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5600" windowHeight="8250" activeTab="1"/>
  </bookViews>
  <sheets>
    <sheet name="VZOR 1" sheetId="1" r:id="rId1"/>
    <sheet name="Specification" sheetId="2" r:id="rId2"/>
    <sheet name="Расчет" sheetId="3" r:id="rId3"/>
    <sheet name="Лист1" sheetId="4" r:id="rId4"/>
  </sheets>
  <externalReferences>
    <externalReference r:id="rId5"/>
    <externalReference r:id="rId6"/>
  </externalReferences>
  <definedNames>
    <definedName name="_xlnm._FilterDatabase" localSheetId="0" hidden="1">'VZOR 1'!$A$16:$U$319</definedName>
    <definedName name="_xlnm._FilterDatabase" localSheetId="3" hidden="1">Лист1!$A$1:$T$1</definedName>
    <definedName name="_xlnm._FilterDatabase" localSheetId="2" hidden="1">Расчет!$A$1:$AC$304</definedName>
    <definedName name="ИнвОснова" localSheetId="1">[1]Загрузка!$BI$1</definedName>
    <definedName name="ИнвОснова" localSheetId="0">[1]Загрузка!$BI$1</definedName>
    <definedName name="_xlnm.Print_Area" localSheetId="1">Specification!$A$1:$S$330</definedName>
    <definedName name="_xlnm.Print_Area" localSheetId="0">'VZOR 1'!$A$1:$R$332</definedName>
    <definedName name="Просрочена" localSheetId="1">[1]Загрузка!$DN$2</definedName>
    <definedName name="Просрочена" localSheetId="0">[1]Загрузка!$DN$2</definedName>
    <definedName name="ТмжОснова" localSheetId="1">[1]Загрузка!$BO$1</definedName>
    <definedName name="ТмжОснова" localSheetId="0">[1]Загрузка!$BO$1</definedName>
    <definedName name="Устарела" localSheetId="1">[1]Загрузка!$DN$1</definedName>
    <definedName name="Устарела" localSheetId="0">[1]Загрузка!$DN$1</definedName>
  </definedNames>
  <calcPr calcId="145621"/>
</workbook>
</file>

<file path=xl/calcChain.xml><?xml version="1.0" encoding="utf-8"?>
<calcChain xmlns="http://schemas.openxmlformats.org/spreadsheetml/2006/main">
  <c r="O6" i="2" l="1"/>
  <c r="F6" i="2"/>
  <c r="Q319" i="2" l="1"/>
  <c r="J319" i="2" s="1"/>
  <c r="Q318" i="2"/>
  <c r="J318" i="2" s="1"/>
  <c r="K318" i="2" s="1"/>
  <c r="Q317" i="2"/>
  <c r="J317" i="2" s="1"/>
  <c r="M317" i="2" s="1"/>
  <c r="Q316" i="2"/>
  <c r="J316" i="2" s="1"/>
  <c r="K316" i="2" s="1"/>
  <c r="Q315" i="2"/>
  <c r="J315" i="2" s="1"/>
  <c r="M315" i="2" s="1"/>
  <c r="Q314" i="2"/>
  <c r="J314" i="2" s="1"/>
  <c r="M314" i="2"/>
  <c r="K314" i="2"/>
  <c r="Q313" i="2"/>
  <c r="J313" i="2" s="1"/>
  <c r="M313" i="2" s="1"/>
  <c r="Q312" i="2"/>
  <c r="J312" i="2" s="1"/>
  <c r="M312" i="2" s="1"/>
  <c r="Q311" i="2"/>
  <c r="J311" i="2" s="1"/>
  <c r="M311" i="2" s="1"/>
  <c r="Q310" i="2"/>
  <c r="J310" i="2" s="1"/>
  <c r="M310" i="2"/>
  <c r="K310" i="2"/>
  <c r="Q309" i="2"/>
  <c r="J309" i="2" s="1"/>
  <c r="M309" i="2" s="1"/>
  <c r="Q308" i="2"/>
  <c r="J308" i="2" s="1"/>
  <c r="K308" i="2" s="1"/>
  <c r="Q307" i="2"/>
  <c r="J307" i="2" s="1"/>
  <c r="M307" i="2" s="1"/>
  <c r="Q306" i="2"/>
  <c r="J306" i="2" s="1"/>
  <c r="M306" i="2"/>
  <c r="K306" i="2"/>
  <c r="Q305" i="2"/>
  <c r="J305" i="2" s="1"/>
  <c r="M305" i="2" s="1"/>
  <c r="Q304" i="2"/>
  <c r="J304" i="2" s="1"/>
  <c r="M304" i="2" s="1"/>
  <c r="Q303" i="2"/>
  <c r="J303" i="2" s="1"/>
  <c r="M303" i="2" s="1"/>
  <c r="Q302" i="2"/>
  <c r="J302" i="2" s="1"/>
  <c r="M302" i="2"/>
  <c r="K302" i="2"/>
  <c r="Q301" i="2"/>
  <c r="J301" i="2" s="1"/>
  <c r="M301" i="2" s="1"/>
  <c r="Q300" i="2"/>
  <c r="J300" i="2" s="1"/>
  <c r="K300" i="2" s="1"/>
  <c r="Q299" i="2"/>
  <c r="J299" i="2" s="1"/>
  <c r="M299" i="2" s="1"/>
  <c r="Q298" i="2"/>
  <c r="J298" i="2" s="1"/>
  <c r="M298" i="2"/>
  <c r="K298" i="2"/>
  <c r="Q297" i="2"/>
  <c r="J297" i="2" s="1"/>
  <c r="M297" i="2" s="1"/>
  <c r="Q296" i="2"/>
  <c r="J296" i="2" s="1"/>
  <c r="M296" i="2" s="1"/>
  <c r="Q295" i="2"/>
  <c r="J295" i="2" s="1"/>
  <c r="M295" i="2" s="1"/>
  <c r="Q294" i="2"/>
  <c r="J294" i="2" s="1"/>
  <c r="M294" i="2"/>
  <c r="K294" i="2"/>
  <c r="Q293" i="2"/>
  <c r="J293" i="2" s="1"/>
  <c r="M293" i="2" s="1"/>
  <c r="Q292" i="2"/>
  <c r="J292" i="2" s="1"/>
  <c r="K292" i="2" s="1"/>
  <c r="Q291" i="2"/>
  <c r="J291" i="2" s="1"/>
  <c r="M291" i="2" s="1"/>
  <c r="Q290" i="2"/>
  <c r="J290" i="2" s="1"/>
  <c r="M290" i="2"/>
  <c r="K290" i="2"/>
  <c r="Q289" i="2"/>
  <c r="J289" i="2" s="1"/>
  <c r="M289" i="2" s="1"/>
  <c r="Q288" i="2"/>
  <c r="J288" i="2" s="1"/>
  <c r="M288" i="2" s="1"/>
  <c r="Q287" i="2"/>
  <c r="J287" i="2" s="1"/>
  <c r="M287" i="2" s="1"/>
  <c r="Q286" i="2"/>
  <c r="J286" i="2" s="1"/>
  <c r="M286" i="2"/>
  <c r="K286" i="2"/>
  <c r="Q285" i="2"/>
  <c r="J285" i="2" s="1"/>
  <c r="M285" i="2" s="1"/>
  <c r="Q284" i="2"/>
  <c r="J284" i="2" s="1"/>
  <c r="K284" i="2" s="1"/>
  <c r="Q283" i="2"/>
  <c r="J283" i="2" s="1"/>
  <c r="M283" i="2" s="1"/>
  <c r="Q282" i="2"/>
  <c r="J282" i="2" s="1"/>
  <c r="M282" i="2"/>
  <c r="K282" i="2"/>
  <c r="Q281" i="2"/>
  <c r="J281" i="2" s="1"/>
  <c r="M281" i="2" s="1"/>
  <c r="Q280" i="2"/>
  <c r="J280" i="2" s="1"/>
  <c r="M280" i="2" s="1"/>
  <c r="Q279" i="2"/>
  <c r="J279" i="2" s="1"/>
  <c r="M279" i="2" s="1"/>
  <c r="Q278" i="2"/>
  <c r="J278" i="2" s="1"/>
  <c r="M278" i="2" s="1"/>
  <c r="K278" i="2"/>
  <c r="Q277" i="2"/>
  <c r="J277" i="2" s="1"/>
  <c r="M277" i="2" s="1"/>
  <c r="Q276" i="2"/>
  <c r="J276" i="2" s="1"/>
  <c r="K276" i="2" s="1"/>
  <c r="Q275" i="2"/>
  <c r="J275" i="2" s="1"/>
  <c r="M275" i="2" s="1"/>
  <c r="Q274" i="2"/>
  <c r="J274" i="2" s="1"/>
  <c r="M274" i="2" s="1"/>
  <c r="K274" i="2"/>
  <c r="Q273" i="2"/>
  <c r="J273" i="2" s="1"/>
  <c r="M273" i="2" s="1"/>
  <c r="Q272" i="2"/>
  <c r="J272" i="2" s="1"/>
  <c r="M272" i="2" s="1"/>
  <c r="Q271" i="2"/>
  <c r="J271" i="2" s="1"/>
  <c r="M271" i="2" s="1"/>
  <c r="Q270" i="2"/>
  <c r="J270" i="2" s="1"/>
  <c r="M270" i="2" s="1"/>
  <c r="K270" i="2"/>
  <c r="Q269" i="2"/>
  <c r="J269" i="2" s="1"/>
  <c r="M269" i="2" s="1"/>
  <c r="Q268" i="2"/>
  <c r="J268" i="2" s="1"/>
  <c r="K268" i="2" s="1"/>
  <c r="Q267" i="2"/>
  <c r="J267" i="2" s="1"/>
  <c r="M267" i="2" s="1"/>
  <c r="Q266" i="2"/>
  <c r="J266" i="2" s="1"/>
  <c r="M266" i="2" s="1"/>
  <c r="K266" i="2"/>
  <c r="Q265" i="2"/>
  <c r="J265" i="2" s="1"/>
  <c r="M265" i="2" s="1"/>
  <c r="Q264" i="2"/>
  <c r="J264" i="2" s="1"/>
  <c r="M264" i="2" s="1"/>
  <c r="Q263" i="2"/>
  <c r="J263" i="2" s="1"/>
  <c r="M263" i="2" s="1"/>
  <c r="Q262" i="2"/>
  <c r="J262" i="2" s="1"/>
  <c r="M262" i="2" s="1"/>
  <c r="K262" i="2"/>
  <c r="Q261" i="2"/>
  <c r="J261" i="2" s="1"/>
  <c r="Q260" i="2"/>
  <c r="J260" i="2" s="1"/>
  <c r="K260" i="2" s="1"/>
  <c r="Q259" i="2"/>
  <c r="J259" i="2" s="1"/>
  <c r="Q258" i="2"/>
  <c r="J258" i="2" s="1"/>
  <c r="K258" i="2" s="1"/>
  <c r="Q257" i="2"/>
  <c r="J257" i="2"/>
  <c r="K257" i="2" s="1"/>
  <c r="Q256" i="2"/>
  <c r="J256" i="2" s="1"/>
  <c r="M256" i="2" s="1"/>
  <c r="Q255" i="2"/>
  <c r="J255" i="2"/>
  <c r="K255" i="2" s="1"/>
  <c r="Q254" i="2"/>
  <c r="J254" i="2" s="1"/>
  <c r="M254" i="2" s="1"/>
  <c r="Q253" i="2"/>
  <c r="J253" i="2" s="1"/>
  <c r="Q252" i="2"/>
  <c r="J252" i="2" s="1"/>
  <c r="K252" i="2" s="1"/>
  <c r="M252" i="2"/>
  <c r="N252" i="2" s="1"/>
  <c r="Q251" i="2"/>
  <c r="J251" i="2" s="1"/>
  <c r="Q250" i="2"/>
  <c r="J250" i="2" s="1"/>
  <c r="K250" i="2" s="1"/>
  <c r="Q249" i="2"/>
  <c r="J249" i="2" s="1"/>
  <c r="Q248" i="2"/>
  <c r="J248" i="2" s="1"/>
  <c r="K248" i="2" s="1"/>
  <c r="Q247" i="2"/>
  <c r="J247" i="2" s="1"/>
  <c r="M247" i="2" s="1"/>
  <c r="Q246" i="2"/>
  <c r="J246" i="2" s="1"/>
  <c r="M246" i="2" s="1"/>
  <c r="Q245" i="2"/>
  <c r="J245" i="2" s="1"/>
  <c r="Q244" i="2"/>
  <c r="J244" i="2" s="1"/>
  <c r="M244" i="2"/>
  <c r="N244" i="2" s="1"/>
  <c r="K244" i="2"/>
  <c r="Q243" i="2"/>
  <c r="J243" i="2" s="1"/>
  <c r="Q242" i="2"/>
  <c r="J242" i="2" s="1"/>
  <c r="K242" i="2" s="1"/>
  <c r="M242" i="2"/>
  <c r="N242" i="2" s="1"/>
  <c r="Q241" i="2"/>
  <c r="J241" i="2" s="1"/>
  <c r="Q240" i="2"/>
  <c r="J240" i="2" s="1"/>
  <c r="M240" i="2" s="1"/>
  <c r="Q239" i="2"/>
  <c r="J239" i="2"/>
  <c r="K239" i="2" s="1"/>
  <c r="Q238" i="2"/>
  <c r="J238" i="2" s="1"/>
  <c r="M238" i="2" s="1"/>
  <c r="Q237" i="2"/>
  <c r="J237" i="2" s="1"/>
  <c r="Q236" i="2"/>
  <c r="J236" i="2" s="1"/>
  <c r="K236" i="2" s="1"/>
  <c r="M236" i="2"/>
  <c r="N236" i="2" s="1"/>
  <c r="L236" i="2"/>
  <c r="Q235" i="2"/>
  <c r="J235" i="2" s="1"/>
  <c r="Q234" i="2"/>
  <c r="J234" i="2" s="1"/>
  <c r="K234" i="2" s="1"/>
  <c r="Q233" i="2"/>
  <c r="J233" i="2"/>
  <c r="K233" i="2" s="1"/>
  <c r="Q232" i="2"/>
  <c r="J232" i="2" s="1"/>
  <c r="K232" i="2" s="1"/>
  <c r="Q231" i="2"/>
  <c r="J231" i="2"/>
  <c r="M231" i="2" s="1"/>
  <c r="Q230" i="2"/>
  <c r="J230" i="2" s="1"/>
  <c r="M230" i="2" s="1"/>
  <c r="Q229" i="2"/>
  <c r="J229" i="2"/>
  <c r="M229" i="2" s="1"/>
  <c r="Q228" i="2"/>
  <c r="J228" i="2" s="1"/>
  <c r="M228" i="2"/>
  <c r="N228" i="2" s="1"/>
  <c r="L228" i="2"/>
  <c r="K228" i="2"/>
  <c r="Q227" i="2"/>
  <c r="J227" i="2"/>
  <c r="M227" i="2" s="1"/>
  <c r="L227" i="2" s="1"/>
  <c r="Q226" i="2"/>
  <c r="J226" i="2" s="1"/>
  <c r="K226" i="2" s="1"/>
  <c r="M226" i="2"/>
  <c r="N226" i="2" s="1"/>
  <c r="Q225" i="2"/>
  <c r="J225" i="2" s="1"/>
  <c r="Q224" i="2"/>
  <c r="J224" i="2" s="1"/>
  <c r="M224" i="2" s="1"/>
  <c r="Q223" i="2"/>
  <c r="J223" i="2" s="1"/>
  <c r="Q222" i="2"/>
  <c r="J222" i="2" s="1"/>
  <c r="M222" i="2" s="1"/>
  <c r="K222" i="2"/>
  <c r="Q221" i="2"/>
  <c r="J221" i="2" s="1"/>
  <c r="Q220" i="2"/>
  <c r="J220" i="2" s="1"/>
  <c r="K220" i="2" s="1"/>
  <c r="Q219" i="2"/>
  <c r="J219" i="2" s="1"/>
  <c r="Q218" i="2"/>
  <c r="J218" i="2" s="1"/>
  <c r="K218" i="2" s="1"/>
  <c r="M218" i="2"/>
  <c r="N218" i="2" s="1"/>
  <c r="Q217" i="2"/>
  <c r="J217" i="2" s="1"/>
  <c r="Q216" i="2"/>
  <c r="J216" i="2" s="1"/>
  <c r="K216" i="2" s="1"/>
  <c r="Q215" i="2"/>
  <c r="J215" i="2" s="1"/>
  <c r="M215" i="2" s="1"/>
  <c r="Q214" i="2"/>
  <c r="J214" i="2" s="1"/>
  <c r="M214" i="2" s="1"/>
  <c r="K214" i="2"/>
  <c r="Q213" i="2"/>
  <c r="J213" i="2" s="1"/>
  <c r="Q212" i="2"/>
  <c r="J212" i="2" s="1"/>
  <c r="K212" i="2" s="1"/>
  <c r="M212" i="2"/>
  <c r="N212" i="2" s="1"/>
  <c r="Q211" i="2"/>
  <c r="J211" i="2" s="1"/>
  <c r="Q210" i="2"/>
  <c r="J210" i="2" s="1"/>
  <c r="K210" i="2" s="1"/>
  <c r="M210" i="2"/>
  <c r="N210" i="2" s="1"/>
  <c r="Q209" i="2"/>
  <c r="J209" i="2" s="1"/>
  <c r="Q208" i="2"/>
  <c r="J208" i="2" s="1"/>
  <c r="M208" i="2" s="1"/>
  <c r="Q207" i="2"/>
  <c r="J207" i="2" s="1"/>
  <c r="Q206" i="2"/>
  <c r="J206" i="2" s="1"/>
  <c r="Q205" i="2"/>
  <c r="J205" i="2" s="1"/>
  <c r="Q204" i="2"/>
  <c r="J204" i="2" s="1"/>
  <c r="Q203" i="2"/>
  <c r="J203" i="2" s="1"/>
  <c r="Q202" i="2"/>
  <c r="J202" i="2" s="1"/>
  <c r="Q201" i="2"/>
  <c r="J201" i="2" s="1"/>
  <c r="Q200" i="2"/>
  <c r="J200" i="2" s="1"/>
  <c r="Q199" i="2"/>
  <c r="J199" i="2" s="1"/>
  <c r="Q198" i="2"/>
  <c r="J198" i="2" s="1"/>
  <c r="Q197" i="2"/>
  <c r="J197" i="2" s="1"/>
  <c r="Q196" i="2"/>
  <c r="J196" i="2" s="1"/>
  <c r="Q195" i="2"/>
  <c r="J195" i="2" s="1"/>
  <c r="Q194" i="2"/>
  <c r="J194" i="2" s="1"/>
  <c r="Q193" i="2"/>
  <c r="J193" i="2" s="1"/>
  <c r="Q192" i="2"/>
  <c r="J192" i="2" s="1"/>
  <c r="Q191" i="2"/>
  <c r="J191" i="2" s="1"/>
  <c r="Q190" i="2"/>
  <c r="J190" i="2" s="1"/>
  <c r="M190" i="2" s="1"/>
  <c r="Q189" i="2"/>
  <c r="J189" i="2" s="1"/>
  <c r="Q188" i="2"/>
  <c r="J188" i="2" s="1"/>
  <c r="Q187" i="2"/>
  <c r="J187" i="2" s="1"/>
  <c r="Q186" i="2"/>
  <c r="J186" i="2" s="1"/>
  <c r="M186" i="2" s="1"/>
  <c r="K186" i="2"/>
  <c r="Q185" i="2"/>
  <c r="J185" i="2" s="1"/>
  <c r="Q184" i="2"/>
  <c r="J184" i="2" s="1"/>
  <c r="Q183" i="2"/>
  <c r="J183" i="2" s="1"/>
  <c r="Q182" i="2"/>
  <c r="J182" i="2" s="1"/>
  <c r="M182" i="2" s="1"/>
  <c r="Q181" i="2"/>
  <c r="J181" i="2" s="1"/>
  <c r="Q180" i="2"/>
  <c r="J180" i="2" s="1"/>
  <c r="M180" i="2" s="1"/>
  <c r="Q179" i="2"/>
  <c r="J179" i="2" s="1"/>
  <c r="Q178" i="2"/>
  <c r="J178" i="2" s="1"/>
  <c r="M178" i="2" s="1"/>
  <c r="K178" i="2"/>
  <c r="Q177" i="2"/>
  <c r="J177" i="2"/>
  <c r="K177" i="2" s="1"/>
  <c r="Q176" i="2"/>
  <c r="J176" i="2" s="1"/>
  <c r="M176" i="2" s="1"/>
  <c r="Q175" i="2"/>
  <c r="J175" i="2"/>
  <c r="K175" i="2" s="1"/>
  <c r="Q174" i="2"/>
  <c r="J174" i="2" s="1"/>
  <c r="M174" i="2" s="1"/>
  <c r="K174" i="2"/>
  <c r="Q173" i="2"/>
  <c r="J173" i="2" s="1"/>
  <c r="Q172" i="2"/>
  <c r="J172" i="2" s="1"/>
  <c r="M172" i="2" s="1"/>
  <c r="K172" i="2"/>
  <c r="Q171" i="2"/>
  <c r="J171" i="2" s="1"/>
  <c r="Q170" i="2"/>
  <c r="J170" i="2" s="1"/>
  <c r="M170" i="2" s="1"/>
  <c r="Q169" i="2"/>
  <c r="J169" i="2" s="1"/>
  <c r="Q168" i="2"/>
  <c r="J168" i="2" s="1"/>
  <c r="M168" i="2" s="1"/>
  <c r="Q167" i="2"/>
  <c r="J167" i="2" s="1"/>
  <c r="Q166" i="2"/>
  <c r="J166" i="2" s="1"/>
  <c r="M166" i="2" s="1"/>
  <c r="Q165" i="2"/>
  <c r="J165" i="2" s="1"/>
  <c r="Q164" i="2"/>
  <c r="J164" i="2" s="1"/>
  <c r="M164" i="2" s="1"/>
  <c r="Q163" i="2"/>
  <c r="J163" i="2" s="1"/>
  <c r="Q162" i="2"/>
  <c r="J162" i="2" s="1"/>
  <c r="M162" i="2" s="1"/>
  <c r="Q161" i="2"/>
  <c r="J161" i="2"/>
  <c r="K161" i="2" s="1"/>
  <c r="Q160" i="2"/>
  <c r="J160" i="2" s="1"/>
  <c r="M160" i="2" s="1"/>
  <c r="Q159" i="2"/>
  <c r="M159" i="2"/>
  <c r="J159" i="2"/>
  <c r="K159" i="2" s="1"/>
  <c r="Q158" i="2"/>
  <c r="J158" i="2" s="1"/>
  <c r="M158" i="2" s="1"/>
  <c r="K158" i="2"/>
  <c r="Q157" i="2"/>
  <c r="J157" i="2" s="1"/>
  <c r="Q156" i="2"/>
  <c r="J156" i="2" s="1"/>
  <c r="M156" i="2" s="1"/>
  <c r="K156" i="2"/>
  <c r="Q155" i="2"/>
  <c r="J155" i="2" s="1"/>
  <c r="Q154" i="2"/>
  <c r="J154" i="2" s="1"/>
  <c r="M154" i="2" s="1"/>
  <c r="Q153" i="2"/>
  <c r="J153" i="2" s="1"/>
  <c r="Q152" i="2"/>
  <c r="N152" i="2"/>
  <c r="M152" i="2"/>
  <c r="L152" i="2"/>
  <c r="K152" i="2"/>
  <c r="Q151" i="2"/>
  <c r="J151" i="2" s="1"/>
  <c r="Q150" i="2"/>
  <c r="J150" i="2"/>
  <c r="Q149" i="2"/>
  <c r="J149" i="2" s="1"/>
  <c r="Q148" i="2"/>
  <c r="J148" i="2" s="1"/>
  <c r="Q147" i="2"/>
  <c r="J147" i="2" s="1"/>
  <c r="Q146" i="2"/>
  <c r="J146" i="2"/>
  <c r="Q145" i="2"/>
  <c r="J145" i="2" s="1"/>
  <c r="Q144" i="2"/>
  <c r="J144" i="2"/>
  <c r="Q143" i="2"/>
  <c r="J143" i="2" s="1"/>
  <c r="Q142" i="2"/>
  <c r="J142" i="2"/>
  <c r="Q141" i="2"/>
  <c r="J141" i="2" s="1"/>
  <c r="Q140" i="2"/>
  <c r="J140" i="2" s="1"/>
  <c r="Q139" i="2"/>
  <c r="J139" i="2" s="1"/>
  <c r="Q138" i="2"/>
  <c r="J138" i="2" s="1"/>
  <c r="Q137" i="2"/>
  <c r="J137" i="2" s="1"/>
  <c r="Q136" i="2"/>
  <c r="J136" i="2"/>
  <c r="Q135" i="2"/>
  <c r="J135" i="2" s="1"/>
  <c r="Q134" i="2"/>
  <c r="J134" i="2"/>
  <c r="Q133" i="2"/>
  <c r="J133" i="2" s="1"/>
  <c r="Q132" i="2"/>
  <c r="J132" i="2" s="1"/>
  <c r="Q131" i="2"/>
  <c r="J131" i="2" s="1"/>
  <c r="Q130" i="2"/>
  <c r="J130" i="2"/>
  <c r="Q129" i="2"/>
  <c r="J129" i="2" s="1"/>
  <c r="Q128" i="2"/>
  <c r="J128" i="2"/>
  <c r="Q127" i="2"/>
  <c r="J127" i="2" s="1"/>
  <c r="Q126" i="2"/>
  <c r="J126" i="2"/>
  <c r="M126" i="2" s="1"/>
  <c r="L126" i="2" s="1"/>
  <c r="Q125" i="2"/>
  <c r="J125" i="2" s="1"/>
  <c r="Q124" i="2"/>
  <c r="J124" i="2"/>
  <c r="Q123" i="2"/>
  <c r="J123" i="2" s="1"/>
  <c r="K123" i="2" s="1"/>
  <c r="Q122" i="2"/>
  <c r="J122" i="2" s="1"/>
  <c r="Q121" i="2"/>
  <c r="J121" i="2" s="1"/>
  <c r="M121" i="2" s="1"/>
  <c r="K121" i="2"/>
  <c r="Q120" i="2"/>
  <c r="J120" i="2"/>
  <c r="M120" i="2" s="1"/>
  <c r="Q119" i="2"/>
  <c r="J119" i="2" s="1"/>
  <c r="K119" i="2" s="1"/>
  <c r="Q118" i="2"/>
  <c r="J118" i="2" s="1"/>
  <c r="Q117" i="2"/>
  <c r="J117" i="2" s="1"/>
  <c r="M117" i="2" s="1"/>
  <c r="N117" i="2" s="1"/>
  <c r="Q116" i="2"/>
  <c r="J116" i="2" s="1"/>
  <c r="Q115" i="2"/>
  <c r="J115" i="2" s="1"/>
  <c r="K115" i="2" s="1"/>
  <c r="Q114" i="2"/>
  <c r="J114" i="2"/>
  <c r="M114" i="2" s="1"/>
  <c r="Q113" i="2"/>
  <c r="J113" i="2" s="1"/>
  <c r="K113" i="2" s="1"/>
  <c r="M113" i="2"/>
  <c r="N113" i="2" s="1"/>
  <c r="Q112" i="2"/>
  <c r="J112" i="2" s="1"/>
  <c r="Q111" i="2"/>
  <c r="J111" i="2" s="1"/>
  <c r="M111" i="2" s="1"/>
  <c r="Q110" i="2"/>
  <c r="J110" i="2" s="1"/>
  <c r="M110" i="2" s="1"/>
  <c r="Q109" i="2"/>
  <c r="J109" i="2" s="1"/>
  <c r="M109" i="2" s="1"/>
  <c r="Q108" i="2"/>
  <c r="J108" i="2" s="1"/>
  <c r="Q107" i="2"/>
  <c r="J107" i="2" s="1"/>
  <c r="K107" i="2" s="1"/>
  <c r="M107" i="2"/>
  <c r="N107" i="2" s="1"/>
  <c r="Q106" i="2"/>
  <c r="J106" i="2" s="1"/>
  <c r="Q105" i="2"/>
  <c r="J105" i="2" s="1"/>
  <c r="M105" i="2" s="1"/>
  <c r="K105" i="2"/>
  <c r="Q104" i="2"/>
  <c r="J104" i="2"/>
  <c r="M104" i="2" s="1"/>
  <c r="Q103" i="2"/>
  <c r="J103" i="2" s="1"/>
  <c r="M103" i="2"/>
  <c r="N103" i="2" s="1"/>
  <c r="L103" i="2"/>
  <c r="K103" i="2"/>
  <c r="Q102" i="2"/>
  <c r="J102" i="2" s="1"/>
  <c r="Q101" i="2"/>
  <c r="J101" i="2" s="1"/>
  <c r="M101" i="2"/>
  <c r="N101" i="2" s="1"/>
  <c r="K101" i="2"/>
  <c r="Q100" i="2"/>
  <c r="J100" i="2" s="1"/>
  <c r="Q99" i="2"/>
  <c r="J99" i="2" s="1"/>
  <c r="K99" i="2" s="1"/>
  <c r="Q98" i="2"/>
  <c r="J98" i="2" s="1"/>
  <c r="M98" i="2" s="1"/>
  <c r="Q97" i="2"/>
  <c r="J97" i="2" s="1"/>
  <c r="M97" i="2"/>
  <c r="N97" i="2" s="1"/>
  <c r="K97" i="2"/>
  <c r="Q96" i="2"/>
  <c r="J96" i="2" s="1"/>
  <c r="Q95" i="2"/>
  <c r="J95" i="2" s="1"/>
  <c r="M95" i="2" s="1"/>
  <c r="Q94" i="2"/>
  <c r="J94" i="2"/>
  <c r="M94" i="2" s="1"/>
  <c r="Q93" i="2"/>
  <c r="J93" i="2" s="1"/>
  <c r="M93" i="2" s="1"/>
  <c r="Q92" i="2"/>
  <c r="J92" i="2"/>
  <c r="M92" i="2" s="1"/>
  <c r="Q91" i="2"/>
  <c r="J91" i="2" s="1"/>
  <c r="K91" i="2" s="1"/>
  <c r="Q90" i="2"/>
  <c r="J90" i="2" s="1"/>
  <c r="Q89" i="2"/>
  <c r="J89" i="2" s="1"/>
  <c r="M89" i="2" s="1"/>
  <c r="Q88" i="2"/>
  <c r="J88" i="2"/>
  <c r="M88" i="2" s="1"/>
  <c r="Q87" i="2"/>
  <c r="J87" i="2" s="1"/>
  <c r="K87" i="2" s="1"/>
  <c r="M87" i="2"/>
  <c r="N87" i="2" s="1"/>
  <c r="Q86" i="2"/>
  <c r="J86" i="2" s="1"/>
  <c r="Q85" i="2"/>
  <c r="J85" i="2" s="1"/>
  <c r="K85" i="2" s="1"/>
  <c r="Q84" i="2"/>
  <c r="J84" i="2" s="1"/>
  <c r="Q83" i="2"/>
  <c r="J83" i="2" s="1"/>
  <c r="K83" i="2" s="1"/>
  <c r="Q82" i="2"/>
  <c r="J82" i="2"/>
  <c r="M82" i="2" s="1"/>
  <c r="Q81" i="2"/>
  <c r="J81" i="2" s="1"/>
  <c r="M81" i="2" s="1"/>
  <c r="N81" i="2" s="1"/>
  <c r="Q80" i="2"/>
  <c r="J80" i="2" s="1"/>
  <c r="Q79" i="2"/>
  <c r="J79" i="2" s="1"/>
  <c r="M79" i="2" s="1"/>
  <c r="Q78" i="2"/>
  <c r="J78" i="2" s="1"/>
  <c r="M78" i="2" s="1"/>
  <c r="Q77" i="2"/>
  <c r="J77" i="2" s="1"/>
  <c r="M77" i="2" s="1"/>
  <c r="Q76" i="2"/>
  <c r="J76" i="2" s="1"/>
  <c r="Q75" i="2"/>
  <c r="J75" i="2" s="1"/>
  <c r="K75" i="2" s="1"/>
  <c r="M75" i="2"/>
  <c r="N75" i="2" s="1"/>
  <c r="Q74" i="2"/>
  <c r="J74" i="2" s="1"/>
  <c r="Q73" i="2"/>
  <c r="J73" i="2" s="1"/>
  <c r="M73" i="2" s="1"/>
  <c r="K73" i="2"/>
  <c r="Q72" i="2"/>
  <c r="J72" i="2" s="1"/>
  <c r="M72" i="2" s="1"/>
  <c r="Q71" i="2"/>
  <c r="J71" i="2" s="1"/>
  <c r="M71" i="2"/>
  <c r="N71" i="2" s="1"/>
  <c r="L71" i="2"/>
  <c r="K71" i="2"/>
  <c r="Q70" i="2"/>
  <c r="J70" i="2" s="1"/>
  <c r="Q69" i="2"/>
  <c r="J69" i="2" s="1"/>
  <c r="M69" i="2"/>
  <c r="N69" i="2" s="1"/>
  <c r="K69" i="2"/>
  <c r="Q68" i="2"/>
  <c r="J68" i="2" s="1"/>
  <c r="Q67" i="2"/>
  <c r="J67" i="2" s="1"/>
  <c r="K67" i="2" s="1"/>
  <c r="Q66" i="2"/>
  <c r="J66" i="2"/>
  <c r="M66" i="2" s="1"/>
  <c r="Q65" i="2"/>
  <c r="J65" i="2" s="1"/>
  <c r="M65" i="2"/>
  <c r="N65" i="2" s="1"/>
  <c r="K65" i="2"/>
  <c r="Q64" i="2"/>
  <c r="J64" i="2" s="1"/>
  <c r="Q63" i="2"/>
  <c r="J63" i="2" s="1"/>
  <c r="M63" i="2" s="1"/>
  <c r="Q62" i="2"/>
  <c r="J62" i="2"/>
  <c r="M62" i="2" s="1"/>
  <c r="Q61" i="2"/>
  <c r="J61" i="2" s="1"/>
  <c r="M61" i="2" s="1"/>
  <c r="Q60" i="2"/>
  <c r="J60" i="2"/>
  <c r="M60" i="2" s="1"/>
  <c r="Q59" i="2"/>
  <c r="J59" i="2" s="1"/>
  <c r="K59" i="2" s="1"/>
  <c r="Q58" i="2"/>
  <c r="J58" i="2" s="1"/>
  <c r="Q57" i="2"/>
  <c r="J57" i="2" s="1"/>
  <c r="M57" i="2" s="1"/>
  <c r="K57" i="2"/>
  <c r="Q56" i="2"/>
  <c r="J56" i="2"/>
  <c r="M56" i="2" s="1"/>
  <c r="Q55" i="2"/>
  <c r="J55" i="2" s="1"/>
  <c r="K55" i="2" s="1"/>
  <c r="Q54" i="2"/>
  <c r="J54" i="2" s="1"/>
  <c r="Q53" i="2"/>
  <c r="J53" i="2" s="1"/>
  <c r="M53" i="2" s="1"/>
  <c r="N53" i="2" s="1"/>
  <c r="Q52" i="2"/>
  <c r="J52" i="2" s="1"/>
  <c r="Q51" i="2"/>
  <c r="J51" i="2" s="1"/>
  <c r="K51" i="2" s="1"/>
  <c r="Q50" i="2"/>
  <c r="J50" i="2"/>
  <c r="M50" i="2" s="1"/>
  <c r="Q49" i="2"/>
  <c r="J49" i="2" s="1"/>
  <c r="K49" i="2" s="1"/>
  <c r="M49" i="2"/>
  <c r="N49" i="2" s="1"/>
  <c r="Q48" i="2"/>
  <c r="J48" i="2" s="1"/>
  <c r="Q47" i="2"/>
  <c r="J47" i="2" s="1"/>
  <c r="M47" i="2" s="1"/>
  <c r="Q46" i="2"/>
  <c r="J46" i="2" s="1"/>
  <c r="M46" i="2" s="1"/>
  <c r="Q45" i="2"/>
  <c r="J45" i="2" s="1"/>
  <c r="M45" i="2" s="1"/>
  <c r="Q44" i="2"/>
  <c r="J44" i="2" s="1"/>
  <c r="Q43" i="2"/>
  <c r="J43" i="2" s="1"/>
  <c r="K43" i="2" s="1"/>
  <c r="M43" i="2"/>
  <c r="N43" i="2" s="1"/>
  <c r="Q42" i="2"/>
  <c r="J42" i="2" s="1"/>
  <c r="Q41" i="2"/>
  <c r="J41" i="2" s="1"/>
  <c r="M41" i="2" s="1"/>
  <c r="Q40" i="2"/>
  <c r="J40" i="2"/>
  <c r="M40" i="2" s="1"/>
  <c r="Q39" i="2"/>
  <c r="J39" i="2" s="1"/>
  <c r="M39" i="2" s="1"/>
  <c r="K39" i="2"/>
  <c r="Q38" i="2"/>
  <c r="J38" i="2" s="1"/>
  <c r="Q37" i="2"/>
  <c r="J37" i="2" s="1"/>
  <c r="M37" i="2"/>
  <c r="N37" i="2" s="1"/>
  <c r="K37" i="2"/>
  <c r="Q36" i="2"/>
  <c r="J36" i="2" s="1"/>
  <c r="Q35" i="2"/>
  <c r="J35" i="2" s="1"/>
  <c r="K35" i="2" s="1"/>
  <c r="Q34" i="2"/>
  <c r="J34" i="2"/>
  <c r="M34" i="2" s="1"/>
  <c r="Q33" i="2"/>
  <c r="J33" i="2" s="1"/>
  <c r="M33" i="2" s="1"/>
  <c r="N33" i="2" s="1"/>
  <c r="Q32" i="2"/>
  <c r="J32" i="2" s="1"/>
  <c r="Q31" i="2"/>
  <c r="J31" i="2" s="1"/>
  <c r="M31" i="2" s="1"/>
  <c r="Q30" i="2"/>
  <c r="J30" i="2"/>
  <c r="M30" i="2" s="1"/>
  <c r="Q29" i="2"/>
  <c r="J29" i="2" s="1"/>
  <c r="M29" i="2" s="1"/>
  <c r="Q28" i="2"/>
  <c r="J28" i="2" s="1"/>
  <c r="Q27" i="2"/>
  <c r="J27" i="2" s="1"/>
  <c r="K27" i="2" s="1"/>
  <c r="M27" i="2"/>
  <c r="N27" i="2" s="1"/>
  <c r="Q26" i="2"/>
  <c r="J26" i="2" s="1"/>
  <c r="Q25" i="2"/>
  <c r="J25" i="2" s="1"/>
  <c r="M25" i="2" s="1"/>
  <c r="Q24" i="2"/>
  <c r="J24" i="2"/>
  <c r="M24" i="2" s="1"/>
  <c r="Q23" i="2"/>
  <c r="J23" i="2" s="1"/>
  <c r="M23" i="2"/>
  <c r="N23" i="2" s="1"/>
  <c r="L23" i="2"/>
  <c r="K23" i="2"/>
  <c r="Q22" i="2"/>
  <c r="J22" i="2" s="1"/>
  <c r="Q21" i="2"/>
  <c r="J21" i="2" s="1"/>
  <c r="M21" i="2"/>
  <c r="N21" i="2" s="1"/>
  <c r="K21" i="2"/>
  <c r="Q20" i="2"/>
  <c r="J20" i="2" s="1"/>
  <c r="Q19" i="2"/>
  <c r="J19" i="2" s="1"/>
  <c r="K19" i="2" s="1"/>
  <c r="Q18" i="2"/>
  <c r="J18" i="2"/>
  <c r="M18" i="2" s="1"/>
  <c r="M28" i="2" l="1"/>
  <c r="K28" i="2"/>
  <c r="K187" i="2"/>
  <c r="M187" i="2"/>
  <c r="K181" i="2"/>
  <c r="M181" i="2"/>
  <c r="N181" i="2" s="1"/>
  <c r="K217" i="2"/>
  <c r="M217" i="2"/>
  <c r="M243" i="2"/>
  <c r="L243" i="2" s="1"/>
  <c r="K243" i="2"/>
  <c r="K163" i="2"/>
  <c r="M163" i="2"/>
  <c r="K171" i="2"/>
  <c r="M171" i="2"/>
  <c r="K189" i="2"/>
  <c r="M189" i="2"/>
  <c r="N189" i="2" s="1"/>
  <c r="K197" i="2"/>
  <c r="M197" i="2"/>
  <c r="N197" i="2" s="1"/>
  <c r="K205" i="2"/>
  <c r="M205" i="2"/>
  <c r="N205" i="2" s="1"/>
  <c r="K169" i="2"/>
  <c r="M169" i="2"/>
  <c r="K203" i="2"/>
  <c r="M203" i="2"/>
  <c r="N203" i="2" s="1"/>
  <c r="K153" i="2"/>
  <c r="M153" i="2"/>
  <c r="K183" i="2"/>
  <c r="M183" i="2"/>
  <c r="M206" i="2"/>
  <c r="K206" i="2"/>
  <c r="K225" i="2"/>
  <c r="M225" i="2"/>
  <c r="M108" i="2"/>
  <c r="K108" i="2"/>
  <c r="K165" i="2"/>
  <c r="M165" i="2"/>
  <c r="K191" i="2"/>
  <c r="M191" i="2"/>
  <c r="N191" i="2" s="1"/>
  <c r="K199" i="2"/>
  <c r="M199" i="2"/>
  <c r="N199" i="2" s="1"/>
  <c r="M213" i="2"/>
  <c r="K213" i="2"/>
  <c r="M44" i="2"/>
  <c r="K44" i="2"/>
  <c r="M76" i="2"/>
  <c r="K76" i="2"/>
  <c r="K155" i="2"/>
  <c r="M155" i="2"/>
  <c r="K173" i="2"/>
  <c r="M173" i="2"/>
  <c r="K185" i="2"/>
  <c r="M185" i="2"/>
  <c r="N185" i="2" s="1"/>
  <c r="M245" i="2"/>
  <c r="K245" i="2"/>
  <c r="K167" i="2"/>
  <c r="M167" i="2"/>
  <c r="K193" i="2"/>
  <c r="M193" i="2"/>
  <c r="N193" i="2" s="1"/>
  <c r="K201" i="2"/>
  <c r="M201" i="2"/>
  <c r="N201" i="2" s="1"/>
  <c r="K241" i="2"/>
  <c r="M241" i="2"/>
  <c r="M259" i="2"/>
  <c r="L259" i="2" s="1"/>
  <c r="K259" i="2"/>
  <c r="K179" i="2"/>
  <c r="M179" i="2"/>
  <c r="K195" i="2"/>
  <c r="M195" i="2"/>
  <c r="N195" i="2" s="1"/>
  <c r="M261" i="2"/>
  <c r="K261" i="2"/>
  <c r="N39" i="2"/>
  <c r="L39" i="2"/>
  <c r="K157" i="2"/>
  <c r="M157" i="2"/>
  <c r="M211" i="2"/>
  <c r="L211" i="2" s="1"/>
  <c r="K211" i="2"/>
  <c r="K249" i="2"/>
  <c r="M249" i="2"/>
  <c r="K33" i="2"/>
  <c r="M59" i="2"/>
  <c r="N59" i="2" s="1"/>
  <c r="K81" i="2"/>
  <c r="M85" i="2"/>
  <c r="N85" i="2" s="1"/>
  <c r="M123" i="2"/>
  <c r="N123" i="2" s="1"/>
  <c r="K176" i="2"/>
  <c r="M220" i="2"/>
  <c r="K230" i="2"/>
  <c r="M250" i="2"/>
  <c r="N250" i="2" s="1"/>
  <c r="K254" i="2"/>
  <c r="M55" i="2"/>
  <c r="K89" i="2"/>
  <c r="M119" i="2"/>
  <c r="K162" i="2"/>
  <c r="M234" i="2"/>
  <c r="N234" i="2" s="1"/>
  <c r="K238" i="2"/>
  <c r="L244" i="2"/>
  <c r="M258" i="2"/>
  <c r="N258" i="2" s="1"/>
  <c r="M260" i="2"/>
  <c r="K117" i="2"/>
  <c r="M177" i="2"/>
  <c r="K265" i="2"/>
  <c r="K269" i="2"/>
  <c r="K273" i="2"/>
  <c r="K277" i="2"/>
  <c r="K281" i="2"/>
  <c r="K285" i="2"/>
  <c r="K289" i="2"/>
  <c r="K293" i="2"/>
  <c r="K297" i="2"/>
  <c r="K301" i="2"/>
  <c r="K305" i="2"/>
  <c r="K309" i="2"/>
  <c r="K313" i="2"/>
  <c r="K317" i="2"/>
  <c r="K53" i="2"/>
  <c r="K60" i="2"/>
  <c r="L87" i="2"/>
  <c r="M91" i="2"/>
  <c r="N91" i="2" s="1"/>
  <c r="K160" i="2"/>
  <c r="L212" i="2"/>
  <c r="L252" i="2"/>
  <c r="K126" i="2"/>
  <c r="M175" i="2"/>
  <c r="N175" i="2" s="1"/>
  <c r="K227" i="2"/>
  <c r="K229" i="2"/>
  <c r="M233" i="2"/>
  <c r="M257" i="2"/>
  <c r="K92" i="2"/>
  <c r="N126" i="2"/>
  <c r="M161" i="2"/>
  <c r="K246" i="2"/>
  <c r="L40" i="2"/>
  <c r="N40" i="2"/>
  <c r="N57" i="2"/>
  <c r="L57" i="2"/>
  <c r="L28" i="2"/>
  <c r="N28" i="2"/>
  <c r="L50" i="2"/>
  <c r="N50" i="2"/>
  <c r="K58" i="2"/>
  <c r="M58" i="2"/>
  <c r="M80" i="2"/>
  <c r="K80" i="2"/>
  <c r="L88" i="2"/>
  <c r="N88" i="2"/>
  <c r="N109" i="2"/>
  <c r="L109" i="2"/>
  <c r="K122" i="2"/>
  <c r="M122" i="2"/>
  <c r="M20" i="2"/>
  <c r="K20" i="2"/>
  <c r="N41" i="2"/>
  <c r="L41" i="2"/>
  <c r="L46" i="2"/>
  <c r="N46" i="2"/>
  <c r="N63" i="2"/>
  <c r="L63" i="2"/>
  <c r="M68" i="2"/>
  <c r="K68" i="2"/>
  <c r="L76" i="2"/>
  <c r="N76" i="2"/>
  <c r="M102" i="2"/>
  <c r="K102" i="2"/>
  <c r="N105" i="2"/>
  <c r="L105" i="2"/>
  <c r="L110" i="2"/>
  <c r="N110" i="2"/>
  <c r="M38" i="2"/>
  <c r="K38" i="2"/>
  <c r="K42" i="2"/>
  <c r="M42" i="2"/>
  <c r="M64" i="2"/>
  <c r="K64" i="2"/>
  <c r="L72" i="2"/>
  <c r="N72" i="2"/>
  <c r="N93" i="2"/>
  <c r="L93" i="2"/>
  <c r="L98" i="2"/>
  <c r="N98" i="2"/>
  <c r="K106" i="2"/>
  <c r="M106" i="2"/>
  <c r="N29" i="2"/>
  <c r="L29" i="2"/>
  <c r="N47" i="2"/>
  <c r="L47" i="2"/>
  <c r="M86" i="2"/>
  <c r="K86" i="2"/>
  <c r="N89" i="2"/>
  <c r="L89" i="2"/>
  <c r="L94" i="2"/>
  <c r="N94" i="2"/>
  <c r="N111" i="2"/>
  <c r="L111" i="2"/>
  <c r="M116" i="2"/>
  <c r="K116" i="2"/>
  <c r="M52" i="2"/>
  <c r="K52" i="2"/>
  <c r="N25" i="2"/>
  <c r="L25" i="2"/>
  <c r="N77" i="2"/>
  <c r="L77" i="2"/>
  <c r="M112" i="2"/>
  <c r="K112" i="2"/>
  <c r="L24" i="2"/>
  <c r="N24" i="2"/>
  <c r="L34" i="2"/>
  <c r="N34" i="2"/>
  <c r="L60" i="2"/>
  <c r="N60" i="2"/>
  <c r="L30" i="2"/>
  <c r="N30" i="2"/>
  <c r="M48" i="2"/>
  <c r="K48" i="2"/>
  <c r="L56" i="2"/>
  <c r="N56" i="2"/>
  <c r="L82" i="2"/>
  <c r="N82" i="2"/>
  <c r="K90" i="2"/>
  <c r="M90" i="2"/>
  <c r="L120" i="2"/>
  <c r="N120" i="2"/>
  <c r="K22" i="2"/>
  <c r="M22" i="2"/>
  <c r="K26" i="2"/>
  <c r="M26" i="2"/>
  <c r="L44" i="2"/>
  <c r="N44" i="2"/>
  <c r="M70" i="2"/>
  <c r="K70" i="2"/>
  <c r="N73" i="2"/>
  <c r="L73" i="2"/>
  <c r="L78" i="2"/>
  <c r="N78" i="2"/>
  <c r="N95" i="2"/>
  <c r="L95" i="2"/>
  <c r="M100" i="2"/>
  <c r="K100" i="2"/>
  <c r="L108" i="2"/>
  <c r="N108" i="2"/>
  <c r="L18" i="2"/>
  <c r="N18" i="2"/>
  <c r="N31" i="2"/>
  <c r="L31" i="2"/>
  <c r="M36" i="2"/>
  <c r="K36" i="2"/>
  <c r="N61" i="2"/>
  <c r="L61" i="2"/>
  <c r="L66" i="2"/>
  <c r="N66" i="2"/>
  <c r="K74" i="2"/>
  <c r="M74" i="2"/>
  <c r="M96" i="2"/>
  <c r="K96" i="2"/>
  <c r="L104" i="2"/>
  <c r="N104" i="2"/>
  <c r="M54" i="2"/>
  <c r="K54" i="2"/>
  <c r="L62" i="2"/>
  <c r="N62" i="2"/>
  <c r="M84" i="2"/>
  <c r="K84" i="2"/>
  <c r="L92" i="2"/>
  <c r="N92" i="2"/>
  <c r="M118" i="2"/>
  <c r="K118" i="2"/>
  <c r="N121" i="2"/>
  <c r="L121" i="2"/>
  <c r="M32" i="2"/>
  <c r="K32" i="2"/>
  <c r="N79" i="2"/>
  <c r="L79" i="2"/>
  <c r="N45" i="2"/>
  <c r="L45" i="2"/>
  <c r="L114" i="2"/>
  <c r="N114" i="2"/>
  <c r="K140" i="2"/>
  <c r="M140" i="2"/>
  <c r="N161" i="2"/>
  <c r="L161" i="2"/>
  <c r="L180" i="2"/>
  <c r="N180" i="2"/>
  <c r="K133" i="2"/>
  <c r="M133" i="2"/>
  <c r="M149" i="2"/>
  <c r="K149" i="2"/>
  <c r="L164" i="2"/>
  <c r="N164" i="2"/>
  <c r="N177" i="2"/>
  <c r="L177" i="2"/>
  <c r="N187" i="2"/>
  <c r="L187" i="2"/>
  <c r="M237" i="2"/>
  <c r="K237" i="2"/>
  <c r="N246" i="2"/>
  <c r="L246" i="2"/>
  <c r="M19" i="2"/>
  <c r="L21" i="2"/>
  <c r="K30" i="2"/>
  <c r="M35" i="2"/>
  <c r="L37" i="2"/>
  <c r="K46" i="2"/>
  <c r="M51" i="2"/>
  <c r="L53" i="2"/>
  <c r="K62" i="2"/>
  <c r="M67" i="2"/>
  <c r="L69" i="2"/>
  <c r="K78" i="2"/>
  <c r="M83" i="2"/>
  <c r="K94" i="2"/>
  <c r="M99" i="2"/>
  <c r="L101" i="2"/>
  <c r="K110" i="2"/>
  <c r="M115" i="2"/>
  <c r="L117" i="2"/>
  <c r="M127" i="2"/>
  <c r="K127" i="2"/>
  <c r="M134" i="2"/>
  <c r="K134" i="2"/>
  <c r="M143" i="2"/>
  <c r="K143" i="2"/>
  <c r="M150" i="2"/>
  <c r="K150" i="2"/>
  <c r="N155" i="2"/>
  <c r="L155" i="2"/>
  <c r="N158" i="2"/>
  <c r="L158" i="2"/>
  <c r="K168" i="2"/>
  <c r="N171" i="2"/>
  <c r="L171" i="2"/>
  <c r="N174" i="2"/>
  <c r="L174" i="2"/>
  <c r="K184" i="2"/>
  <c r="M184" i="2"/>
  <c r="N230" i="2"/>
  <c r="L230" i="2"/>
  <c r="L247" i="2"/>
  <c r="N247" i="2"/>
  <c r="N254" i="2"/>
  <c r="L254" i="2"/>
  <c r="N263" i="2"/>
  <c r="L263" i="2"/>
  <c r="N267" i="2"/>
  <c r="L267" i="2"/>
  <c r="N271" i="2"/>
  <c r="L271" i="2"/>
  <c r="N275" i="2"/>
  <c r="L275" i="2"/>
  <c r="N279" i="2"/>
  <c r="L279" i="2"/>
  <c r="N283" i="2"/>
  <c r="L283" i="2"/>
  <c r="N287" i="2"/>
  <c r="L287" i="2"/>
  <c r="N291" i="2"/>
  <c r="L291" i="2"/>
  <c r="N295" i="2"/>
  <c r="L295" i="2"/>
  <c r="N299" i="2"/>
  <c r="L299" i="2"/>
  <c r="N303" i="2"/>
  <c r="L303" i="2"/>
  <c r="N307" i="2"/>
  <c r="L307" i="2"/>
  <c r="N311" i="2"/>
  <c r="L311" i="2"/>
  <c r="N315" i="2"/>
  <c r="L315" i="2"/>
  <c r="M128" i="2"/>
  <c r="K128" i="2"/>
  <c r="M137" i="2"/>
  <c r="K137" i="2"/>
  <c r="K144" i="2"/>
  <c r="M144" i="2"/>
  <c r="N165" i="2"/>
  <c r="L165" i="2"/>
  <c r="L168" i="2"/>
  <c r="N168" i="2"/>
  <c r="K188" i="2"/>
  <c r="M188" i="2"/>
  <c r="K207" i="2"/>
  <c r="M207" i="2"/>
  <c r="M221" i="2"/>
  <c r="K221" i="2"/>
  <c r="L231" i="2"/>
  <c r="N231" i="2"/>
  <c r="N238" i="2"/>
  <c r="L238" i="2"/>
  <c r="M251" i="2"/>
  <c r="K251" i="2"/>
  <c r="N264" i="2"/>
  <c r="L264" i="2"/>
  <c r="N272" i="2"/>
  <c r="L272" i="2"/>
  <c r="N280" i="2"/>
  <c r="L280" i="2"/>
  <c r="N288" i="2"/>
  <c r="L288" i="2"/>
  <c r="N296" i="2"/>
  <c r="L296" i="2"/>
  <c r="N304" i="2"/>
  <c r="L304" i="2"/>
  <c r="N312" i="2"/>
  <c r="L312" i="2"/>
  <c r="K25" i="2"/>
  <c r="K34" i="2"/>
  <c r="K66" i="2"/>
  <c r="K82" i="2"/>
  <c r="K98" i="2"/>
  <c r="K114" i="2"/>
  <c r="M125" i="2"/>
  <c r="K125" i="2"/>
  <c r="M131" i="2"/>
  <c r="K131" i="2"/>
  <c r="M138" i="2"/>
  <c r="K138" i="2"/>
  <c r="M147" i="2"/>
  <c r="K147" i="2"/>
  <c r="N159" i="2"/>
  <c r="L159" i="2"/>
  <c r="N162" i="2"/>
  <c r="L162" i="2"/>
  <c r="L175" i="2"/>
  <c r="N178" i="2"/>
  <c r="L178" i="2"/>
  <c r="K192" i="2"/>
  <c r="M192" i="2"/>
  <c r="K196" i="2"/>
  <c r="M196" i="2"/>
  <c r="K200" i="2"/>
  <c r="M200" i="2"/>
  <c r="K204" i="2"/>
  <c r="M204" i="2"/>
  <c r="N208" i="2"/>
  <c r="L208" i="2"/>
  <c r="N214" i="2"/>
  <c r="L214" i="2"/>
  <c r="M235" i="2"/>
  <c r="K235" i="2"/>
  <c r="N261" i="2"/>
  <c r="L261" i="2"/>
  <c r="K41" i="2"/>
  <c r="K18" i="2"/>
  <c r="K50" i="2"/>
  <c r="L27" i="2"/>
  <c r="K29" i="2"/>
  <c r="L43" i="2"/>
  <c r="K45" i="2"/>
  <c r="L59" i="2"/>
  <c r="K61" i="2"/>
  <c r="L75" i="2"/>
  <c r="K77" i="2"/>
  <c r="L91" i="2"/>
  <c r="K93" i="2"/>
  <c r="L107" i="2"/>
  <c r="K109" i="2"/>
  <c r="L123" i="2"/>
  <c r="M132" i="2"/>
  <c r="K132" i="2"/>
  <c r="K141" i="2"/>
  <c r="M141" i="2"/>
  <c r="K148" i="2"/>
  <c r="M148" i="2"/>
  <c r="N153" i="2"/>
  <c r="L153" i="2"/>
  <c r="L156" i="2"/>
  <c r="N156" i="2"/>
  <c r="K166" i="2"/>
  <c r="N169" i="2"/>
  <c r="L169" i="2"/>
  <c r="L172" i="2"/>
  <c r="N172" i="2"/>
  <c r="K182" i="2"/>
  <c r="M209" i="2"/>
  <c r="K209" i="2"/>
  <c r="L215" i="2"/>
  <c r="N215" i="2"/>
  <c r="N222" i="2"/>
  <c r="L222" i="2"/>
  <c r="L245" i="2"/>
  <c r="N245" i="2"/>
  <c r="N256" i="2"/>
  <c r="L256" i="2"/>
  <c r="K63" i="2"/>
  <c r="K79" i="2"/>
  <c r="K95" i="2"/>
  <c r="K111" i="2"/>
  <c r="M135" i="2"/>
  <c r="K135" i="2"/>
  <c r="M142" i="2"/>
  <c r="K142" i="2"/>
  <c r="M151" i="2"/>
  <c r="K151" i="2"/>
  <c r="N163" i="2"/>
  <c r="L163" i="2"/>
  <c r="N166" i="2"/>
  <c r="L166" i="2"/>
  <c r="N179" i="2"/>
  <c r="L179" i="2"/>
  <c r="N182" i="2"/>
  <c r="L182" i="2"/>
  <c r="M219" i="2"/>
  <c r="K219" i="2"/>
  <c r="K223" i="2"/>
  <c r="M223" i="2"/>
  <c r="L229" i="2"/>
  <c r="N229" i="2"/>
  <c r="N240" i="2"/>
  <c r="L240" i="2"/>
  <c r="K47" i="2"/>
  <c r="K24" i="2"/>
  <c r="K40" i="2"/>
  <c r="K56" i="2"/>
  <c r="K72" i="2"/>
  <c r="K88" i="2"/>
  <c r="K104" i="2"/>
  <c r="K120" i="2"/>
  <c r="K129" i="2"/>
  <c r="M129" i="2"/>
  <c r="K136" i="2"/>
  <c r="M136" i="2"/>
  <c r="M145" i="2"/>
  <c r="K145" i="2"/>
  <c r="K154" i="2"/>
  <c r="N157" i="2"/>
  <c r="L157" i="2"/>
  <c r="L160" i="2"/>
  <c r="N160" i="2"/>
  <c r="K170" i="2"/>
  <c r="N173" i="2"/>
  <c r="L173" i="2"/>
  <c r="L176" i="2"/>
  <c r="N176" i="2"/>
  <c r="N186" i="2"/>
  <c r="L186" i="2"/>
  <c r="K190" i="2"/>
  <c r="N224" i="2"/>
  <c r="L224" i="2"/>
  <c r="K31" i="2"/>
  <c r="L33" i="2"/>
  <c r="L49" i="2"/>
  <c r="L65" i="2"/>
  <c r="L81" i="2"/>
  <c r="L97" i="2"/>
  <c r="L113" i="2"/>
  <c r="M124" i="2"/>
  <c r="K124" i="2"/>
  <c r="M130" i="2"/>
  <c r="K130" i="2"/>
  <c r="M139" i="2"/>
  <c r="K139" i="2"/>
  <c r="M146" i="2"/>
  <c r="K146" i="2"/>
  <c r="N154" i="2"/>
  <c r="L154" i="2"/>
  <c r="K164" i="2"/>
  <c r="N167" i="2"/>
  <c r="L167" i="2"/>
  <c r="N170" i="2"/>
  <c r="L170" i="2"/>
  <c r="K180" i="2"/>
  <c r="N183" i="2"/>
  <c r="L183" i="2"/>
  <c r="N190" i="2"/>
  <c r="L190" i="2"/>
  <c r="M194" i="2"/>
  <c r="K194" i="2"/>
  <c r="M198" i="2"/>
  <c r="K198" i="2"/>
  <c r="M202" i="2"/>
  <c r="K202" i="2"/>
  <c r="N206" i="2"/>
  <c r="L206" i="2"/>
  <c r="L213" i="2"/>
  <c r="N213" i="2"/>
  <c r="M253" i="2"/>
  <c r="K253" i="2"/>
  <c r="M239" i="2"/>
  <c r="M255" i="2"/>
  <c r="K263" i="2"/>
  <c r="M268" i="2"/>
  <c r="K271" i="2"/>
  <c r="M276" i="2"/>
  <c r="K279" i="2"/>
  <c r="M284" i="2"/>
  <c r="K287" i="2"/>
  <c r="M292" i="2"/>
  <c r="K295" i="2"/>
  <c r="M300" i="2"/>
  <c r="K303" i="2"/>
  <c r="M308" i="2"/>
  <c r="K311" i="2"/>
  <c r="M316" i="2"/>
  <c r="L191" i="2"/>
  <c r="L195" i="2"/>
  <c r="L199" i="2"/>
  <c r="L203" i="2"/>
  <c r="M216" i="2"/>
  <c r="L218" i="2"/>
  <c r="M232" i="2"/>
  <c r="L234" i="2"/>
  <c r="M248" i="2"/>
  <c r="L250" i="2"/>
  <c r="L266" i="2"/>
  <c r="N266" i="2"/>
  <c r="L274" i="2"/>
  <c r="N274" i="2"/>
  <c r="L282" i="2"/>
  <c r="N282" i="2"/>
  <c r="L290" i="2"/>
  <c r="N290" i="2"/>
  <c r="L298" i="2"/>
  <c r="N298" i="2"/>
  <c r="L306" i="2"/>
  <c r="N306" i="2"/>
  <c r="L314" i="2"/>
  <c r="N314" i="2"/>
  <c r="K208" i="2"/>
  <c r="N211" i="2"/>
  <c r="K215" i="2"/>
  <c r="K224" i="2"/>
  <c r="N227" i="2"/>
  <c r="K231" i="2"/>
  <c r="K240" i="2"/>
  <c r="N243" i="2"/>
  <c r="K247" i="2"/>
  <c r="K256" i="2"/>
  <c r="N259" i="2"/>
  <c r="K264" i="2"/>
  <c r="N269" i="2"/>
  <c r="L269" i="2"/>
  <c r="K272" i="2"/>
  <c r="N277" i="2"/>
  <c r="L277" i="2"/>
  <c r="K280" i="2"/>
  <c r="N285" i="2"/>
  <c r="L285" i="2"/>
  <c r="K288" i="2"/>
  <c r="N293" i="2"/>
  <c r="L293" i="2"/>
  <c r="K296" i="2"/>
  <c r="N301" i="2"/>
  <c r="L301" i="2"/>
  <c r="K304" i="2"/>
  <c r="N309" i="2"/>
  <c r="L309" i="2"/>
  <c r="K312" i="2"/>
  <c r="N317" i="2"/>
  <c r="L317" i="2"/>
  <c r="K267" i="2"/>
  <c r="K275" i="2"/>
  <c r="K283" i="2"/>
  <c r="K291" i="2"/>
  <c r="K299" i="2"/>
  <c r="K307" i="2"/>
  <c r="K315" i="2"/>
  <c r="L181" i="2"/>
  <c r="L185" i="2"/>
  <c r="L189" i="2"/>
  <c r="L193" i="2"/>
  <c r="L197" i="2"/>
  <c r="L201" i="2"/>
  <c r="L205" i="2"/>
  <c r="L210" i="2"/>
  <c r="L226" i="2"/>
  <c r="L242" i="2"/>
  <c r="L258" i="2"/>
  <c r="M318" i="2"/>
  <c r="L262" i="2"/>
  <c r="N262" i="2"/>
  <c r="L270" i="2"/>
  <c r="N270" i="2"/>
  <c r="L278" i="2"/>
  <c r="N278" i="2"/>
  <c r="L286" i="2"/>
  <c r="N286" i="2"/>
  <c r="L294" i="2"/>
  <c r="N294" i="2"/>
  <c r="L302" i="2"/>
  <c r="N302" i="2"/>
  <c r="L310" i="2"/>
  <c r="N310" i="2"/>
  <c r="N265" i="2"/>
  <c r="L265" i="2"/>
  <c r="N273" i="2"/>
  <c r="L273" i="2"/>
  <c r="N281" i="2"/>
  <c r="L281" i="2"/>
  <c r="N289" i="2"/>
  <c r="L289" i="2"/>
  <c r="N297" i="2"/>
  <c r="L297" i="2"/>
  <c r="N305" i="2"/>
  <c r="L305" i="2"/>
  <c r="N313" i="2"/>
  <c r="L313" i="2"/>
  <c r="M319" i="2"/>
  <c r="K319" i="2"/>
  <c r="Z307" i="3"/>
  <c r="Y307"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Z304"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2" i="3"/>
  <c r="W304" i="3"/>
  <c r="W242" i="3"/>
  <c r="W241" i="3"/>
  <c r="W240" i="3"/>
  <c r="W170" i="3"/>
  <c r="W169" i="3"/>
  <c r="W168" i="3"/>
  <c r="W167" i="3"/>
  <c r="W63" i="3"/>
  <c r="W62" i="3"/>
  <c r="W180" i="3"/>
  <c r="W179" i="3"/>
  <c r="W105" i="3"/>
  <c r="W104" i="3"/>
  <c r="W103" i="3"/>
  <c r="W292" i="3"/>
  <c r="W291" i="3"/>
  <c r="W290" i="3"/>
  <c r="W289" i="3"/>
  <c r="W266" i="3"/>
  <c r="W265" i="3"/>
  <c r="W264" i="3"/>
  <c r="W263" i="3"/>
  <c r="W262" i="3"/>
  <c r="W261" i="3"/>
  <c r="W260" i="3"/>
  <c r="W259" i="3"/>
  <c r="W173" i="3"/>
  <c r="W172" i="3"/>
  <c r="W121" i="3"/>
  <c r="W120" i="3"/>
  <c r="W82" i="3"/>
  <c r="W81" i="3"/>
  <c r="W80" i="3"/>
  <c r="W79" i="3"/>
  <c r="W78" i="3"/>
  <c r="W77" i="3"/>
  <c r="W76" i="3"/>
  <c r="W75" i="3"/>
  <c r="W74" i="3"/>
  <c r="W73" i="3"/>
  <c r="W298" i="3"/>
  <c r="W297" i="3"/>
  <c r="W296" i="3"/>
  <c r="W295" i="3"/>
  <c r="W294" i="3"/>
  <c r="W131" i="3"/>
  <c r="W130" i="3"/>
  <c r="W129" i="3"/>
  <c r="W128" i="3"/>
  <c r="W127" i="3"/>
  <c r="W126" i="3"/>
  <c r="W61" i="3"/>
  <c r="W60" i="3"/>
  <c r="W293" i="3"/>
  <c r="W288" i="3"/>
  <c r="W287" i="3"/>
  <c r="W286" i="3"/>
  <c r="W285" i="3"/>
  <c r="W284" i="3"/>
  <c r="W283" i="3"/>
  <c r="W282" i="3"/>
  <c r="W281" i="3"/>
  <c r="W280" i="3"/>
  <c r="W279" i="3"/>
  <c r="W278" i="3"/>
  <c r="W277" i="3"/>
  <c r="W276" i="3"/>
  <c r="W275" i="3"/>
  <c r="W274" i="3"/>
  <c r="W273" i="3"/>
  <c r="W272" i="3"/>
  <c r="W271" i="3"/>
  <c r="W270" i="3"/>
  <c r="W269" i="3"/>
  <c r="W268" i="3"/>
  <c r="W267" i="3"/>
  <c r="W258" i="3"/>
  <c r="W257" i="3"/>
  <c r="W256" i="3"/>
  <c r="W255" i="3"/>
  <c r="W254" i="3"/>
  <c r="W253" i="3"/>
  <c r="W252" i="3"/>
  <c r="W251" i="3"/>
  <c r="W250" i="3"/>
  <c r="W249" i="3"/>
  <c r="W248" i="3"/>
  <c r="W247" i="3"/>
  <c r="W246" i="3"/>
  <c r="W245" i="3"/>
  <c r="W244" i="3"/>
  <c r="W243" i="3"/>
  <c r="W181" i="3"/>
  <c r="W178" i="3"/>
  <c r="W177" i="3"/>
  <c r="W176" i="3"/>
  <c r="W175" i="3"/>
  <c r="W174" i="3"/>
  <c r="W171" i="3"/>
  <c r="W125" i="3"/>
  <c r="W124" i="3"/>
  <c r="W123" i="3"/>
  <c r="W122" i="3"/>
  <c r="W119" i="3"/>
  <c r="W118" i="3"/>
  <c r="W117" i="3"/>
  <c r="W116" i="3"/>
  <c r="W115" i="3"/>
  <c r="W114" i="3"/>
  <c r="W113" i="3"/>
  <c r="W112" i="3"/>
  <c r="W111" i="3"/>
  <c r="W110" i="3"/>
  <c r="W109" i="3"/>
  <c r="W108" i="3"/>
  <c r="W107" i="3"/>
  <c r="W106" i="3"/>
  <c r="W102" i="3"/>
  <c r="W101" i="3"/>
  <c r="W100" i="3"/>
  <c r="W99" i="3"/>
  <c r="W98" i="3"/>
  <c r="W97" i="3"/>
  <c r="W96" i="3"/>
  <c r="W95" i="3"/>
  <c r="W94" i="3"/>
  <c r="W93" i="3"/>
  <c r="W92" i="3"/>
  <c r="W91" i="3"/>
  <c r="W90" i="3"/>
  <c r="W89" i="3"/>
  <c r="W88" i="3"/>
  <c r="W87" i="3"/>
  <c r="W86" i="3"/>
  <c r="W85" i="3"/>
  <c r="W84" i="3"/>
  <c r="W83" i="3"/>
  <c r="W72" i="3"/>
  <c r="W71" i="3"/>
  <c r="W70" i="3"/>
  <c r="W69" i="3"/>
  <c r="W68" i="3"/>
  <c r="W67" i="3"/>
  <c r="W66" i="3"/>
  <c r="W65" i="3"/>
  <c r="W64" i="3"/>
  <c r="W182" i="3"/>
  <c r="W303" i="3"/>
  <c r="W302" i="3"/>
  <c r="W301" i="3"/>
  <c r="W300" i="3"/>
  <c r="W299" i="3"/>
  <c r="W239" i="3"/>
  <c r="W238" i="3"/>
  <c r="W237" i="3"/>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1"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3"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3" i="3"/>
  <c r="W132" i="3"/>
  <c r="W59" i="3"/>
  <c r="W58" i="3"/>
  <c r="W57" i="3"/>
  <c r="W56" i="3"/>
  <c r="W55" i="3"/>
  <c r="W54" i="3"/>
  <c r="W53" i="3"/>
  <c r="W52" i="3"/>
  <c r="W51" i="3"/>
  <c r="W50" i="3"/>
  <c r="W49" i="3"/>
  <c r="W48" i="3"/>
  <c r="W47" i="3"/>
  <c r="W46" i="3"/>
  <c r="W45" i="3"/>
  <c r="W44" i="3"/>
  <c r="W43" i="3"/>
  <c r="W42" i="3"/>
  <c r="W41" i="3"/>
  <c r="W40"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W6" i="3"/>
  <c r="W5" i="3"/>
  <c r="W4" i="3"/>
  <c r="W136" i="3"/>
  <c r="W135"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W134" i="3" s="1"/>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W184" i="3" s="1"/>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2" i="3"/>
  <c r="W2" i="3" s="1"/>
  <c r="AC1" i="3"/>
  <c r="A2" i="3"/>
  <c r="B2" i="3"/>
  <c r="C2" i="3"/>
  <c r="D2" i="3"/>
  <c r="E2" i="3"/>
  <c r="F2" i="3"/>
  <c r="G2" i="3"/>
  <c r="K2" i="3"/>
  <c r="L2" i="3"/>
  <c r="M2" i="3"/>
  <c r="N2" i="3"/>
  <c r="O2" i="3"/>
  <c r="P2" i="3"/>
  <c r="Q2" i="3"/>
  <c r="R2" i="3"/>
  <c r="S2" i="3"/>
  <c r="T2" i="3"/>
  <c r="U2" i="3"/>
  <c r="A3" i="3"/>
  <c r="B3" i="3"/>
  <c r="C3" i="3"/>
  <c r="D3" i="3"/>
  <c r="E3" i="3"/>
  <c r="F3" i="3"/>
  <c r="G3" i="3"/>
  <c r="K3" i="3"/>
  <c r="L3" i="3"/>
  <c r="M3" i="3"/>
  <c r="N3" i="3"/>
  <c r="O3" i="3"/>
  <c r="P3" i="3"/>
  <c r="Q3" i="3"/>
  <c r="R3" i="3"/>
  <c r="S3" i="3"/>
  <c r="T3" i="3"/>
  <c r="U3" i="3"/>
  <c r="A4" i="3"/>
  <c r="B4" i="3"/>
  <c r="C4" i="3"/>
  <c r="D4" i="3"/>
  <c r="E4" i="3"/>
  <c r="F4" i="3"/>
  <c r="G4" i="3"/>
  <c r="K4" i="3"/>
  <c r="L4" i="3"/>
  <c r="M4" i="3"/>
  <c r="N4" i="3"/>
  <c r="O4" i="3"/>
  <c r="P4" i="3"/>
  <c r="Q4" i="3"/>
  <c r="R4" i="3"/>
  <c r="S4" i="3"/>
  <c r="T4" i="3"/>
  <c r="U4" i="3"/>
  <c r="A5" i="3"/>
  <c r="B5" i="3"/>
  <c r="C5" i="3"/>
  <c r="D5" i="3"/>
  <c r="E5" i="3"/>
  <c r="F5" i="3"/>
  <c r="G5" i="3"/>
  <c r="K5" i="3"/>
  <c r="L5" i="3"/>
  <c r="M5" i="3"/>
  <c r="N5" i="3"/>
  <c r="O5" i="3"/>
  <c r="P5" i="3"/>
  <c r="Q5" i="3"/>
  <c r="R5" i="3"/>
  <c r="S5" i="3"/>
  <c r="T5" i="3"/>
  <c r="U5" i="3"/>
  <c r="A6" i="3"/>
  <c r="B6" i="3"/>
  <c r="C6" i="3"/>
  <c r="D6" i="3"/>
  <c r="E6" i="3"/>
  <c r="F6" i="3"/>
  <c r="G6" i="3"/>
  <c r="K6" i="3"/>
  <c r="L6" i="3"/>
  <c r="M6" i="3"/>
  <c r="N6" i="3"/>
  <c r="O6" i="3"/>
  <c r="P6" i="3"/>
  <c r="Q6" i="3"/>
  <c r="R6" i="3"/>
  <c r="S6" i="3"/>
  <c r="T6" i="3"/>
  <c r="U6" i="3"/>
  <c r="A7" i="3"/>
  <c r="B7" i="3"/>
  <c r="C7" i="3"/>
  <c r="D7" i="3"/>
  <c r="E7" i="3"/>
  <c r="F7" i="3"/>
  <c r="G7" i="3"/>
  <c r="K7" i="3"/>
  <c r="L7" i="3"/>
  <c r="M7" i="3"/>
  <c r="N7" i="3"/>
  <c r="O7" i="3"/>
  <c r="P7" i="3"/>
  <c r="Q7" i="3"/>
  <c r="R7" i="3"/>
  <c r="S7" i="3"/>
  <c r="T7" i="3"/>
  <c r="U7" i="3"/>
  <c r="A8" i="3"/>
  <c r="B8" i="3"/>
  <c r="C8" i="3"/>
  <c r="D8" i="3"/>
  <c r="E8" i="3"/>
  <c r="F8" i="3"/>
  <c r="G8" i="3"/>
  <c r="K8" i="3"/>
  <c r="L8" i="3"/>
  <c r="M8" i="3"/>
  <c r="N8" i="3"/>
  <c r="O8" i="3"/>
  <c r="P8" i="3"/>
  <c r="Q8" i="3"/>
  <c r="R8" i="3"/>
  <c r="S8" i="3"/>
  <c r="T8" i="3"/>
  <c r="U8" i="3"/>
  <c r="A9" i="3"/>
  <c r="B9" i="3"/>
  <c r="C9" i="3"/>
  <c r="D9" i="3"/>
  <c r="E9" i="3"/>
  <c r="F9" i="3"/>
  <c r="G9" i="3"/>
  <c r="K9" i="3"/>
  <c r="L9" i="3"/>
  <c r="M9" i="3"/>
  <c r="N9" i="3"/>
  <c r="O9" i="3"/>
  <c r="P9" i="3"/>
  <c r="Q9" i="3"/>
  <c r="R9" i="3"/>
  <c r="S9" i="3"/>
  <c r="T9" i="3"/>
  <c r="U9" i="3"/>
  <c r="A10" i="3"/>
  <c r="B10" i="3"/>
  <c r="C10" i="3"/>
  <c r="D10" i="3"/>
  <c r="E10" i="3"/>
  <c r="F10" i="3"/>
  <c r="G10" i="3"/>
  <c r="K10" i="3"/>
  <c r="L10" i="3"/>
  <c r="M10" i="3"/>
  <c r="N10" i="3"/>
  <c r="O10" i="3"/>
  <c r="P10" i="3"/>
  <c r="Q10" i="3"/>
  <c r="R10" i="3"/>
  <c r="S10" i="3"/>
  <c r="T10" i="3"/>
  <c r="U10" i="3"/>
  <c r="A11" i="3"/>
  <c r="B11" i="3"/>
  <c r="C11" i="3"/>
  <c r="D11" i="3"/>
  <c r="E11" i="3"/>
  <c r="F11" i="3"/>
  <c r="G11" i="3"/>
  <c r="K11" i="3"/>
  <c r="L11" i="3"/>
  <c r="M11" i="3"/>
  <c r="N11" i="3"/>
  <c r="O11" i="3"/>
  <c r="P11" i="3"/>
  <c r="Q11" i="3"/>
  <c r="R11" i="3"/>
  <c r="S11" i="3"/>
  <c r="T11" i="3"/>
  <c r="U11" i="3"/>
  <c r="A12" i="3"/>
  <c r="B12" i="3"/>
  <c r="C12" i="3"/>
  <c r="D12" i="3"/>
  <c r="E12" i="3"/>
  <c r="F12" i="3"/>
  <c r="G12" i="3"/>
  <c r="K12" i="3"/>
  <c r="L12" i="3"/>
  <c r="M12" i="3"/>
  <c r="N12" i="3"/>
  <c r="O12" i="3"/>
  <c r="P12" i="3"/>
  <c r="Q12" i="3"/>
  <c r="R12" i="3"/>
  <c r="S12" i="3"/>
  <c r="T12" i="3"/>
  <c r="U12" i="3"/>
  <c r="A13" i="3"/>
  <c r="B13" i="3"/>
  <c r="C13" i="3"/>
  <c r="D13" i="3"/>
  <c r="E13" i="3"/>
  <c r="F13" i="3"/>
  <c r="G13" i="3"/>
  <c r="K13" i="3"/>
  <c r="L13" i="3"/>
  <c r="M13" i="3"/>
  <c r="N13" i="3"/>
  <c r="O13" i="3"/>
  <c r="P13" i="3"/>
  <c r="Q13" i="3"/>
  <c r="R13" i="3"/>
  <c r="S13" i="3"/>
  <c r="T13" i="3"/>
  <c r="U13" i="3"/>
  <c r="A14" i="3"/>
  <c r="B14" i="3"/>
  <c r="C14" i="3"/>
  <c r="D14" i="3"/>
  <c r="E14" i="3"/>
  <c r="F14" i="3"/>
  <c r="G14" i="3"/>
  <c r="K14" i="3"/>
  <c r="L14" i="3"/>
  <c r="M14" i="3"/>
  <c r="N14" i="3"/>
  <c r="O14" i="3"/>
  <c r="P14" i="3"/>
  <c r="Q14" i="3"/>
  <c r="R14" i="3"/>
  <c r="S14" i="3"/>
  <c r="T14" i="3"/>
  <c r="U14" i="3"/>
  <c r="A15" i="3"/>
  <c r="B15" i="3"/>
  <c r="C15" i="3"/>
  <c r="D15" i="3"/>
  <c r="E15" i="3"/>
  <c r="F15" i="3"/>
  <c r="G15" i="3"/>
  <c r="K15" i="3"/>
  <c r="L15" i="3"/>
  <c r="M15" i="3"/>
  <c r="N15" i="3"/>
  <c r="O15" i="3"/>
  <c r="P15" i="3"/>
  <c r="Q15" i="3"/>
  <c r="R15" i="3"/>
  <c r="S15" i="3"/>
  <c r="T15" i="3"/>
  <c r="U15" i="3"/>
  <c r="A16" i="3"/>
  <c r="B16" i="3"/>
  <c r="C16" i="3"/>
  <c r="D16" i="3"/>
  <c r="E16" i="3"/>
  <c r="F16" i="3"/>
  <c r="G16" i="3"/>
  <c r="K16" i="3"/>
  <c r="L16" i="3"/>
  <c r="M16" i="3"/>
  <c r="N16" i="3"/>
  <c r="O16" i="3"/>
  <c r="P16" i="3"/>
  <c r="Q16" i="3"/>
  <c r="R16" i="3"/>
  <c r="S16" i="3"/>
  <c r="T16" i="3"/>
  <c r="U16" i="3"/>
  <c r="A17" i="3"/>
  <c r="B17" i="3"/>
  <c r="C17" i="3"/>
  <c r="D17" i="3"/>
  <c r="E17" i="3"/>
  <c r="F17" i="3"/>
  <c r="G17" i="3"/>
  <c r="K17" i="3"/>
  <c r="L17" i="3"/>
  <c r="M17" i="3"/>
  <c r="N17" i="3"/>
  <c r="O17" i="3"/>
  <c r="P17" i="3"/>
  <c r="Q17" i="3"/>
  <c r="R17" i="3"/>
  <c r="S17" i="3"/>
  <c r="T17" i="3"/>
  <c r="U17" i="3"/>
  <c r="A18" i="3"/>
  <c r="B18" i="3"/>
  <c r="C18" i="3"/>
  <c r="D18" i="3"/>
  <c r="E18" i="3"/>
  <c r="F18" i="3"/>
  <c r="G18" i="3"/>
  <c r="K18" i="3"/>
  <c r="L18" i="3"/>
  <c r="M18" i="3"/>
  <c r="N18" i="3"/>
  <c r="O18" i="3"/>
  <c r="P18" i="3"/>
  <c r="Q18" i="3"/>
  <c r="R18" i="3"/>
  <c r="S18" i="3"/>
  <c r="T18" i="3"/>
  <c r="U18" i="3"/>
  <c r="A19" i="3"/>
  <c r="B19" i="3"/>
  <c r="C19" i="3"/>
  <c r="D19" i="3"/>
  <c r="E19" i="3"/>
  <c r="F19" i="3"/>
  <c r="G19" i="3"/>
  <c r="K19" i="3"/>
  <c r="L19" i="3"/>
  <c r="M19" i="3"/>
  <c r="N19" i="3"/>
  <c r="O19" i="3"/>
  <c r="P19" i="3"/>
  <c r="Q19" i="3"/>
  <c r="R19" i="3"/>
  <c r="S19" i="3"/>
  <c r="T19" i="3"/>
  <c r="U19" i="3"/>
  <c r="A20" i="3"/>
  <c r="B20" i="3"/>
  <c r="C20" i="3"/>
  <c r="D20" i="3"/>
  <c r="E20" i="3"/>
  <c r="F20" i="3"/>
  <c r="G20" i="3"/>
  <c r="K20" i="3"/>
  <c r="L20" i="3"/>
  <c r="M20" i="3"/>
  <c r="N20" i="3"/>
  <c r="O20" i="3"/>
  <c r="P20" i="3"/>
  <c r="Q20" i="3"/>
  <c r="R20" i="3"/>
  <c r="S20" i="3"/>
  <c r="T20" i="3"/>
  <c r="U20" i="3"/>
  <c r="A21" i="3"/>
  <c r="B21" i="3"/>
  <c r="C21" i="3"/>
  <c r="D21" i="3"/>
  <c r="E21" i="3"/>
  <c r="F21" i="3"/>
  <c r="G21" i="3"/>
  <c r="K21" i="3"/>
  <c r="L21" i="3"/>
  <c r="M21" i="3"/>
  <c r="N21" i="3"/>
  <c r="O21" i="3"/>
  <c r="P21" i="3"/>
  <c r="Q21" i="3"/>
  <c r="R21" i="3"/>
  <c r="S21" i="3"/>
  <c r="T21" i="3"/>
  <c r="U21" i="3"/>
  <c r="A22" i="3"/>
  <c r="B22" i="3"/>
  <c r="C22" i="3"/>
  <c r="D22" i="3"/>
  <c r="E22" i="3"/>
  <c r="F22" i="3"/>
  <c r="G22" i="3"/>
  <c r="K22" i="3"/>
  <c r="L22" i="3"/>
  <c r="M22" i="3"/>
  <c r="N22" i="3"/>
  <c r="O22" i="3"/>
  <c r="P22" i="3"/>
  <c r="Q22" i="3"/>
  <c r="R22" i="3"/>
  <c r="S22" i="3"/>
  <c r="T22" i="3"/>
  <c r="U22" i="3"/>
  <c r="A23" i="3"/>
  <c r="B23" i="3"/>
  <c r="C23" i="3"/>
  <c r="D23" i="3"/>
  <c r="E23" i="3"/>
  <c r="F23" i="3"/>
  <c r="G23" i="3"/>
  <c r="K23" i="3"/>
  <c r="L23" i="3"/>
  <c r="M23" i="3"/>
  <c r="N23" i="3"/>
  <c r="O23" i="3"/>
  <c r="P23" i="3"/>
  <c r="Q23" i="3"/>
  <c r="R23" i="3"/>
  <c r="S23" i="3"/>
  <c r="T23" i="3"/>
  <c r="U23" i="3"/>
  <c r="A24" i="3"/>
  <c r="B24" i="3"/>
  <c r="C24" i="3"/>
  <c r="D24" i="3"/>
  <c r="E24" i="3"/>
  <c r="F24" i="3"/>
  <c r="G24" i="3"/>
  <c r="K24" i="3"/>
  <c r="L24" i="3"/>
  <c r="M24" i="3"/>
  <c r="N24" i="3"/>
  <c r="O24" i="3"/>
  <c r="P24" i="3"/>
  <c r="Q24" i="3"/>
  <c r="R24" i="3"/>
  <c r="S24" i="3"/>
  <c r="T24" i="3"/>
  <c r="U24" i="3"/>
  <c r="A25" i="3"/>
  <c r="B25" i="3"/>
  <c r="C25" i="3"/>
  <c r="D25" i="3"/>
  <c r="E25" i="3"/>
  <c r="F25" i="3"/>
  <c r="G25" i="3"/>
  <c r="K25" i="3"/>
  <c r="L25" i="3"/>
  <c r="M25" i="3"/>
  <c r="N25" i="3"/>
  <c r="O25" i="3"/>
  <c r="P25" i="3"/>
  <c r="Q25" i="3"/>
  <c r="R25" i="3"/>
  <c r="S25" i="3"/>
  <c r="T25" i="3"/>
  <c r="U25" i="3"/>
  <c r="A26" i="3"/>
  <c r="B26" i="3"/>
  <c r="C26" i="3"/>
  <c r="D26" i="3"/>
  <c r="E26" i="3"/>
  <c r="F26" i="3"/>
  <c r="G26" i="3"/>
  <c r="K26" i="3"/>
  <c r="L26" i="3"/>
  <c r="M26" i="3"/>
  <c r="N26" i="3"/>
  <c r="O26" i="3"/>
  <c r="P26" i="3"/>
  <c r="Q26" i="3"/>
  <c r="R26" i="3"/>
  <c r="S26" i="3"/>
  <c r="T26" i="3"/>
  <c r="U26" i="3"/>
  <c r="A27" i="3"/>
  <c r="B27" i="3"/>
  <c r="C27" i="3"/>
  <c r="D27" i="3"/>
  <c r="E27" i="3"/>
  <c r="F27" i="3"/>
  <c r="G27" i="3"/>
  <c r="K27" i="3"/>
  <c r="L27" i="3"/>
  <c r="M27" i="3"/>
  <c r="N27" i="3"/>
  <c r="O27" i="3"/>
  <c r="P27" i="3"/>
  <c r="Q27" i="3"/>
  <c r="R27" i="3"/>
  <c r="S27" i="3"/>
  <c r="T27" i="3"/>
  <c r="U27" i="3"/>
  <c r="A28" i="3"/>
  <c r="B28" i="3"/>
  <c r="C28" i="3"/>
  <c r="D28" i="3"/>
  <c r="E28" i="3"/>
  <c r="F28" i="3"/>
  <c r="G28" i="3"/>
  <c r="K28" i="3"/>
  <c r="L28" i="3"/>
  <c r="M28" i="3"/>
  <c r="N28" i="3"/>
  <c r="O28" i="3"/>
  <c r="P28" i="3"/>
  <c r="Q28" i="3"/>
  <c r="R28" i="3"/>
  <c r="S28" i="3"/>
  <c r="T28" i="3"/>
  <c r="U28" i="3"/>
  <c r="A29" i="3"/>
  <c r="B29" i="3"/>
  <c r="C29" i="3"/>
  <c r="D29" i="3"/>
  <c r="E29" i="3"/>
  <c r="F29" i="3"/>
  <c r="G29" i="3"/>
  <c r="K29" i="3"/>
  <c r="L29" i="3"/>
  <c r="M29" i="3"/>
  <c r="N29" i="3"/>
  <c r="O29" i="3"/>
  <c r="P29" i="3"/>
  <c r="Q29" i="3"/>
  <c r="R29" i="3"/>
  <c r="S29" i="3"/>
  <c r="T29" i="3"/>
  <c r="U29" i="3"/>
  <c r="A30" i="3"/>
  <c r="B30" i="3"/>
  <c r="C30" i="3"/>
  <c r="D30" i="3"/>
  <c r="E30" i="3"/>
  <c r="F30" i="3"/>
  <c r="G30" i="3"/>
  <c r="K30" i="3"/>
  <c r="L30" i="3"/>
  <c r="M30" i="3"/>
  <c r="N30" i="3"/>
  <c r="O30" i="3"/>
  <c r="P30" i="3"/>
  <c r="Q30" i="3"/>
  <c r="R30" i="3"/>
  <c r="S30" i="3"/>
  <c r="T30" i="3"/>
  <c r="U30" i="3"/>
  <c r="A31" i="3"/>
  <c r="B31" i="3"/>
  <c r="C31" i="3"/>
  <c r="D31" i="3"/>
  <c r="E31" i="3"/>
  <c r="F31" i="3"/>
  <c r="G31" i="3"/>
  <c r="K31" i="3"/>
  <c r="L31" i="3"/>
  <c r="M31" i="3"/>
  <c r="N31" i="3"/>
  <c r="O31" i="3"/>
  <c r="P31" i="3"/>
  <c r="Q31" i="3"/>
  <c r="R31" i="3"/>
  <c r="S31" i="3"/>
  <c r="T31" i="3"/>
  <c r="U31" i="3"/>
  <c r="A32" i="3"/>
  <c r="B32" i="3"/>
  <c r="C32" i="3"/>
  <c r="D32" i="3"/>
  <c r="E32" i="3"/>
  <c r="F32" i="3"/>
  <c r="G32" i="3"/>
  <c r="K32" i="3"/>
  <c r="L32" i="3"/>
  <c r="M32" i="3"/>
  <c r="N32" i="3"/>
  <c r="O32" i="3"/>
  <c r="P32" i="3"/>
  <c r="Q32" i="3"/>
  <c r="R32" i="3"/>
  <c r="S32" i="3"/>
  <c r="T32" i="3"/>
  <c r="U32" i="3"/>
  <c r="A33" i="3"/>
  <c r="B33" i="3"/>
  <c r="C33" i="3"/>
  <c r="D33" i="3"/>
  <c r="E33" i="3"/>
  <c r="F33" i="3"/>
  <c r="G33" i="3"/>
  <c r="K33" i="3"/>
  <c r="L33" i="3"/>
  <c r="M33" i="3"/>
  <c r="N33" i="3"/>
  <c r="O33" i="3"/>
  <c r="P33" i="3"/>
  <c r="Q33" i="3"/>
  <c r="R33" i="3"/>
  <c r="S33" i="3"/>
  <c r="T33" i="3"/>
  <c r="U33" i="3"/>
  <c r="A34" i="3"/>
  <c r="B34" i="3"/>
  <c r="C34" i="3"/>
  <c r="D34" i="3"/>
  <c r="E34" i="3"/>
  <c r="F34" i="3"/>
  <c r="G34" i="3"/>
  <c r="K34" i="3"/>
  <c r="L34" i="3"/>
  <c r="M34" i="3"/>
  <c r="N34" i="3"/>
  <c r="O34" i="3"/>
  <c r="P34" i="3"/>
  <c r="Q34" i="3"/>
  <c r="R34" i="3"/>
  <c r="S34" i="3"/>
  <c r="T34" i="3"/>
  <c r="U34" i="3"/>
  <c r="A35" i="3"/>
  <c r="B35" i="3"/>
  <c r="C35" i="3"/>
  <c r="D35" i="3"/>
  <c r="E35" i="3"/>
  <c r="F35" i="3"/>
  <c r="G35" i="3"/>
  <c r="K35" i="3"/>
  <c r="L35" i="3"/>
  <c r="M35" i="3"/>
  <c r="N35" i="3"/>
  <c r="O35" i="3"/>
  <c r="P35" i="3"/>
  <c r="Q35" i="3"/>
  <c r="R35" i="3"/>
  <c r="S35" i="3"/>
  <c r="T35" i="3"/>
  <c r="U35" i="3"/>
  <c r="A36" i="3"/>
  <c r="B36" i="3"/>
  <c r="C36" i="3"/>
  <c r="D36" i="3"/>
  <c r="E36" i="3"/>
  <c r="F36" i="3"/>
  <c r="G36" i="3"/>
  <c r="K36" i="3"/>
  <c r="L36" i="3"/>
  <c r="M36" i="3"/>
  <c r="N36" i="3"/>
  <c r="O36" i="3"/>
  <c r="P36" i="3"/>
  <c r="Q36" i="3"/>
  <c r="R36" i="3"/>
  <c r="S36" i="3"/>
  <c r="T36" i="3"/>
  <c r="U36" i="3"/>
  <c r="A37" i="3"/>
  <c r="B37" i="3"/>
  <c r="C37" i="3"/>
  <c r="D37" i="3"/>
  <c r="E37" i="3"/>
  <c r="F37" i="3"/>
  <c r="G37" i="3"/>
  <c r="K37" i="3"/>
  <c r="L37" i="3"/>
  <c r="M37" i="3"/>
  <c r="N37" i="3"/>
  <c r="O37" i="3"/>
  <c r="P37" i="3"/>
  <c r="Q37" i="3"/>
  <c r="R37" i="3"/>
  <c r="S37" i="3"/>
  <c r="T37" i="3"/>
  <c r="U37" i="3"/>
  <c r="A38" i="3"/>
  <c r="B38" i="3"/>
  <c r="C38" i="3"/>
  <c r="D38" i="3"/>
  <c r="E38" i="3"/>
  <c r="F38" i="3"/>
  <c r="G38" i="3"/>
  <c r="K38" i="3"/>
  <c r="L38" i="3"/>
  <c r="M38" i="3"/>
  <c r="N38" i="3"/>
  <c r="O38" i="3"/>
  <c r="P38" i="3"/>
  <c r="Q38" i="3"/>
  <c r="R38" i="3"/>
  <c r="S38" i="3"/>
  <c r="T38" i="3"/>
  <c r="U38" i="3"/>
  <c r="A39" i="3"/>
  <c r="B39" i="3"/>
  <c r="C39" i="3"/>
  <c r="D39" i="3"/>
  <c r="E39" i="3"/>
  <c r="F39" i="3"/>
  <c r="G39" i="3"/>
  <c r="K39" i="3"/>
  <c r="L39" i="3"/>
  <c r="M39" i="3"/>
  <c r="N39" i="3"/>
  <c r="O39" i="3"/>
  <c r="P39" i="3"/>
  <c r="Q39" i="3"/>
  <c r="R39" i="3"/>
  <c r="S39" i="3"/>
  <c r="T39" i="3"/>
  <c r="U39" i="3"/>
  <c r="A40" i="3"/>
  <c r="B40" i="3"/>
  <c r="C40" i="3"/>
  <c r="D40" i="3"/>
  <c r="E40" i="3"/>
  <c r="F40" i="3"/>
  <c r="G40" i="3"/>
  <c r="K40" i="3"/>
  <c r="L40" i="3"/>
  <c r="M40" i="3"/>
  <c r="N40" i="3"/>
  <c r="O40" i="3"/>
  <c r="P40" i="3"/>
  <c r="Q40" i="3"/>
  <c r="R40" i="3"/>
  <c r="S40" i="3"/>
  <c r="T40" i="3"/>
  <c r="U40" i="3"/>
  <c r="A41" i="3"/>
  <c r="B41" i="3"/>
  <c r="C41" i="3"/>
  <c r="D41" i="3"/>
  <c r="E41" i="3"/>
  <c r="F41" i="3"/>
  <c r="G41" i="3"/>
  <c r="K41" i="3"/>
  <c r="L41" i="3"/>
  <c r="M41" i="3"/>
  <c r="N41" i="3"/>
  <c r="O41" i="3"/>
  <c r="P41" i="3"/>
  <c r="Q41" i="3"/>
  <c r="R41" i="3"/>
  <c r="S41" i="3"/>
  <c r="T41" i="3"/>
  <c r="U41" i="3"/>
  <c r="A42" i="3"/>
  <c r="B42" i="3"/>
  <c r="C42" i="3"/>
  <c r="D42" i="3"/>
  <c r="E42" i="3"/>
  <c r="F42" i="3"/>
  <c r="G42" i="3"/>
  <c r="K42" i="3"/>
  <c r="L42" i="3"/>
  <c r="M42" i="3"/>
  <c r="N42" i="3"/>
  <c r="O42" i="3"/>
  <c r="P42" i="3"/>
  <c r="Q42" i="3"/>
  <c r="R42" i="3"/>
  <c r="S42" i="3"/>
  <c r="T42" i="3"/>
  <c r="U42" i="3"/>
  <c r="A43" i="3"/>
  <c r="B43" i="3"/>
  <c r="C43" i="3"/>
  <c r="D43" i="3"/>
  <c r="E43" i="3"/>
  <c r="F43" i="3"/>
  <c r="G43" i="3"/>
  <c r="K43" i="3"/>
  <c r="L43" i="3"/>
  <c r="M43" i="3"/>
  <c r="N43" i="3"/>
  <c r="O43" i="3"/>
  <c r="P43" i="3"/>
  <c r="Q43" i="3"/>
  <c r="R43" i="3"/>
  <c r="S43" i="3"/>
  <c r="T43" i="3"/>
  <c r="U43" i="3"/>
  <c r="A44" i="3"/>
  <c r="B44" i="3"/>
  <c r="C44" i="3"/>
  <c r="D44" i="3"/>
  <c r="E44" i="3"/>
  <c r="F44" i="3"/>
  <c r="G44" i="3"/>
  <c r="K44" i="3"/>
  <c r="L44" i="3"/>
  <c r="M44" i="3"/>
  <c r="N44" i="3"/>
  <c r="O44" i="3"/>
  <c r="P44" i="3"/>
  <c r="Q44" i="3"/>
  <c r="R44" i="3"/>
  <c r="S44" i="3"/>
  <c r="T44" i="3"/>
  <c r="U44" i="3"/>
  <c r="A45" i="3"/>
  <c r="B45" i="3"/>
  <c r="C45" i="3"/>
  <c r="D45" i="3"/>
  <c r="E45" i="3"/>
  <c r="F45" i="3"/>
  <c r="G45" i="3"/>
  <c r="K45" i="3"/>
  <c r="L45" i="3"/>
  <c r="M45" i="3"/>
  <c r="N45" i="3"/>
  <c r="O45" i="3"/>
  <c r="P45" i="3"/>
  <c r="Q45" i="3"/>
  <c r="R45" i="3"/>
  <c r="S45" i="3"/>
  <c r="T45" i="3"/>
  <c r="U45" i="3"/>
  <c r="A46" i="3"/>
  <c r="B46" i="3"/>
  <c r="C46" i="3"/>
  <c r="D46" i="3"/>
  <c r="E46" i="3"/>
  <c r="F46" i="3"/>
  <c r="G46" i="3"/>
  <c r="K46" i="3"/>
  <c r="L46" i="3"/>
  <c r="M46" i="3"/>
  <c r="N46" i="3"/>
  <c r="O46" i="3"/>
  <c r="P46" i="3"/>
  <c r="Q46" i="3"/>
  <c r="R46" i="3"/>
  <c r="S46" i="3"/>
  <c r="T46" i="3"/>
  <c r="U46" i="3"/>
  <c r="A47" i="3"/>
  <c r="B47" i="3"/>
  <c r="C47" i="3"/>
  <c r="D47" i="3"/>
  <c r="E47" i="3"/>
  <c r="F47" i="3"/>
  <c r="G47" i="3"/>
  <c r="K47" i="3"/>
  <c r="L47" i="3"/>
  <c r="M47" i="3"/>
  <c r="N47" i="3"/>
  <c r="O47" i="3"/>
  <c r="P47" i="3"/>
  <c r="Q47" i="3"/>
  <c r="R47" i="3"/>
  <c r="S47" i="3"/>
  <c r="T47" i="3"/>
  <c r="U47" i="3"/>
  <c r="A48" i="3"/>
  <c r="B48" i="3"/>
  <c r="C48" i="3"/>
  <c r="D48" i="3"/>
  <c r="E48" i="3"/>
  <c r="F48" i="3"/>
  <c r="G48" i="3"/>
  <c r="K48" i="3"/>
  <c r="L48" i="3"/>
  <c r="M48" i="3"/>
  <c r="N48" i="3"/>
  <c r="O48" i="3"/>
  <c r="P48" i="3"/>
  <c r="Q48" i="3"/>
  <c r="R48" i="3"/>
  <c r="S48" i="3"/>
  <c r="T48" i="3"/>
  <c r="U48" i="3"/>
  <c r="A49" i="3"/>
  <c r="B49" i="3"/>
  <c r="C49" i="3"/>
  <c r="D49" i="3"/>
  <c r="E49" i="3"/>
  <c r="F49" i="3"/>
  <c r="G49" i="3"/>
  <c r="K49" i="3"/>
  <c r="L49" i="3"/>
  <c r="M49" i="3"/>
  <c r="N49" i="3"/>
  <c r="O49" i="3"/>
  <c r="P49" i="3"/>
  <c r="Q49" i="3"/>
  <c r="R49" i="3"/>
  <c r="S49" i="3"/>
  <c r="T49" i="3"/>
  <c r="U49" i="3"/>
  <c r="A50" i="3"/>
  <c r="B50" i="3"/>
  <c r="C50" i="3"/>
  <c r="D50" i="3"/>
  <c r="E50" i="3"/>
  <c r="F50" i="3"/>
  <c r="G50" i="3"/>
  <c r="K50" i="3"/>
  <c r="L50" i="3"/>
  <c r="M50" i="3"/>
  <c r="N50" i="3"/>
  <c r="O50" i="3"/>
  <c r="P50" i="3"/>
  <c r="Q50" i="3"/>
  <c r="R50" i="3"/>
  <c r="S50" i="3"/>
  <c r="T50" i="3"/>
  <c r="U50" i="3"/>
  <c r="A51" i="3"/>
  <c r="B51" i="3"/>
  <c r="C51" i="3"/>
  <c r="D51" i="3"/>
  <c r="E51" i="3"/>
  <c r="F51" i="3"/>
  <c r="G51" i="3"/>
  <c r="K51" i="3"/>
  <c r="L51" i="3"/>
  <c r="M51" i="3"/>
  <c r="N51" i="3"/>
  <c r="O51" i="3"/>
  <c r="P51" i="3"/>
  <c r="Q51" i="3"/>
  <c r="R51" i="3"/>
  <c r="S51" i="3"/>
  <c r="T51" i="3"/>
  <c r="U51" i="3"/>
  <c r="A52" i="3"/>
  <c r="B52" i="3"/>
  <c r="C52" i="3"/>
  <c r="D52" i="3"/>
  <c r="E52" i="3"/>
  <c r="F52" i="3"/>
  <c r="G52" i="3"/>
  <c r="K52" i="3"/>
  <c r="L52" i="3"/>
  <c r="M52" i="3"/>
  <c r="N52" i="3"/>
  <c r="O52" i="3"/>
  <c r="P52" i="3"/>
  <c r="Q52" i="3"/>
  <c r="R52" i="3"/>
  <c r="S52" i="3"/>
  <c r="T52" i="3"/>
  <c r="U52" i="3"/>
  <c r="A53" i="3"/>
  <c r="B53" i="3"/>
  <c r="C53" i="3"/>
  <c r="D53" i="3"/>
  <c r="E53" i="3"/>
  <c r="F53" i="3"/>
  <c r="G53" i="3"/>
  <c r="K53" i="3"/>
  <c r="L53" i="3"/>
  <c r="M53" i="3"/>
  <c r="N53" i="3"/>
  <c r="O53" i="3"/>
  <c r="P53" i="3"/>
  <c r="Q53" i="3"/>
  <c r="R53" i="3"/>
  <c r="S53" i="3"/>
  <c r="T53" i="3"/>
  <c r="U53" i="3"/>
  <c r="A54" i="3"/>
  <c r="B54" i="3"/>
  <c r="C54" i="3"/>
  <c r="D54" i="3"/>
  <c r="E54" i="3"/>
  <c r="F54" i="3"/>
  <c r="G54" i="3"/>
  <c r="K54" i="3"/>
  <c r="L54" i="3"/>
  <c r="M54" i="3"/>
  <c r="N54" i="3"/>
  <c r="O54" i="3"/>
  <c r="P54" i="3"/>
  <c r="Q54" i="3"/>
  <c r="R54" i="3"/>
  <c r="S54" i="3"/>
  <c r="T54" i="3"/>
  <c r="U54" i="3"/>
  <c r="A55" i="3"/>
  <c r="B55" i="3"/>
  <c r="C55" i="3"/>
  <c r="D55" i="3"/>
  <c r="E55" i="3"/>
  <c r="F55" i="3"/>
  <c r="G55" i="3"/>
  <c r="K55" i="3"/>
  <c r="L55" i="3"/>
  <c r="M55" i="3"/>
  <c r="N55" i="3"/>
  <c r="O55" i="3"/>
  <c r="P55" i="3"/>
  <c r="Q55" i="3"/>
  <c r="R55" i="3"/>
  <c r="S55" i="3"/>
  <c r="T55" i="3"/>
  <c r="U55" i="3"/>
  <c r="A56" i="3"/>
  <c r="B56" i="3"/>
  <c r="C56" i="3"/>
  <c r="D56" i="3"/>
  <c r="E56" i="3"/>
  <c r="F56" i="3"/>
  <c r="G56" i="3"/>
  <c r="K56" i="3"/>
  <c r="L56" i="3"/>
  <c r="M56" i="3"/>
  <c r="N56" i="3"/>
  <c r="O56" i="3"/>
  <c r="P56" i="3"/>
  <c r="Q56" i="3"/>
  <c r="R56" i="3"/>
  <c r="S56" i="3"/>
  <c r="T56" i="3"/>
  <c r="U56" i="3"/>
  <c r="A57" i="3"/>
  <c r="B57" i="3"/>
  <c r="C57" i="3"/>
  <c r="D57" i="3"/>
  <c r="E57" i="3"/>
  <c r="F57" i="3"/>
  <c r="G57" i="3"/>
  <c r="K57" i="3"/>
  <c r="L57" i="3"/>
  <c r="M57" i="3"/>
  <c r="N57" i="3"/>
  <c r="O57" i="3"/>
  <c r="P57" i="3"/>
  <c r="Q57" i="3"/>
  <c r="R57" i="3"/>
  <c r="S57" i="3"/>
  <c r="T57" i="3"/>
  <c r="U57" i="3"/>
  <c r="A58" i="3"/>
  <c r="B58" i="3"/>
  <c r="C58" i="3"/>
  <c r="D58" i="3"/>
  <c r="E58" i="3"/>
  <c r="F58" i="3"/>
  <c r="G58" i="3"/>
  <c r="K58" i="3"/>
  <c r="L58" i="3"/>
  <c r="M58" i="3"/>
  <c r="N58" i="3"/>
  <c r="O58" i="3"/>
  <c r="P58" i="3"/>
  <c r="Q58" i="3"/>
  <c r="R58" i="3"/>
  <c r="S58" i="3"/>
  <c r="T58" i="3"/>
  <c r="U58" i="3"/>
  <c r="A59" i="3"/>
  <c r="B59" i="3"/>
  <c r="C59" i="3"/>
  <c r="D59" i="3"/>
  <c r="E59" i="3"/>
  <c r="F59" i="3"/>
  <c r="G59" i="3"/>
  <c r="K59" i="3"/>
  <c r="L59" i="3"/>
  <c r="M59" i="3"/>
  <c r="N59" i="3"/>
  <c r="O59" i="3"/>
  <c r="P59" i="3"/>
  <c r="Q59" i="3"/>
  <c r="R59" i="3"/>
  <c r="S59" i="3"/>
  <c r="T59" i="3"/>
  <c r="U59" i="3"/>
  <c r="A60" i="3"/>
  <c r="B60" i="3"/>
  <c r="C60" i="3"/>
  <c r="D60" i="3"/>
  <c r="E60" i="3"/>
  <c r="F60" i="3"/>
  <c r="G60" i="3"/>
  <c r="K60" i="3"/>
  <c r="L60" i="3"/>
  <c r="M60" i="3"/>
  <c r="N60" i="3"/>
  <c r="O60" i="3"/>
  <c r="P60" i="3"/>
  <c r="Q60" i="3"/>
  <c r="R60" i="3"/>
  <c r="S60" i="3"/>
  <c r="T60" i="3"/>
  <c r="U60" i="3"/>
  <c r="A61" i="3"/>
  <c r="B61" i="3"/>
  <c r="C61" i="3"/>
  <c r="D61" i="3"/>
  <c r="E61" i="3"/>
  <c r="F61" i="3"/>
  <c r="G61" i="3"/>
  <c r="K61" i="3"/>
  <c r="L61" i="3"/>
  <c r="M61" i="3"/>
  <c r="N61" i="3"/>
  <c r="O61" i="3"/>
  <c r="P61" i="3"/>
  <c r="Q61" i="3"/>
  <c r="R61" i="3"/>
  <c r="S61" i="3"/>
  <c r="T61" i="3"/>
  <c r="U61" i="3"/>
  <c r="A62" i="3"/>
  <c r="B62" i="3"/>
  <c r="C62" i="3"/>
  <c r="D62" i="3"/>
  <c r="E62" i="3"/>
  <c r="F62" i="3"/>
  <c r="G62" i="3"/>
  <c r="K62" i="3"/>
  <c r="L62" i="3"/>
  <c r="M62" i="3"/>
  <c r="N62" i="3"/>
  <c r="O62" i="3"/>
  <c r="P62" i="3"/>
  <c r="Q62" i="3"/>
  <c r="R62" i="3"/>
  <c r="S62" i="3"/>
  <c r="T62" i="3"/>
  <c r="U62" i="3"/>
  <c r="A63" i="3"/>
  <c r="B63" i="3"/>
  <c r="C63" i="3"/>
  <c r="D63" i="3"/>
  <c r="E63" i="3"/>
  <c r="F63" i="3"/>
  <c r="G63" i="3"/>
  <c r="K63" i="3"/>
  <c r="L63" i="3"/>
  <c r="M63" i="3"/>
  <c r="N63" i="3"/>
  <c r="O63" i="3"/>
  <c r="P63" i="3"/>
  <c r="Q63" i="3"/>
  <c r="R63" i="3"/>
  <c r="S63" i="3"/>
  <c r="T63" i="3"/>
  <c r="U63" i="3"/>
  <c r="A64" i="3"/>
  <c r="B64" i="3"/>
  <c r="C64" i="3"/>
  <c r="D64" i="3"/>
  <c r="E64" i="3"/>
  <c r="F64" i="3"/>
  <c r="G64" i="3"/>
  <c r="K64" i="3"/>
  <c r="L64" i="3"/>
  <c r="M64" i="3"/>
  <c r="N64" i="3"/>
  <c r="O64" i="3"/>
  <c r="P64" i="3"/>
  <c r="Q64" i="3"/>
  <c r="R64" i="3"/>
  <c r="S64" i="3"/>
  <c r="T64" i="3"/>
  <c r="U64" i="3"/>
  <c r="A65" i="3"/>
  <c r="B65" i="3"/>
  <c r="C65" i="3"/>
  <c r="D65" i="3"/>
  <c r="E65" i="3"/>
  <c r="F65" i="3"/>
  <c r="G65" i="3"/>
  <c r="K65" i="3"/>
  <c r="L65" i="3"/>
  <c r="M65" i="3"/>
  <c r="N65" i="3"/>
  <c r="O65" i="3"/>
  <c r="P65" i="3"/>
  <c r="Q65" i="3"/>
  <c r="R65" i="3"/>
  <c r="S65" i="3"/>
  <c r="T65" i="3"/>
  <c r="U65" i="3"/>
  <c r="A66" i="3"/>
  <c r="B66" i="3"/>
  <c r="C66" i="3"/>
  <c r="D66" i="3"/>
  <c r="E66" i="3"/>
  <c r="F66" i="3"/>
  <c r="G66" i="3"/>
  <c r="K66" i="3"/>
  <c r="L66" i="3"/>
  <c r="M66" i="3"/>
  <c r="N66" i="3"/>
  <c r="O66" i="3"/>
  <c r="P66" i="3"/>
  <c r="Q66" i="3"/>
  <c r="R66" i="3"/>
  <c r="S66" i="3"/>
  <c r="T66" i="3"/>
  <c r="U66" i="3"/>
  <c r="A67" i="3"/>
  <c r="B67" i="3"/>
  <c r="C67" i="3"/>
  <c r="D67" i="3"/>
  <c r="E67" i="3"/>
  <c r="F67" i="3"/>
  <c r="G67" i="3"/>
  <c r="K67" i="3"/>
  <c r="L67" i="3"/>
  <c r="M67" i="3"/>
  <c r="N67" i="3"/>
  <c r="O67" i="3"/>
  <c r="P67" i="3"/>
  <c r="Q67" i="3"/>
  <c r="R67" i="3"/>
  <c r="S67" i="3"/>
  <c r="T67" i="3"/>
  <c r="U67" i="3"/>
  <c r="A68" i="3"/>
  <c r="B68" i="3"/>
  <c r="C68" i="3"/>
  <c r="D68" i="3"/>
  <c r="E68" i="3"/>
  <c r="F68" i="3"/>
  <c r="G68" i="3"/>
  <c r="K68" i="3"/>
  <c r="L68" i="3"/>
  <c r="M68" i="3"/>
  <c r="N68" i="3"/>
  <c r="O68" i="3"/>
  <c r="P68" i="3"/>
  <c r="Q68" i="3"/>
  <c r="R68" i="3"/>
  <c r="S68" i="3"/>
  <c r="T68" i="3"/>
  <c r="U68" i="3"/>
  <c r="A69" i="3"/>
  <c r="B69" i="3"/>
  <c r="C69" i="3"/>
  <c r="D69" i="3"/>
  <c r="E69" i="3"/>
  <c r="F69" i="3"/>
  <c r="G69" i="3"/>
  <c r="K69" i="3"/>
  <c r="L69" i="3"/>
  <c r="M69" i="3"/>
  <c r="N69" i="3"/>
  <c r="O69" i="3"/>
  <c r="P69" i="3"/>
  <c r="Q69" i="3"/>
  <c r="R69" i="3"/>
  <c r="S69" i="3"/>
  <c r="T69" i="3"/>
  <c r="U69" i="3"/>
  <c r="A70" i="3"/>
  <c r="B70" i="3"/>
  <c r="C70" i="3"/>
  <c r="D70" i="3"/>
  <c r="E70" i="3"/>
  <c r="F70" i="3"/>
  <c r="G70" i="3"/>
  <c r="K70" i="3"/>
  <c r="L70" i="3"/>
  <c r="M70" i="3"/>
  <c r="N70" i="3"/>
  <c r="O70" i="3"/>
  <c r="P70" i="3"/>
  <c r="Q70" i="3"/>
  <c r="R70" i="3"/>
  <c r="S70" i="3"/>
  <c r="T70" i="3"/>
  <c r="U70" i="3"/>
  <c r="A71" i="3"/>
  <c r="B71" i="3"/>
  <c r="C71" i="3"/>
  <c r="D71" i="3"/>
  <c r="E71" i="3"/>
  <c r="F71" i="3"/>
  <c r="G71" i="3"/>
  <c r="K71" i="3"/>
  <c r="L71" i="3"/>
  <c r="M71" i="3"/>
  <c r="N71" i="3"/>
  <c r="O71" i="3"/>
  <c r="P71" i="3"/>
  <c r="Q71" i="3"/>
  <c r="R71" i="3"/>
  <c r="S71" i="3"/>
  <c r="T71" i="3"/>
  <c r="U71" i="3"/>
  <c r="A72" i="3"/>
  <c r="B72" i="3"/>
  <c r="C72" i="3"/>
  <c r="D72" i="3"/>
  <c r="E72" i="3"/>
  <c r="F72" i="3"/>
  <c r="G72" i="3"/>
  <c r="K72" i="3"/>
  <c r="L72" i="3"/>
  <c r="M72" i="3"/>
  <c r="N72" i="3"/>
  <c r="O72" i="3"/>
  <c r="P72" i="3"/>
  <c r="Q72" i="3"/>
  <c r="R72" i="3"/>
  <c r="S72" i="3"/>
  <c r="T72" i="3"/>
  <c r="U72" i="3"/>
  <c r="A73" i="3"/>
  <c r="B73" i="3"/>
  <c r="C73" i="3"/>
  <c r="D73" i="3"/>
  <c r="E73" i="3"/>
  <c r="F73" i="3"/>
  <c r="G73" i="3"/>
  <c r="K73" i="3"/>
  <c r="L73" i="3"/>
  <c r="M73" i="3"/>
  <c r="N73" i="3"/>
  <c r="O73" i="3"/>
  <c r="P73" i="3"/>
  <c r="Q73" i="3"/>
  <c r="R73" i="3"/>
  <c r="S73" i="3"/>
  <c r="T73" i="3"/>
  <c r="U73" i="3"/>
  <c r="A74" i="3"/>
  <c r="B74" i="3"/>
  <c r="C74" i="3"/>
  <c r="D74" i="3"/>
  <c r="E74" i="3"/>
  <c r="F74" i="3"/>
  <c r="G74" i="3"/>
  <c r="K74" i="3"/>
  <c r="L74" i="3"/>
  <c r="M74" i="3"/>
  <c r="N74" i="3"/>
  <c r="O74" i="3"/>
  <c r="P74" i="3"/>
  <c r="Q74" i="3"/>
  <c r="R74" i="3"/>
  <c r="S74" i="3"/>
  <c r="T74" i="3"/>
  <c r="U74" i="3"/>
  <c r="A75" i="3"/>
  <c r="B75" i="3"/>
  <c r="C75" i="3"/>
  <c r="D75" i="3"/>
  <c r="E75" i="3"/>
  <c r="F75" i="3"/>
  <c r="G75" i="3"/>
  <c r="K75" i="3"/>
  <c r="L75" i="3"/>
  <c r="M75" i="3"/>
  <c r="N75" i="3"/>
  <c r="O75" i="3"/>
  <c r="P75" i="3"/>
  <c r="Q75" i="3"/>
  <c r="R75" i="3"/>
  <c r="S75" i="3"/>
  <c r="T75" i="3"/>
  <c r="U75" i="3"/>
  <c r="A76" i="3"/>
  <c r="B76" i="3"/>
  <c r="C76" i="3"/>
  <c r="D76" i="3"/>
  <c r="E76" i="3"/>
  <c r="F76" i="3"/>
  <c r="G76" i="3"/>
  <c r="K76" i="3"/>
  <c r="L76" i="3"/>
  <c r="M76" i="3"/>
  <c r="N76" i="3"/>
  <c r="O76" i="3"/>
  <c r="P76" i="3"/>
  <c r="Q76" i="3"/>
  <c r="R76" i="3"/>
  <c r="S76" i="3"/>
  <c r="T76" i="3"/>
  <c r="U76" i="3"/>
  <c r="A77" i="3"/>
  <c r="B77" i="3"/>
  <c r="C77" i="3"/>
  <c r="D77" i="3"/>
  <c r="E77" i="3"/>
  <c r="F77" i="3"/>
  <c r="G77" i="3"/>
  <c r="K77" i="3"/>
  <c r="L77" i="3"/>
  <c r="M77" i="3"/>
  <c r="N77" i="3"/>
  <c r="O77" i="3"/>
  <c r="P77" i="3"/>
  <c r="Q77" i="3"/>
  <c r="R77" i="3"/>
  <c r="S77" i="3"/>
  <c r="T77" i="3"/>
  <c r="U77" i="3"/>
  <c r="A78" i="3"/>
  <c r="B78" i="3"/>
  <c r="C78" i="3"/>
  <c r="D78" i="3"/>
  <c r="E78" i="3"/>
  <c r="F78" i="3"/>
  <c r="G78" i="3"/>
  <c r="K78" i="3"/>
  <c r="L78" i="3"/>
  <c r="M78" i="3"/>
  <c r="N78" i="3"/>
  <c r="O78" i="3"/>
  <c r="P78" i="3"/>
  <c r="Q78" i="3"/>
  <c r="R78" i="3"/>
  <c r="S78" i="3"/>
  <c r="T78" i="3"/>
  <c r="U78" i="3"/>
  <c r="A79" i="3"/>
  <c r="B79" i="3"/>
  <c r="C79" i="3"/>
  <c r="D79" i="3"/>
  <c r="E79" i="3"/>
  <c r="F79" i="3"/>
  <c r="G79" i="3"/>
  <c r="K79" i="3"/>
  <c r="L79" i="3"/>
  <c r="M79" i="3"/>
  <c r="N79" i="3"/>
  <c r="O79" i="3"/>
  <c r="P79" i="3"/>
  <c r="Q79" i="3"/>
  <c r="R79" i="3"/>
  <c r="S79" i="3"/>
  <c r="T79" i="3"/>
  <c r="U79" i="3"/>
  <c r="A80" i="3"/>
  <c r="B80" i="3"/>
  <c r="C80" i="3"/>
  <c r="D80" i="3"/>
  <c r="E80" i="3"/>
  <c r="F80" i="3"/>
  <c r="G80" i="3"/>
  <c r="K80" i="3"/>
  <c r="L80" i="3"/>
  <c r="M80" i="3"/>
  <c r="N80" i="3"/>
  <c r="O80" i="3"/>
  <c r="P80" i="3"/>
  <c r="Q80" i="3"/>
  <c r="R80" i="3"/>
  <c r="S80" i="3"/>
  <c r="T80" i="3"/>
  <c r="U80" i="3"/>
  <c r="A81" i="3"/>
  <c r="B81" i="3"/>
  <c r="C81" i="3"/>
  <c r="D81" i="3"/>
  <c r="E81" i="3"/>
  <c r="F81" i="3"/>
  <c r="G81" i="3"/>
  <c r="K81" i="3"/>
  <c r="L81" i="3"/>
  <c r="M81" i="3"/>
  <c r="N81" i="3"/>
  <c r="O81" i="3"/>
  <c r="P81" i="3"/>
  <c r="Q81" i="3"/>
  <c r="R81" i="3"/>
  <c r="S81" i="3"/>
  <c r="T81" i="3"/>
  <c r="U81" i="3"/>
  <c r="A82" i="3"/>
  <c r="B82" i="3"/>
  <c r="C82" i="3"/>
  <c r="D82" i="3"/>
  <c r="E82" i="3"/>
  <c r="F82" i="3"/>
  <c r="G82" i="3"/>
  <c r="K82" i="3"/>
  <c r="L82" i="3"/>
  <c r="M82" i="3"/>
  <c r="N82" i="3"/>
  <c r="O82" i="3"/>
  <c r="P82" i="3"/>
  <c r="Q82" i="3"/>
  <c r="R82" i="3"/>
  <c r="S82" i="3"/>
  <c r="T82" i="3"/>
  <c r="U82" i="3"/>
  <c r="A83" i="3"/>
  <c r="B83" i="3"/>
  <c r="C83" i="3"/>
  <c r="D83" i="3"/>
  <c r="E83" i="3"/>
  <c r="F83" i="3"/>
  <c r="G83" i="3"/>
  <c r="K83" i="3"/>
  <c r="L83" i="3"/>
  <c r="M83" i="3"/>
  <c r="N83" i="3"/>
  <c r="O83" i="3"/>
  <c r="P83" i="3"/>
  <c r="Q83" i="3"/>
  <c r="R83" i="3"/>
  <c r="S83" i="3"/>
  <c r="T83" i="3"/>
  <c r="U83" i="3"/>
  <c r="A84" i="3"/>
  <c r="B84" i="3"/>
  <c r="C84" i="3"/>
  <c r="D84" i="3"/>
  <c r="E84" i="3"/>
  <c r="F84" i="3"/>
  <c r="G84" i="3"/>
  <c r="K84" i="3"/>
  <c r="L84" i="3"/>
  <c r="M84" i="3"/>
  <c r="N84" i="3"/>
  <c r="O84" i="3"/>
  <c r="P84" i="3"/>
  <c r="Q84" i="3"/>
  <c r="R84" i="3"/>
  <c r="S84" i="3"/>
  <c r="T84" i="3"/>
  <c r="U84" i="3"/>
  <c r="A85" i="3"/>
  <c r="B85" i="3"/>
  <c r="C85" i="3"/>
  <c r="D85" i="3"/>
  <c r="E85" i="3"/>
  <c r="F85" i="3"/>
  <c r="G85" i="3"/>
  <c r="K85" i="3"/>
  <c r="L85" i="3"/>
  <c r="M85" i="3"/>
  <c r="N85" i="3"/>
  <c r="O85" i="3"/>
  <c r="P85" i="3"/>
  <c r="Q85" i="3"/>
  <c r="R85" i="3"/>
  <c r="S85" i="3"/>
  <c r="T85" i="3"/>
  <c r="U85" i="3"/>
  <c r="A86" i="3"/>
  <c r="B86" i="3"/>
  <c r="C86" i="3"/>
  <c r="D86" i="3"/>
  <c r="E86" i="3"/>
  <c r="F86" i="3"/>
  <c r="G86" i="3"/>
  <c r="K86" i="3"/>
  <c r="L86" i="3"/>
  <c r="M86" i="3"/>
  <c r="N86" i="3"/>
  <c r="O86" i="3"/>
  <c r="P86" i="3"/>
  <c r="Q86" i="3"/>
  <c r="R86" i="3"/>
  <c r="S86" i="3"/>
  <c r="T86" i="3"/>
  <c r="U86" i="3"/>
  <c r="A87" i="3"/>
  <c r="B87" i="3"/>
  <c r="C87" i="3"/>
  <c r="D87" i="3"/>
  <c r="E87" i="3"/>
  <c r="F87" i="3"/>
  <c r="G87" i="3"/>
  <c r="K87" i="3"/>
  <c r="L87" i="3"/>
  <c r="M87" i="3"/>
  <c r="N87" i="3"/>
  <c r="O87" i="3"/>
  <c r="P87" i="3"/>
  <c r="Q87" i="3"/>
  <c r="R87" i="3"/>
  <c r="S87" i="3"/>
  <c r="T87" i="3"/>
  <c r="U87" i="3"/>
  <c r="A88" i="3"/>
  <c r="B88" i="3"/>
  <c r="C88" i="3"/>
  <c r="D88" i="3"/>
  <c r="E88" i="3"/>
  <c r="F88" i="3"/>
  <c r="G88" i="3"/>
  <c r="K88" i="3"/>
  <c r="L88" i="3"/>
  <c r="M88" i="3"/>
  <c r="N88" i="3"/>
  <c r="O88" i="3"/>
  <c r="P88" i="3"/>
  <c r="Q88" i="3"/>
  <c r="R88" i="3"/>
  <c r="S88" i="3"/>
  <c r="T88" i="3"/>
  <c r="U88" i="3"/>
  <c r="A89" i="3"/>
  <c r="B89" i="3"/>
  <c r="C89" i="3"/>
  <c r="D89" i="3"/>
  <c r="E89" i="3"/>
  <c r="F89" i="3"/>
  <c r="G89" i="3"/>
  <c r="K89" i="3"/>
  <c r="L89" i="3"/>
  <c r="M89" i="3"/>
  <c r="N89" i="3"/>
  <c r="O89" i="3"/>
  <c r="P89" i="3"/>
  <c r="Q89" i="3"/>
  <c r="R89" i="3"/>
  <c r="S89" i="3"/>
  <c r="T89" i="3"/>
  <c r="U89" i="3"/>
  <c r="A90" i="3"/>
  <c r="B90" i="3"/>
  <c r="C90" i="3"/>
  <c r="D90" i="3"/>
  <c r="E90" i="3"/>
  <c r="F90" i="3"/>
  <c r="G90" i="3"/>
  <c r="K90" i="3"/>
  <c r="L90" i="3"/>
  <c r="M90" i="3"/>
  <c r="N90" i="3"/>
  <c r="O90" i="3"/>
  <c r="P90" i="3"/>
  <c r="Q90" i="3"/>
  <c r="R90" i="3"/>
  <c r="S90" i="3"/>
  <c r="T90" i="3"/>
  <c r="U90" i="3"/>
  <c r="A91" i="3"/>
  <c r="B91" i="3"/>
  <c r="C91" i="3"/>
  <c r="D91" i="3"/>
  <c r="E91" i="3"/>
  <c r="F91" i="3"/>
  <c r="G91" i="3"/>
  <c r="K91" i="3"/>
  <c r="L91" i="3"/>
  <c r="M91" i="3"/>
  <c r="N91" i="3"/>
  <c r="O91" i="3"/>
  <c r="P91" i="3"/>
  <c r="Q91" i="3"/>
  <c r="R91" i="3"/>
  <c r="S91" i="3"/>
  <c r="T91" i="3"/>
  <c r="U91" i="3"/>
  <c r="A92" i="3"/>
  <c r="B92" i="3"/>
  <c r="C92" i="3"/>
  <c r="D92" i="3"/>
  <c r="E92" i="3"/>
  <c r="F92" i="3"/>
  <c r="G92" i="3"/>
  <c r="K92" i="3"/>
  <c r="L92" i="3"/>
  <c r="M92" i="3"/>
  <c r="N92" i="3"/>
  <c r="O92" i="3"/>
  <c r="P92" i="3"/>
  <c r="Q92" i="3"/>
  <c r="R92" i="3"/>
  <c r="S92" i="3"/>
  <c r="T92" i="3"/>
  <c r="U92" i="3"/>
  <c r="A93" i="3"/>
  <c r="B93" i="3"/>
  <c r="C93" i="3"/>
  <c r="D93" i="3"/>
  <c r="E93" i="3"/>
  <c r="F93" i="3"/>
  <c r="G93" i="3"/>
  <c r="K93" i="3"/>
  <c r="L93" i="3"/>
  <c r="M93" i="3"/>
  <c r="N93" i="3"/>
  <c r="O93" i="3"/>
  <c r="P93" i="3"/>
  <c r="Q93" i="3"/>
  <c r="R93" i="3"/>
  <c r="S93" i="3"/>
  <c r="T93" i="3"/>
  <c r="U93" i="3"/>
  <c r="A94" i="3"/>
  <c r="B94" i="3"/>
  <c r="C94" i="3"/>
  <c r="D94" i="3"/>
  <c r="E94" i="3"/>
  <c r="F94" i="3"/>
  <c r="G94" i="3"/>
  <c r="K94" i="3"/>
  <c r="L94" i="3"/>
  <c r="M94" i="3"/>
  <c r="N94" i="3"/>
  <c r="O94" i="3"/>
  <c r="P94" i="3"/>
  <c r="Q94" i="3"/>
  <c r="R94" i="3"/>
  <c r="S94" i="3"/>
  <c r="T94" i="3"/>
  <c r="U94" i="3"/>
  <c r="A95" i="3"/>
  <c r="B95" i="3"/>
  <c r="C95" i="3"/>
  <c r="D95" i="3"/>
  <c r="E95" i="3"/>
  <c r="F95" i="3"/>
  <c r="G95" i="3"/>
  <c r="K95" i="3"/>
  <c r="L95" i="3"/>
  <c r="M95" i="3"/>
  <c r="N95" i="3"/>
  <c r="O95" i="3"/>
  <c r="P95" i="3"/>
  <c r="Q95" i="3"/>
  <c r="R95" i="3"/>
  <c r="S95" i="3"/>
  <c r="T95" i="3"/>
  <c r="U95" i="3"/>
  <c r="A96" i="3"/>
  <c r="B96" i="3"/>
  <c r="C96" i="3"/>
  <c r="D96" i="3"/>
  <c r="E96" i="3"/>
  <c r="F96" i="3"/>
  <c r="G96" i="3"/>
  <c r="K96" i="3"/>
  <c r="L96" i="3"/>
  <c r="M96" i="3"/>
  <c r="N96" i="3"/>
  <c r="O96" i="3"/>
  <c r="P96" i="3"/>
  <c r="Q96" i="3"/>
  <c r="R96" i="3"/>
  <c r="S96" i="3"/>
  <c r="T96" i="3"/>
  <c r="U96" i="3"/>
  <c r="A97" i="3"/>
  <c r="B97" i="3"/>
  <c r="C97" i="3"/>
  <c r="D97" i="3"/>
  <c r="E97" i="3"/>
  <c r="F97" i="3"/>
  <c r="G97" i="3"/>
  <c r="K97" i="3"/>
  <c r="L97" i="3"/>
  <c r="M97" i="3"/>
  <c r="N97" i="3"/>
  <c r="O97" i="3"/>
  <c r="P97" i="3"/>
  <c r="Q97" i="3"/>
  <c r="R97" i="3"/>
  <c r="S97" i="3"/>
  <c r="T97" i="3"/>
  <c r="U97" i="3"/>
  <c r="A98" i="3"/>
  <c r="B98" i="3"/>
  <c r="C98" i="3"/>
  <c r="D98" i="3"/>
  <c r="E98" i="3"/>
  <c r="F98" i="3"/>
  <c r="G98" i="3"/>
  <c r="K98" i="3"/>
  <c r="L98" i="3"/>
  <c r="M98" i="3"/>
  <c r="N98" i="3"/>
  <c r="O98" i="3"/>
  <c r="P98" i="3"/>
  <c r="Q98" i="3"/>
  <c r="R98" i="3"/>
  <c r="S98" i="3"/>
  <c r="T98" i="3"/>
  <c r="U98" i="3"/>
  <c r="A99" i="3"/>
  <c r="B99" i="3"/>
  <c r="C99" i="3"/>
  <c r="D99" i="3"/>
  <c r="E99" i="3"/>
  <c r="F99" i="3"/>
  <c r="G99" i="3"/>
  <c r="K99" i="3"/>
  <c r="L99" i="3"/>
  <c r="M99" i="3"/>
  <c r="N99" i="3"/>
  <c r="O99" i="3"/>
  <c r="P99" i="3"/>
  <c r="Q99" i="3"/>
  <c r="R99" i="3"/>
  <c r="S99" i="3"/>
  <c r="T99" i="3"/>
  <c r="U99" i="3"/>
  <c r="A100" i="3"/>
  <c r="B100" i="3"/>
  <c r="C100" i="3"/>
  <c r="D100" i="3"/>
  <c r="E100" i="3"/>
  <c r="F100" i="3"/>
  <c r="G100" i="3"/>
  <c r="K100" i="3"/>
  <c r="L100" i="3"/>
  <c r="M100" i="3"/>
  <c r="N100" i="3"/>
  <c r="O100" i="3"/>
  <c r="P100" i="3"/>
  <c r="Q100" i="3"/>
  <c r="R100" i="3"/>
  <c r="S100" i="3"/>
  <c r="T100" i="3"/>
  <c r="U100" i="3"/>
  <c r="A101" i="3"/>
  <c r="B101" i="3"/>
  <c r="C101" i="3"/>
  <c r="D101" i="3"/>
  <c r="E101" i="3"/>
  <c r="F101" i="3"/>
  <c r="G101" i="3"/>
  <c r="K101" i="3"/>
  <c r="L101" i="3"/>
  <c r="M101" i="3"/>
  <c r="N101" i="3"/>
  <c r="O101" i="3"/>
  <c r="P101" i="3"/>
  <c r="Q101" i="3"/>
  <c r="R101" i="3"/>
  <c r="S101" i="3"/>
  <c r="T101" i="3"/>
  <c r="U101" i="3"/>
  <c r="A102" i="3"/>
  <c r="B102" i="3"/>
  <c r="C102" i="3"/>
  <c r="D102" i="3"/>
  <c r="E102" i="3"/>
  <c r="F102" i="3"/>
  <c r="G102" i="3"/>
  <c r="K102" i="3"/>
  <c r="L102" i="3"/>
  <c r="M102" i="3"/>
  <c r="N102" i="3"/>
  <c r="O102" i="3"/>
  <c r="P102" i="3"/>
  <c r="Q102" i="3"/>
  <c r="R102" i="3"/>
  <c r="S102" i="3"/>
  <c r="T102" i="3"/>
  <c r="U102" i="3"/>
  <c r="A103" i="3"/>
  <c r="B103" i="3"/>
  <c r="C103" i="3"/>
  <c r="D103" i="3"/>
  <c r="E103" i="3"/>
  <c r="F103" i="3"/>
  <c r="G103" i="3"/>
  <c r="K103" i="3"/>
  <c r="L103" i="3"/>
  <c r="M103" i="3"/>
  <c r="N103" i="3"/>
  <c r="O103" i="3"/>
  <c r="P103" i="3"/>
  <c r="Q103" i="3"/>
  <c r="R103" i="3"/>
  <c r="S103" i="3"/>
  <c r="T103" i="3"/>
  <c r="U103" i="3"/>
  <c r="A104" i="3"/>
  <c r="B104" i="3"/>
  <c r="C104" i="3"/>
  <c r="D104" i="3"/>
  <c r="E104" i="3"/>
  <c r="F104" i="3"/>
  <c r="G104" i="3"/>
  <c r="K104" i="3"/>
  <c r="L104" i="3"/>
  <c r="M104" i="3"/>
  <c r="N104" i="3"/>
  <c r="O104" i="3"/>
  <c r="P104" i="3"/>
  <c r="Q104" i="3"/>
  <c r="R104" i="3"/>
  <c r="S104" i="3"/>
  <c r="T104" i="3"/>
  <c r="U104" i="3"/>
  <c r="A105" i="3"/>
  <c r="B105" i="3"/>
  <c r="C105" i="3"/>
  <c r="D105" i="3"/>
  <c r="E105" i="3"/>
  <c r="F105" i="3"/>
  <c r="G105" i="3"/>
  <c r="K105" i="3"/>
  <c r="L105" i="3"/>
  <c r="M105" i="3"/>
  <c r="N105" i="3"/>
  <c r="O105" i="3"/>
  <c r="P105" i="3"/>
  <c r="Q105" i="3"/>
  <c r="R105" i="3"/>
  <c r="S105" i="3"/>
  <c r="T105" i="3"/>
  <c r="U105" i="3"/>
  <c r="A106" i="3"/>
  <c r="B106" i="3"/>
  <c r="C106" i="3"/>
  <c r="D106" i="3"/>
  <c r="E106" i="3"/>
  <c r="F106" i="3"/>
  <c r="G106" i="3"/>
  <c r="K106" i="3"/>
  <c r="L106" i="3"/>
  <c r="M106" i="3"/>
  <c r="N106" i="3"/>
  <c r="O106" i="3"/>
  <c r="P106" i="3"/>
  <c r="Q106" i="3"/>
  <c r="R106" i="3"/>
  <c r="S106" i="3"/>
  <c r="T106" i="3"/>
  <c r="U106" i="3"/>
  <c r="A107" i="3"/>
  <c r="B107" i="3"/>
  <c r="C107" i="3"/>
  <c r="D107" i="3"/>
  <c r="E107" i="3"/>
  <c r="F107" i="3"/>
  <c r="G107" i="3"/>
  <c r="K107" i="3"/>
  <c r="L107" i="3"/>
  <c r="M107" i="3"/>
  <c r="N107" i="3"/>
  <c r="O107" i="3"/>
  <c r="P107" i="3"/>
  <c r="Q107" i="3"/>
  <c r="R107" i="3"/>
  <c r="S107" i="3"/>
  <c r="T107" i="3"/>
  <c r="U107" i="3"/>
  <c r="A108" i="3"/>
  <c r="B108" i="3"/>
  <c r="C108" i="3"/>
  <c r="D108" i="3"/>
  <c r="E108" i="3"/>
  <c r="F108" i="3"/>
  <c r="G108" i="3"/>
  <c r="K108" i="3"/>
  <c r="L108" i="3"/>
  <c r="M108" i="3"/>
  <c r="N108" i="3"/>
  <c r="O108" i="3"/>
  <c r="P108" i="3"/>
  <c r="Q108" i="3"/>
  <c r="R108" i="3"/>
  <c r="S108" i="3"/>
  <c r="T108" i="3"/>
  <c r="U108" i="3"/>
  <c r="A109" i="3"/>
  <c r="B109" i="3"/>
  <c r="C109" i="3"/>
  <c r="D109" i="3"/>
  <c r="E109" i="3"/>
  <c r="F109" i="3"/>
  <c r="G109" i="3"/>
  <c r="K109" i="3"/>
  <c r="L109" i="3"/>
  <c r="M109" i="3"/>
  <c r="N109" i="3"/>
  <c r="O109" i="3"/>
  <c r="P109" i="3"/>
  <c r="Q109" i="3"/>
  <c r="R109" i="3"/>
  <c r="S109" i="3"/>
  <c r="T109" i="3"/>
  <c r="U109" i="3"/>
  <c r="A110" i="3"/>
  <c r="B110" i="3"/>
  <c r="C110" i="3"/>
  <c r="D110" i="3"/>
  <c r="E110" i="3"/>
  <c r="F110" i="3"/>
  <c r="G110" i="3"/>
  <c r="K110" i="3"/>
  <c r="L110" i="3"/>
  <c r="M110" i="3"/>
  <c r="N110" i="3"/>
  <c r="O110" i="3"/>
  <c r="P110" i="3"/>
  <c r="Q110" i="3"/>
  <c r="R110" i="3"/>
  <c r="S110" i="3"/>
  <c r="T110" i="3"/>
  <c r="U110" i="3"/>
  <c r="A111" i="3"/>
  <c r="B111" i="3"/>
  <c r="C111" i="3"/>
  <c r="D111" i="3"/>
  <c r="E111" i="3"/>
  <c r="F111" i="3"/>
  <c r="G111" i="3"/>
  <c r="K111" i="3"/>
  <c r="L111" i="3"/>
  <c r="M111" i="3"/>
  <c r="N111" i="3"/>
  <c r="O111" i="3"/>
  <c r="P111" i="3"/>
  <c r="Q111" i="3"/>
  <c r="R111" i="3"/>
  <c r="S111" i="3"/>
  <c r="T111" i="3"/>
  <c r="U111" i="3"/>
  <c r="A112" i="3"/>
  <c r="B112" i="3"/>
  <c r="C112" i="3"/>
  <c r="D112" i="3"/>
  <c r="E112" i="3"/>
  <c r="F112" i="3"/>
  <c r="G112" i="3"/>
  <c r="K112" i="3"/>
  <c r="L112" i="3"/>
  <c r="M112" i="3"/>
  <c r="N112" i="3"/>
  <c r="O112" i="3"/>
  <c r="P112" i="3"/>
  <c r="Q112" i="3"/>
  <c r="R112" i="3"/>
  <c r="S112" i="3"/>
  <c r="T112" i="3"/>
  <c r="U112" i="3"/>
  <c r="A113" i="3"/>
  <c r="B113" i="3"/>
  <c r="C113" i="3"/>
  <c r="D113" i="3"/>
  <c r="E113" i="3"/>
  <c r="F113" i="3"/>
  <c r="G113" i="3"/>
  <c r="K113" i="3"/>
  <c r="L113" i="3"/>
  <c r="M113" i="3"/>
  <c r="N113" i="3"/>
  <c r="O113" i="3"/>
  <c r="P113" i="3"/>
  <c r="Q113" i="3"/>
  <c r="R113" i="3"/>
  <c r="S113" i="3"/>
  <c r="T113" i="3"/>
  <c r="U113" i="3"/>
  <c r="A114" i="3"/>
  <c r="B114" i="3"/>
  <c r="C114" i="3"/>
  <c r="D114" i="3"/>
  <c r="E114" i="3"/>
  <c r="F114" i="3"/>
  <c r="G114" i="3"/>
  <c r="K114" i="3"/>
  <c r="L114" i="3"/>
  <c r="M114" i="3"/>
  <c r="N114" i="3"/>
  <c r="O114" i="3"/>
  <c r="P114" i="3"/>
  <c r="Q114" i="3"/>
  <c r="R114" i="3"/>
  <c r="S114" i="3"/>
  <c r="T114" i="3"/>
  <c r="U114" i="3"/>
  <c r="A115" i="3"/>
  <c r="B115" i="3"/>
  <c r="C115" i="3"/>
  <c r="D115" i="3"/>
  <c r="E115" i="3"/>
  <c r="F115" i="3"/>
  <c r="G115" i="3"/>
  <c r="K115" i="3"/>
  <c r="L115" i="3"/>
  <c r="M115" i="3"/>
  <c r="N115" i="3"/>
  <c r="O115" i="3"/>
  <c r="P115" i="3"/>
  <c r="Q115" i="3"/>
  <c r="R115" i="3"/>
  <c r="S115" i="3"/>
  <c r="T115" i="3"/>
  <c r="U115" i="3"/>
  <c r="A116" i="3"/>
  <c r="B116" i="3"/>
  <c r="C116" i="3"/>
  <c r="D116" i="3"/>
  <c r="E116" i="3"/>
  <c r="F116" i="3"/>
  <c r="G116" i="3"/>
  <c r="K116" i="3"/>
  <c r="L116" i="3"/>
  <c r="M116" i="3"/>
  <c r="N116" i="3"/>
  <c r="O116" i="3"/>
  <c r="P116" i="3"/>
  <c r="Q116" i="3"/>
  <c r="R116" i="3"/>
  <c r="S116" i="3"/>
  <c r="T116" i="3"/>
  <c r="U116" i="3"/>
  <c r="A117" i="3"/>
  <c r="B117" i="3"/>
  <c r="C117" i="3"/>
  <c r="D117" i="3"/>
  <c r="E117" i="3"/>
  <c r="F117" i="3"/>
  <c r="G117" i="3"/>
  <c r="K117" i="3"/>
  <c r="L117" i="3"/>
  <c r="M117" i="3"/>
  <c r="N117" i="3"/>
  <c r="O117" i="3"/>
  <c r="P117" i="3"/>
  <c r="Q117" i="3"/>
  <c r="R117" i="3"/>
  <c r="S117" i="3"/>
  <c r="T117" i="3"/>
  <c r="U117" i="3"/>
  <c r="A118" i="3"/>
  <c r="B118" i="3"/>
  <c r="C118" i="3"/>
  <c r="D118" i="3"/>
  <c r="E118" i="3"/>
  <c r="F118" i="3"/>
  <c r="G118" i="3"/>
  <c r="K118" i="3"/>
  <c r="L118" i="3"/>
  <c r="M118" i="3"/>
  <c r="N118" i="3"/>
  <c r="O118" i="3"/>
  <c r="P118" i="3"/>
  <c r="Q118" i="3"/>
  <c r="R118" i="3"/>
  <c r="S118" i="3"/>
  <c r="T118" i="3"/>
  <c r="U118" i="3"/>
  <c r="A119" i="3"/>
  <c r="B119" i="3"/>
  <c r="C119" i="3"/>
  <c r="D119" i="3"/>
  <c r="E119" i="3"/>
  <c r="F119" i="3"/>
  <c r="G119" i="3"/>
  <c r="K119" i="3"/>
  <c r="L119" i="3"/>
  <c r="M119" i="3"/>
  <c r="N119" i="3"/>
  <c r="O119" i="3"/>
  <c r="P119" i="3"/>
  <c r="Q119" i="3"/>
  <c r="R119" i="3"/>
  <c r="S119" i="3"/>
  <c r="T119" i="3"/>
  <c r="U119" i="3"/>
  <c r="A120" i="3"/>
  <c r="B120" i="3"/>
  <c r="C120" i="3"/>
  <c r="D120" i="3"/>
  <c r="E120" i="3"/>
  <c r="F120" i="3"/>
  <c r="G120" i="3"/>
  <c r="K120" i="3"/>
  <c r="L120" i="3"/>
  <c r="M120" i="3"/>
  <c r="N120" i="3"/>
  <c r="O120" i="3"/>
  <c r="P120" i="3"/>
  <c r="Q120" i="3"/>
  <c r="R120" i="3"/>
  <c r="S120" i="3"/>
  <c r="T120" i="3"/>
  <c r="U120" i="3"/>
  <c r="A121" i="3"/>
  <c r="B121" i="3"/>
  <c r="C121" i="3"/>
  <c r="D121" i="3"/>
  <c r="E121" i="3"/>
  <c r="F121" i="3"/>
  <c r="G121" i="3"/>
  <c r="K121" i="3"/>
  <c r="L121" i="3"/>
  <c r="M121" i="3"/>
  <c r="N121" i="3"/>
  <c r="O121" i="3"/>
  <c r="P121" i="3"/>
  <c r="Q121" i="3"/>
  <c r="R121" i="3"/>
  <c r="S121" i="3"/>
  <c r="T121" i="3"/>
  <c r="U121" i="3"/>
  <c r="A122" i="3"/>
  <c r="B122" i="3"/>
  <c r="C122" i="3"/>
  <c r="D122" i="3"/>
  <c r="E122" i="3"/>
  <c r="F122" i="3"/>
  <c r="G122" i="3"/>
  <c r="K122" i="3"/>
  <c r="L122" i="3"/>
  <c r="M122" i="3"/>
  <c r="N122" i="3"/>
  <c r="O122" i="3"/>
  <c r="P122" i="3"/>
  <c r="Q122" i="3"/>
  <c r="R122" i="3"/>
  <c r="S122" i="3"/>
  <c r="T122" i="3"/>
  <c r="U122" i="3"/>
  <c r="A123" i="3"/>
  <c r="B123" i="3"/>
  <c r="C123" i="3"/>
  <c r="D123" i="3"/>
  <c r="E123" i="3"/>
  <c r="F123" i="3"/>
  <c r="G123" i="3"/>
  <c r="K123" i="3"/>
  <c r="L123" i="3"/>
  <c r="M123" i="3"/>
  <c r="N123" i="3"/>
  <c r="O123" i="3"/>
  <c r="P123" i="3"/>
  <c r="Q123" i="3"/>
  <c r="R123" i="3"/>
  <c r="S123" i="3"/>
  <c r="T123" i="3"/>
  <c r="U123" i="3"/>
  <c r="A124" i="3"/>
  <c r="B124" i="3"/>
  <c r="C124" i="3"/>
  <c r="D124" i="3"/>
  <c r="E124" i="3"/>
  <c r="F124" i="3"/>
  <c r="G124" i="3"/>
  <c r="K124" i="3"/>
  <c r="L124" i="3"/>
  <c r="M124" i="3"/>
  <c r="N124" i="3"/>
  <c r="O124" i="3"/>
  <c r="P124" i="3"/>
  <c r="Q124" i="3"/>
  <c r="R124" i="3"/>
  <c r="S124" i="3"/>
  <c r="T124" i="3"/>
  <c r="U124" i="3"/>
  <c r="A125" i="3"/>
  <c r="B125" i="3"/>
  <c r="C125" i="3"/>
  <c r="D125" i="3"/>
  <c r="E125" i="3"/>
  <c r="F125" i="3"/>
  <c r="G125" i="3"/>
  <c r="K125" i="3"/>
  <c r="L125" i="3"/>
  <c r="M125" i="3"/>
  <c r="N125" i="3"/>
  <c r="O125" i="3"/>
  <c r="P125" i="3"/>
  <c r="Q125" i="3"/>
  <c r="R125" i="3"/>
  <c r="S125" i="3"/>
  <c r="T125" i="3"/>
  <c r="U125" i="3"/>
  <c r="A126" i="3"/>
  <c r="B126" i="3"/>
  <c r="C126" i="3"/>
  <c r="D126" i="3"/>
  <c r="E126" i="3"/>
  <c r="F126" i="3"/>
  <c r="G126" i="3"/>
  <c r="K126" i="3"/>
  <c r="L126" i="3"/>
  <c r="M126" i="3"/>
  <c r="N126" i="3"/>
  <c r="O126" i="3"/>
  <c r="P126" i="3"/>
  <c r="Q126" i="3"/>
  <c r="R126" i="3"/>
  <c r="S126" i="3"/>
  <c r="T126" i="3"/>
  <c r="U126" i="3"/>
  <c r="A127" i="3"/>
  <c r="B127" i="3"/>
  <c r="C127" i="3"/>
  <c r="D127" i="3"/>
  <c r="E127" i="3"/>
  <c r="F127" i="3"/>
  <c r="G127" i="3"/>
  <c r="K127" i="3"/>
  <c r="L127" i="3"/>
  <c r="M127" i="3"/>
  <c r="N127" i="3"/>
  <c r="O127" i="3"/>
  <c r="P127" i="3"/>
  <c r="Q127" i="3"/>
  <c r="R127" i="3"/>
  <c r="S127" i="3"/>
  <c r="T127" i="3"/>
  <c r="U127" i="3"/>
  <c r="A128" i="3"/>
  <c r="B128" i="3"/>
  <c r="C128" i="3"/>
  <c r="D128" i="3"/>
  <c r="E128" i="3"/>
  <c r="F128" i="3"/>
  <c r="G128" i="3"/>
  <c r="K128" i="3"/>
  <c r="L128" i="3"/>
  <c r="M128" i="3"/>
  <c r="N128" i="3"/>
  <c r="O128" i="3"/>
  <c r="P128" i="3"/>
  <c r="Q128" i="3"/>
  <c r="R128" i="3"/>
  <c r="S128" i="3"/>
  <c r="T128" i="3"/>
  <c r="U128" i="3"/>
  <c r="A129" i="3"/>
  <c r="B129" i="3"/>
  <c r="C129" i="3"/>
  <c r="D129" i="3"/>
  <c r="E129" i="3"/>
  <c r="F129" i="3"/>
  <c r="G129" i="3"/>
  <c r="K129" i="3"/>
  <c r="L129" i="3"/>
  <c r="M129" i="3"/>
  <c r="N129" i="3"/>
  <c r="O129" i="3"/>
  <c r="P129" i="3"/>
  <c r="Q129" i="3"/>
  <c r="R129" i="3"/>
  <c r="S129" i="3"/>
  <c r="T129" i="3"/>
  <c r="U129" i="3"/>
  <c r="A130" i="3"/>
  <c r="B130" i="3"/>
  <c r="C130" i="3"/>
  <c r="D130" i="3"/>
  <c r="E130" i="3"/>
  <c r="F130" i="3"/>
  <c r="G130" i="3"/>
  <c r="K130" i="3"/>
  <c r="L130" i="3"/>
  <c r="M130" i="3"/>
  <c r="N130" i="3"/>
  <c r="O130" i="3"/>
  <c r="P130" i="3"/>
  <c r="Q130" i="3"/>
  <c r="R130" i="3"/>
  <c r="S130" i="3"/>
  <c r="T130" i="3"/>
  <c r="U130" i="3"/>
  <c r="A131" i="3"/>
  <c r="B131" i="3"/>
  <c r="C131" i="3"/>
  <c r="D131" i="3"/>
  <c r="E131" i="3"/>
  <c r="F131" i="3"/>
  <c r="G131" i="3"/>
  <c r="K131" i="3"/>
  <c r="L131" i="3"/>
  <c r="M131" i="3"/>
  <c r="N131" i="3"/>
  <c r="O131" i="3"/>
  <c r="P131" i="3"/>
  <c r="Q131" i="3"/>
  <c r="R131" i="3"/>
  <c r="S131" i="3"/>
  <c r="T131" i="3"/>
  <c r="U131" i="3"/>
  <c r="A132" i="3"/>
  <c r="B132" i="3"/>
  <c r="C132" i="3"/>
  <c r="D132" i="3"/>
  <c r="E132" i="3"/>
  <c r="F132" i="3"/>
  <c r="G132" i="3"/>
  <c r="K132" i="3"/>
  <c r="L132" i="3"/>
  <c r="M132" i="3"/>
  <c r="N132" i="3"/>
  <c r="O132" i="3"/>
  <c r="P132" i="3"/>
  <c r="Q132" i="3"/>
  <c r="R132" i="3"/>
  <c r="S132" i="3"/>
  <c r="T132" i="3"/>
  <c r="U132" i="3"/>
  <c r="A133" i="3"/>
  <c r="B133" i="3"/>
  <c r="C133" i="3"/>
  <c r="D133" i="3"/>
  <c r="E133" i="3"/>
  <c r="F133" i="3"/>
  <c r="G133" i="3"/>
  <c r="K133" i="3"/>
  <c r="L133" i="3"/>
  <c r="M133" i="3"/>
  <c r="N133" i="3"/>
  <c r="O133" i="3"/>
  <c r="P133" i="3"/>
  <c r="Q133" i="3"/>
  <c r="R133" i="3"/>
  <c r="S133" i="3"/>
  <c r="T133" i="3"/>
  <c r="U133" i="3"/>
  <c r="A134" i="3"/>
  <c r="B134" i="3"/>
  <c r="C134" i="3"/>
  <c r="D134" i="3"/>
  <c r="E134" i="3"/>
  <c r="F134" i="3"/>
  <c r="G134" i="3"/>
  <c r="K134" i="3"/>
  <c r="L134" i="3"/>
  <c r="M134" i="3"/>
  <c r="N134" i="3"/>
  <c r="O134" i="3"/>
  <c r="P134" i="3"/>
  <c r="Q134" i="3"/>
  <c r="R134" i="3"/>
  <c r="S134" i="3"/>
  <c r="T134" i="3"/>
  <c r="U134" i="3"/>
  <c r="A135" i="3"/>
  <c r="B135" i="3"/>
  <c r="C135" i="3"/>
  <c r="D135" i="3"/>
  <c r="E135" i="3"/>
  <c r="F135" i="3"/>
  <c r="G135" i="3"/>
  <c r="K135" i="3"/>
  <c r="L135" i="3"/>
  <c r="M135" i="3"/>
  <c r="N135" i="3"/>
  <c r="O135" i="3"/>
  <c r="P135" i="3"/>
  <c r="Q135" i="3"/>
  <c r="R135" i="3"/>
  <c r="S135" i="3"/>
  <c r="T135" i="3"/>
  <c r="U135" i="3"/>
  <c r="A136" i="3"/>
  <c r="B136" i="3"/>
  <c r="C136" i="3"/>
  <c r="D136" i="3"/>
  <c r="E136" i="3"/>
  <c r="F136" i="3"/>
  <c r="G136" i="3"/>
  <c r="K136" i="3"/>
  <c r="L136" i="3"/>
  <c r="M136" i="3"/>
  <c r="N136" i="3"/>
  <c r="O136" i="3"/>
  <c r="P136" i="3"/>
  <c r="Q136" i="3"/>
  <c r="R136" i="3"/>
  <c r="S136" i="3"/>
  <c r="T136" i="3"/>
  <c r="U136" i="3"/>
  <c r="A137" i="3"/>
  <c r="B137" i="3"/>
  <c r="C137" i="3"/>
  <c r="D137" i="3"/>
  <c r="E137" i="3"/>
  <c r="F137" i="3"/>
  <c r="G137" i="3"/>
  <c r="K137" i="3"/>
  <c r="L137" i="3"/>
  <c r="M137" i="3"/>
  <c r="N137" i="3"/>
  <c r="O137" i="3"/>
  <c r="P137" i="3"/>
  <c r="Q137" i="3"/>
  <c r="R137" i="3"/>
  <c r="S137" i="3"/>
  <c r="T137" i="3"/>
  <c r="U137" i="3"/>
  <c r="A138" i="3"/>
  <c r="B138" i="3"/>
  <c r="C138" i="3"/>
  <c r="D138" i="3"/>
  <c r="E138" i="3"/>
  <c r="F138" i="3"/>
  <c r="G138" i="3"/>
  <c r="K138" i="3"/>
  <c r="L138" i="3"/>
  <c r="M138" i="3"/>
  <c r="N138" i="3"/>
  <c r="O138" i="3"/>
  <c r="P138" i="3"/>
  <c r="Q138" i="3"/>
  <c r="R138" i="3"/>
  <c r="S138" i="3"/>
  <c r="T138" i="3"/>
  <c r="U138" i="3"/>
  <c r="A139" i="3"/>
  <c r="B139" i="3"/>
  <c r="C139" i="3"/>
  <c r="D139" i="3"/>
  <c r="E139" i="3"/>
  <c r="F139" i="3"/>
  <c r="G139" i="3"/>
  <c r="K139" i="3"/>
  <c r="L139" i="3"/>
  <c r="M139" i="3"/>
  <c r="N139" i="3"/>
  <c r="O139" i="3"/>
  <c r="P139" i="3"/>
  <c r="Q139" i="3"/>
  <c r="R139" i="3"/>
  <c r="S139" i="3"/>
  <c r="T139" i="3"/>
  <c r="U139" i="3"/>
  <c r="A140" i="3"/>
  <c r="B140" i="3"/>
  <c r="C140" i="3"/>
  <c r="D140" i="3"/>
  <c r="E140" i="3"/>
  <c r="F140" i="3"/>
  <c r="G140" i="3"/>
  <c r="K140" i="3"/>
  <c r="L140" i="3"/>
  <c r="M140" i="3"/>
  <c r="N140" i="3"/>
  <c r="O140" i="3"/>
  <c r="P140" i="3"/>
  <c r="Q140" i="3"/>
  <c r="R140" i="3"/>
  <c r="S140" i="3"/>
  <c r="T140" i="3"/>
  <c r="U140" i="3"/>
  <c r="A141" i="3"/>
  <c r="B141" i="3"/>
  <c r="C141" i="3"/>
  <c r="D141" i="3"/>
  <c r="E141" i="3"/>
  <c r="F141" i="3"/>
  <c r="G141" i="3"/>
  <c r="K141" i="3"/>
  <c r="L141" i="3"/>
  <c r="M141" i="3"/>
  <c r="N141" i="3"/>
  <c r="O141" i="3"/>
  <c r="P141" i="3"/>
  <c r="Q141" i="3"/>
  <c r="R141" i="3"/>
  <c r="S141" i="3"/>
  <c r="T141" i="3"/>
  <c r="U141" i="3"/>
  <c r="A142" i="3"/>
  <c r="B142" i="3"/>
  <c r="C142" i="3"/>
  <c r="D142" i="3"/>
  <c r="E142" i="3"/>
  <c r="F142" i="3"/>
  <c r="G142" i="3"/>
  <c r="K142" i="3"/>
  <c r="L142" i="3"/>
  <c r="M142" i="3"/>
  <c r="N142" i="3"/>
  <c r="O142" i="3"/>
  <c r="P142" i="3"/>
  <c r="Q142" i="3"/>
  <c r="R142" i="3"/>
  <c r="S142" i="3"/>
  <c r="T142" i="3"/>
  <c r="U142" i="3"/>
  <c r="A143" i="3"/>
  <c r="B143" i="3"/>
  <c r="C143" i="3"/>
  <c r="D143" i="3"/>
  <c r="E143" i="3"/>
  <c r="F143" i="3"/>
  <c r="G143" i="3"/>
  <c r="K143" i="3"/>
  <c r="L143" i="3"/>
  <c r="M143" i="3"/>
  <c r="N143" i="3"/>
  <c r="O143" i="3"/>
  <c r="P143" i="3"/>
  <c r="Q143" i="3"/>
  <c r="R143" i="3"/>
  <c r="S143" i="3"/>
  <c r="T143" i="3"/>
  <c r="U143" i="3"/>
  <c r="A144" i="3"/>
  <c r="B144" i="3"/>
  <c r="C144" i="3"/>
  <c r="D144" i="3"/>
  <c r="E144" i="3"/>
  <c r="F144" i="3"/>
  <c r="G144" i="3"/>
  <c r="K144" i="3"/>
  <c r="L144" i="3"/>
  <c r="M144" i="3"/>
  <c r="N144" i="3"/>
  <c r="O144" i="3"/>
  <c r="P144" i="3"/>
  <c r="Q144" i="3"/>
  <c r="R144" i="3"/>
  <c r="S144" i="3"/>
  <c r="T144" i="3"/>
  <c r="U144" i="3"/>
  <c r="A145" i="3"/>
  <c r="B145" i="3"/>
  <c r="C145" i="3"/>
  <c r="D145" i="3"/>
  <c r="E145" i="3"/>
  <c r="F145" i="3"/>
  <c r="G145" i="3"/>
  <c r="K145" i="3"/>
  <c r="L145" i="3"/>
  <c r="M145" i="3"/>
  <c r="N145" i="3"/>
  <c r="O145" i="3"/>
  <c r="P145" i="3"/>
  <c r="Q145" i="3"/>
  <c r="R145" i="3"/>
  <c r="S145" i="3"/>
  <c r="T145" i="3"/>
  <c r="U145" i="3"/>
  <c r="A146" i="3"/>
  <c r="B146" i="3"/>
  <c r="C146" i="3"/>
  <c r="D146" i="3"/>
  <c r="E146" i="3"/>
  <c r="F146" i="3"/>
  <c r="G146" i="3"/>
  <c r="K146" i="3"/>
  <c r="L146" i="3"/>
  <c r="M146" i="3"/>
  <c r="N146" i="3"/>
  <c r="O146" i="3"/>
  <c r="P146" i="3"/>
  <c r="Q146" i="3"/>
  <c r="R146" i="3"/>
  <c r="S146" i="3"/>
  <c r="T146" i="3"/>
  <c r="U146" i="3"/>
  <c r="A147" i="3"/>
  <c r="B147" i="3"/>
  <c r="C147" i="3"/>
  <c r="D147" i="3"/>
  <c r="E147" i="3"/>
  <c r="F147" i="3"/>
  <c r="G147" i="3"/>
  <c r="K147" i="3"/>
  <c r="L147" i="3"/>
  <c r="M147" i="3"/>
  <c r="N147" i="3"/>
  <c r="O147" i="3"/>
  <c r="P147" i="3"/>
  <c r="Q147" i="3"/>
  <c r="R147" i="3"/>
  <c r="S147" i="3"/>
  <c r="T147" i="3"/>
  <c r="U147" i="3"/>
  <c r="A148" i="3"/>
  <c r="B148" i="3"/>
  <c r="C148" i="3"/>
  <c r="D148" i="3"/>
  <c r="E148" i="3"/>
  <c r="F148" i="3"/>
  <c r="G148" i="3"/>
  <c r="K148" i="3"/>
  <c r="L148" i="3"/>
  <c r="M148" i="3"/>
  <c r="N148" i="3"/>
  <c r="O148" i="3"/>
  <c r="P148" i="3"/>
  <c r="Q148" i="3"/>
  <c r="R148" i="3"/>
  <c r="S148" i="3"/>
  <c r="T148" i="3"/>
  <c r="U148" i="3"/>
  <c r="A149" i="3"/>
  <c r="B149" i="3"/>
  <c r="C149" i="3"/>
  <c r="D149" i="3"/>
  <c r="E149" i="3"/>
  <c r="F149" i="3"/>
  <c r="G149" i="3"/>
  <c r="K149" i="3"/>
  <c r="L149" i="3"/>
  <c r="M149" i="3"/>
  <c r="N149" i="3"/>
  <c r="O149" i="3"/>
  <c r="P149" i="3"/>
  <c r="Q149" i="3"/>
  <c r="R149" i="3"/>
  <c r="S149" i="3"/>
  <c r="T149" i="3"/>
  <c r="U149" i="3"/>
  <c r="A150" i="3"/>
  <c r="B150" i="3"/>
  <c r="C150" i="3"/>
  <c r="D150" i="3"/>
  <c r="E150" i="3"/>
  <c r="F150" i="3"/>
  <c r="G150" i="3"/>
  <c r="K150" i="3"/>
  <c r="L150" i="3"/>
  <c r="M150" i="3"/>
  <c r="N150" i="3"/>
  <c r="O150" i="3"/>
  <c r="P150" i="3"/>
  <c r="Q150" i="3"/>
  <c r="R150" i="3"/>
  <c r="S150" i="3"/>
  <c r="T150" i="3"/>
  <c r="U150" i="3"/>
  <c r="A151" i="3"/>
  <c r="B151" i="3"/>
  <c r="C151" i="3"/>
  <c r="D151" i="3"/>
  <c r="E151" i="3"/>
  <c r="F151" i="3"/>
  <c r="G151" i="3"/>
  <c r="K151" i="3"/>
  <c r="L151" i="3"/>
  <c r="M151" i="3"/>
  <c r="N151" i="3"/>
  <c r="O151" i="3"/>
  <c r="P151" i="3"/>
  <c r="Q151" i="3"/>
  <c r="R151" i="3"/>
  <c r="S151" i="3"/>
  <c r="T151" i="3"/>
  <c r="U151" i="3"/>
  <c r="A152" i="3"/>
  <c r="B152" i="3"/>
  <c r="C152" i="3"/>
  <c r="D152" i="3"/>
  <c r="E152" i="3"/>
  <c r="F152" i="3"/>
  <c r="G152" i="3"/>
  <c r="K152" i="3"/>
  <c r="L152" i="3"/>
  <c r="M152" i="3"/>
  <c r="N152" i="3"/>
  <c r="O152" i="3"/>
  <c r="P152" i="3"/>
  <c r="Q152" i="3"/>
  <c r="R152" i="3"/>
  <c r="S152" i="3"/>
  <c r="T152" i="3"/>
  <c r="U152" i="3"/>
  <c r="A153" i="3"/>
  <c r="B153" i="3"/>
  <c r="C153" i="3"/>
  <c r="D153" i="3"/>
  <c r="E153" i="3"/>
  <c r="F153" i="3"/>
  <c r="G153" i="3"/>
  <c r="K153" i="3"/>
  <c r="L153" i="3"/>
  <c r="M153" i="3"/>
  <c r="N153" i="3"/>
  <c r="O153" i="3"/>
  <c r="P153" i="3"/>
  <c r="Q153" i="3"/>
  <c r="R153" i="3"/>
  <c r="S153" i="3"/>
  <c r="T153" i="3"/>
  <c r="U153" i="3"/>
  <c r="A154" i="3"/>
  <c r="B154" i="3"/>
  <c r="C154" i="3"/>
  <c r="D154" i="3"/>
  <c r="E154" i="3"/>
  <c r="F154" i="3"/>
  <c r="G154" i="3"/>
  <c r="K154" i="3"/>
  <c r="L154" i="3"/>
  <c r="M154" i="3"/>
  <c r="N154" i="3"/>
  <c r="O154" i="3"/>
  <c r="P154" i="3"/>
  <c r="Q154" i="3"/>
  <c r="R154" i="3"/>
  <c r="S154" i="3"/>
  <c r="T154" i="3"/>
  <c r="U154" i="3"/>
  <c r="A155" i="3"/>
  <c r="B155" i="3"/>
  <c r="C155" i="3"/>
  <c r="D155" i="3"/>
  <c r="E155" i="3"/>
  <c r="F155" i="3"/>
  <c r="G155" i="3"/>
  <c r="K155" i="3"/>
  <c r="L155" i="3"/>
  <c r="M155" i="3"/>
  <c r="N155" i="3"/>
  <c r="O155" i="3"/>
  <c r="P155" i="3"/>
  <c r="Q155" i="3"/>
  <c r="R155" i="3"/>
  <c r="S155" i="3"/>
  <c r="T155" i="3"/>
  <c r="U155" i="3"/>
  <c r="A156" i="3"/>
  <c r="B156" i="3"/>
  <c r="C156" i="3"/>
  <c r="D156" i="3"/>
  <c r="E156" i="3"/>
  <c r="F156" i="3"/>
  <c r="G156" i="3"/>
  <c r="K156" i="3"/>
  <c r="L156" i="3"/>
  <c r="M156" i="3"/>
  <c r="N156" i="3"/>
  <c r="O156" i="3"/>
  <c r="P156" i="3"/>
  <c r="Q156" i="3"/>
  <c r="R156" i="3"/>
  <c r="S156" i="3"/>
  <c r="T156" i="3"/>
  <c r="U156" i="3"/>
  <c r="A157" i="3"/>
  <c r="B157" i="3"/>
  <c r="C157" i="3"/>
  <c r="D157" i="3"/>
  <c r="E157" i="3"/>
  <c r="F157" i="3"/>
  <c r="G157" i="3"/>
  <c r="K157" i="3"/>
  <c r="L157" i="3"/>
  <c r="M157" i="3"/>
  <c r="N157" i="3"/>
  <c r="O157" i="3"/>
  <c r="P157" i="3"/>
  <c r="Q157" i="3"/>
  <c r="R157" i="3"/>
  <c r="S157" i="3"/>
  <c r="T157" i="3"/>
  <c r="U157" i="3"/>
  <c r="A158" i="3"/>
  <c r="B158" i="3"/>
  <c r="C158" i="3"/>
  <c r="D158" i="3"/>
  <c r="E158" i="3"/>
  <c r="F158" i="3"/>
  <c r="G158" i="3"/>
  <c r="K158" i="3"/>
  <c r="L158" i="3"/>
  <c r="M158" i="3"/>
  <c r="N158" i="3"/>
  <c r="O158" i="3"/>
  <c r="P158" i="3"/>
  <c r="Q158" i="3"/>
  <c r="R158" i="3"/>
  <c r="S158" i="3"/>
  <c r="T158" i="3"/>
  <c r="U158" i="3"/>
  <c r="A159" i="3"/>
  <c r="B159" i="3"/>
  <c r="C159" i="3"/>
  <c r="D159" i="3"/>
  <c r="E159" i="3"/>
  <c r="F159" i="3"/>
  <c r="G159" i="3"/>
  <c r="K159" i="3"/>
  <c r="L159" i="3"/>
  <c r="M159" i="3"/>
  <c r="N159" i="3"/>
  <c r="O159" i="3"/>
  <c r="P159" i="3"/>
  <c r="Q159" i="3"/>
  <c r="R159" i="3"/>
  <c r="S159" i="3"/>
  <c r="T159" i="3"/>
  <c r="U159" i="3"/>
  <c r="A160" i="3"/>
  <c r="B160" i="3"/>
  <c r="C160" i="3"/>
  <c r="D160" i="3"/>
  <c r="E160" i="3"/>
  <c r="F160" i="3"/>
  <c r="G160" i="3"/>
  <c r="K160" i="3"/>
  <c r="L160" i="3"/>
  <c r="M160" i="3"/>
  <c r="N160" i="3"/>
  <c r="O160" i="3"/>
  <c r="P160" i="3"/>
  <c r="Q160" i="3"/>
  <c r="R160" i="3"/>
  <c r="S160" i="3"/>
  <c r="T160" i="3"/>
  <c r="U160" i="3"/>
  <c r="A161" i="3"/>
  <c r="B161" i="3"/>
  <c r="C161" i="3"/>
  <c r="D161" i="3"/>
  <c r="E161" i="3"/>
  <c r="F161" i="3"/>
  <c r="G161" i="3"/>
  <c r="K161" i="3"/>
  <c r="L161" i="3"/>
  <c r="M161" i="3"/>
  <c r="N161" i="3"/>
  <c r="O161" i="3"/>
  <c r="P161" i="3"/>
  <c r="Q161" i="3"/>
  <c r="R161" i="3"/>
  <c r="S161" i="3"/>
  <c r="T161" i="3"/>
  <c r="U161" i="3"/>
  <c r="A162" i="3"/>
  <c r="B162" i="3"/>
  <c r="C162" i="3"/>
  <c r="D162" i="3"/>
  <c r="E162" i="3"/>
  <c r="F162" i="3"/>
  <c r="G162" i="3"/>
  <c r="K162" i="3"/>
  <c r="L162" i="3"/>
  <c r="M162" i="3"/>
  <c r="N162" i="3"/>
  <c r="O162" i="3"/>
  <c r="P162" i="3"/>
  <c r="Q162" i="3"/>
  <c r="R162" i="3"/>
  <c r="S162" i="3"/>
  <c r="T162" i="3"/>
  <c r="U162" i="3"/>
  <c r="A163" i="3"/>
  <c r="B163" i="3"/>
  <c r="C163" i="3"/>
  <c r="D163" i="3"/>
  <c r="E163" i="3"/>
  <c r="F163" i="3"/>
  <c r="G163" i="3"/>
  <c r="K163" i="3"/>
  <c r="L163" i="3"/>
  <c r="M163" i="3"/>
  <c r="N163" i="3"/>
  <c r="O163" i="3"/>
  <c r="P163" i="3"/>
  <c r="Q163" i="3"/>
  <c r="R163" i="3"/>
  <c r="S163" i="3"/>
  <c r="T163" i="3"/>
  <c r="U163" i="3"/>
  <c r="A164" i="3"/>
  <c r="B164" i="3"/>
  <c r="C164" i="3"/>
  <c r="D164" i="3"/>
  <c r="E164" i="3"/>
  <c r="F164" i="3"/>
  <c r="G164" i="3"/>
  <c r="K164" i="3"/>
  <c r="L164" i="3"/>
  <c r="M164" i="3"/>
  <c r="N164" i="3"/>
  <c r="O164" i="3"/>
  <c r="P164" i="3"/>
  <c r="Q164" i="3"/>
  <c r="R164" i="3"/>
  <c r="S164" i="3"/>
  <c r="T164" i="3"/>
  <c r="U164" i="3"/>
  <c r="A165" i="3"/>
  <c r="B165" i="3"/>
  <c r="C165" i="3"/>
  <c r="D165" i="3"/>
  <c r="E165" i="3"/>
  <c r="F165" i="3"/>
  <c r="G165" i="3"/>
  <c r="K165" i="3"/>
  <c r="L165" i="3"/>
  <c r="M165" i="3"/>
  <c r="N165" i="3"/>
  <c r="O165" i="3"/>
  <c r="P165" i="3"/>
  <c r="Q165" i="3"/>
  <c r="R165" i="3"/>
  <c r="S165" i="3"/>
  <c r="T165" i="3"/>
  <c r="U165" i="3"/>
  <c r="A166" i="3"/>
  <c r="B166" i="3"/>
  <c r="C166" i="3"/>
  <c r="D166" i="3"/>
  <c r="E166" i="3"/>
  <c r="F166" i="3"/>
  <c r="G166" i="3"/>
  <c r="K166" i="3"/>
  <c r="L166" i="3"/>
  <c r="M166" i="3"/>
  <c r="N166" i="3"/>
  <c r="O166" i="3"/>
  <c r="P166" i="3"/>
  <c r="Q166" i="3"/>
  <c r="R166" i="3"/>
  <c r="S166" i="3"/>
  <c r="T166" i="3"/>
  <c r="U166" i="3"/>
  <c r="A167" i="3"/>
  <c r="B167" i="3"/>
  <c r="C167" i="3"/>
  <c r="D167" i="3"/>
  <c r="E167" i="3"/>
  <c r="F167" i="3"/>
  <c r="G167" i="3"/>
  <c r="K167" i="3"/>
  <c r="L167" i="3"/>
  <c r="M167" i="3"/>
  <c r="N167" i="3"/>
  <c r="O167" i="3"/>
  <c r="P167" i="3"/>
  <c r="Q167" i="3"/>
  <c r="R167" i="3"/>
  <c r="S167" i="3"/>
  <c r="T167" i="3"/>
  <c r="U167" i="3"/>
  <c r="A168" i="3"/>
  <c r="B168" i="3"/>
  <c r="C168" i="3"/>
  <c r="D168" i="3"/>
  <c r="E168" i="3"/>
  <c r="F168" i="3"/>
  <c r="G168" i="3"/>
  <c r="K168" i="3"/>
  <c r="L168" i="3"/>
  <c r="M168" i="3"/>
  <c r="N168" i="3"/>
  <c r="O168" i="3"/>
  <c r="P168" i="3"/>
  <c r="Q168" i="3"/>
  <c r="R168" i="3"/>
  <c r="S168" i="3"/>
  <c r="T168" i="3"/>
  <c r="U168" i="3"/>
  <c r="A169" i="3"/>
  <c r="B169" i="3"/>
  <c r="C169" i="3"/>
  <c r="D169" i="3"/>
  <c r="E169" i="3"/>
  <c r="F169" i="3"/>
  <c r="G169" i="3"/>
  <c r="K169" i="3"/>
  <c r="L169" i="3"/>
  <c r="M169" i="3"/>
  <c r="N169" i="3"/>
  <c r="O169" i="3"/>
  <c r="P169" i="3"/>
  <c r="Q169" i="3"/>
  <c r="R169" i="3"/>
  <c r="S169" i="3"/>
  <c r="T169" i="3"/>
  <c r="U169" i="3"/>
  <c r="A170" i="3"/>
  <c r="B170" i="3"/>
  <c r="C170" i="3"/>
  <c r="D170" i="3"/>
  <c r="E170" i="3"/>
  <c r="F170" i="3"/>
  <c r="G170" i="3"/>
  <c r="K170" i="3"/>
  <c r="L170" i="3"/>
  <c r="M170" i="3"/>
  <c r="N170" i="3"/>
  <c r="O170" i="3"/>
  <c r="P170" i="3"/>
  <c r="Q170" i="3"/>
  <c r="R170" i="3"/>
  <c r="S170" i="3"/>
  <c r="T170" i="3"/>
  <c r="U170" i="3"/>
  <c r="A171" i="3"/>
  <c r="B171" i="3"/>
  <c r="C171" i="3"/>
  <c r="D171" i="3"/>
  <c r="E171" i="3"/>
  <c r="F171" i="3"/>
  <c r="G171" i="3"/>
  <c r="K171" i="3"/>
  <c r="L171" i="3"/>
  <c r="M171" i="3"/>
  <c r="N171" i="3"/>
  <c r="O171" i="3"/>
  <c r="P171" i="3"/>
  <c r="Q171" i="3"/>
  <c r="R171" i="3"/>
  <c r="S171" i="3"/>
  <c r="T171" i="3"/>
  <c r="U171" i="3"/>
  <c r="A172" i="3"/>
  <c r="B172" i="3"/>
  <c r="C172" i="3"/>
  <c r="D172" i="3"/>
  <c r="E172" i="3"/>
  <c r="F172" i="3"/>
  <c r="G172" i="3"/>
  <c r="K172" i="3"/>
  <c r="L172" i="3"/>
  <c r="M172" i="3"/>
  <c r="N172" i="3"/>
  <c r="O172" i="3"/>
  <c r="P172" i="3"/>
  <c r="Q172" i="3"/>
  <c r="R172" i="3"/>
  <c r="S172" i="3"/>
  <c r="T172" i="3"/>
  <c r="U172" i="3"/>
  <c r="A173" i="3"/>
  <c r="B173" i="3"/>
  <c r="C173" i="3"/>
  <c r="D173" i="3"/>
  <c r="E173" i="3"/>
  <c r="F173" i="3"/>
  <c r="G173" i="3"/>
  <c r="K173" i="3"/>
  <c r="L173" i="3"/>
  <c r="M173" i="3"/>
  <c r="N173" i="3"/>
  <c r="O173" i="3"/>
  <c r="P173" i="3"/>
  <c r="Q173" i="3"/>
  <c r="R173" i="3"/>
  <c r="S173" i="3"/>
  <c r="T173" i="3"/>
  <c r="U173" i="3"/>
  <c r="A174" i="3"/>
  <c r="B174" i="3"/>
  <c r="C174" i="3"/>
  <c r="D174" i="3"/>
  <c r="E174" i="3"/>
  <c r="F174" i="3"/>
  <c r="G174" i="3"/>
  <c r="K174" i="3"/>
  <c r="L174" i="3"/>
  <c r="M174" i="3"/>
  <c r="N174" i="3"/>
  <c r="O174" i="3"/>
  <c r="P174" i="3"/>
  <c r="Q174" i="3"/>
  <c r="R174" i="3"/>
  <c r="S174" i="3"/>
  <c r="T174" i="3"/>
  <c r="U174" i="3"/>
  <c r="A175" i="3"/>
  <c r="B175" i="3"/>
  <c r="C175" i="3"/>
  <c r="D175" i="3"/>
  <c r="E175" i="3"/>
  <c r="F175" i="3"/>
  <c r="G175" i="3"/>
  <c r="K175" i="3"/>
  <c r="L175" i="3"/>
  <c r="M175" i="3"/>
  <c r="N175" i="3"/>
  <c r="O175" i="3"/>
  <c r="P175" i="3"/>
  <c r="Q175" i="3"/>
  <c r="R175" i="3"/>
  <c r="S175" i="3"/>
  <c r="T175" i="3"/>
  <c r="U175" i="3"/>
  <c r="A176" i="3"/>
  <c r="B176" i="3"/>
  <c r="C176" i="3"/>
  <c r="D176" i="3"/>
  <c r="E176" i="3"/>
  <c r="F176" i="3"/>
  <c r="G176" i="3"/>
  <c r="K176" i="3"/>
  <c r="L176" i="3"/>
  <c r="M176" i="3"/>
  <c r="N176" i="3"/>
  <c r="O176" i="3"/>
  <c r="P176" i="3"/>
  <c r="Q176" i="3"/>
  <c r="R176" i="3"/>
  <c r="S176" i="3"/>
  <c r="T176" i="3"/>
  <c r="U176" i="3"/>
  <c r="A177" i="3"/>
  <c r="B177" i="3"/>
  <c r="C177" i="3"/>
  <c r="D177" i="3"/>
  <c r="E177" i="3"/>
  <c r="F177" i="3"/>
  <c r="G177" i="3"/>
  <c r="K177" i="3"/>
  <c r="L177" i="3"/>
  <c r="M177" i="3"/>
  <c r="N177" i="3"/>
  <c r="O177" i="3"/>
  <c r="P177" i="3"/>
  <c r="Q177" i="3"/>
  <c r="R177" i="3"/>
  <c r="S177" i="3"/>
  <c r="T177" i="3"/>
  <c r="U177" i="3"/>
  <c r="A178" i="3"/>
  <c r="B178" i="3"/>
  <c r="C178" i="3"/>
  <c r="D178" i="3"/>
  <c r="E178" i="3"/>
  <c r="F178" i="3"/>
  <c r="G178" i="3"/>
  <c r="K178" i="3"/>
  <c r="L178" i="3"/>
  <c r="M178" i="3"/>
  <c r="N178" i="3"/>
  <c r="O178" i="3"/>
  <c r="P178" i="3"/>
  <c r="Q178" i="3"/>
  <c r="R178" i="3"/>
  <c r="S178" i="3"/>
  <c r="T178" i="3"/>
  <c r="U178" i="3"/>
  <c r="A179" i="3"/>
  <c r="B179" i="3"/>
  <c r="C179" i="3"/>
  <c r="D179" i="3"/>
  <c r="E179" i="3"/>
  <c r="F179" i="3"/>
  <c r="G179" i="3"/>
  <c r="K179" i="3"/>
  <c r="L179" i="3"/>
  <c r="M179" i="3"/>
  <c r="N179" i="3"/>
  <c r="O179" i="3"/>
  <c r="P179" i="3"/>
  <c r="Q179" i="3"/>
  <c r="R179" i="3"/>
  <c r="S179" i="3"/>
  <c r="T179" i="3"/>
  <c r="U179" i="3"/>
  <c r="A180" i="3"/>
  <c r="B180" i="3"/>
  <c r="C180" i="3"/>
  <c r="D180" i="3"/>
  <c r="E180" i="3"/>
  <c r="F180" i="3"/>
  <c r="G180" i="3"/>
  <c r="K180" i="3"/>
  <c r="L180" i="3"/>
  <c r="M180" i="3"/>
  <c r="N180" i="3"/>
  <c r="O180" i="3"/>
  <c r="P180" i="3"/>
  <c r="Q180" i="3"/>
  <c r="R180" i="3"/>
  <c r="S180" i="3"/>
  <c r="T180" i="3"/>
  <c r="U180" i="3"/>
  <c r="A181" i="3"/>
  <c r="B181" i="3"/>
  <c r="C181" i="3"/>
  <c r="D181" i="3"/>
  <c r="E181" i="3"/>
  <c r="F181" i="3"/>
  <c r="G181" i="3"/>
  <c r="K181" i="3"/>
  <c r="L181" i="3"/>
  <c r="M181" i="3"/>
  <c r="N181" i="3"/>
  <c r="O181" i="3"/>
  <c r="P181" i="3"/>
  <c r="Q181" i="3"/>
  <c r="R181" i="3"/>
  <c r="S181" i="3"/>
  <c r="T181" i="3"/>
  <c r="U181" i="3"/>
  <c r="A182" i="3"/>
  <c r="B182" i="3"/>
  <c r="C182" i="3"/>
  <c r="D182" i="3"/>
  <c r="E182" i="3"/>
  <c r="F182" i="3"/>
  <c r="G182" i="3"/>
  <c r="K182" i="3"/>
  <c r="L182" i="3"/>
  <c r="M182" i="3"/>
  <c r="N182" i="3"/>
  <c r="O182" i="3"/>
  <c r="P182" i="3"/>
  <c r="Q182" i="3"/>
  <c r="R182" i="3"/>
  <c r="S182" i="3"/>
  <c r="T182" i="3"/>
  <c r="U182" i="3"/>
  <c r="A183" i="3"/>
  <c r="B183" i="3"/>
  <c r="C183" i="3"/>
  <c r="D183" i="3"/>
  <c r="E183" i="3"/>
  <c r="F183" i="3"/>
  <c r="G183" i="3"/>
  <c r="K183" i="3"/>
  <c r="L183" i="3"/>
  <c r="M183" i="3"/>
  <c r="N183" i="3"/>
  <c r="O183" i="3"/>
  <c r="P183" i="3"/>
  <c r="Q183" i="3"/>
  <c r="R183" i="3"/>
  <c r="S183" i="3"/>
  <c r="T183" i="3"/>
  <c r="U183" i="3"/>
  <c r="A184" i="3"/>
  <c r="B184" i="3"/>
  <c r="C184" i="3"/>
  <c r="D184" i="3"/>
  <c r="E184" i="3"/>
  <c r="F184" i="3"/>
  <c r="G184" i="3"/>
  <c r="K184" i="3"/>
  <c r="L184" i="3"/>
  <c r="M184" i="3"/>
  <c r="N184" i="3"/>
  <c r="O184" i="3"/>
  <c r="P184" i="3"/>
  <c r="Q184" i="3"/>
  <c r="R184" i="3"/>
  <c r="S184" i="3"/>
  <c r="T184" i="3"/>
  <c r="U184" i="3"/>
  <c r="A185" i="3"/>
  <c r="B185" i="3"/>
  <c r="C185" i="3"/>
  <c r="D185" i="3"/>
  <c r="E185" i="3"/>
  <c r="F185" i="3"/>
  <c r="G185" i="3"/>
  <c r="K185" i="3"/>
  <c r="L185" i="3"/>
  <c r="M185" i="3"/>
  <c r="N185" i="3"/>
  <c r="O185" i="3"/>
  <c r="P185" i="3"/>
  <c r="Q185" i="3"/>
  <c r="R185" i="3"/>
  <c r="S185" i="3"/>
  <c r="T185" i="3"/>
  <c r="U185" i="3"/>
  <c r="A186" i="3"/>
  <c r="B186" i="3"/>
  <c r="C186" i="3"/>
  <c r="D186" i="3"/>
  <c r="E186" i="3"/>
  <c r="F186" i="3"/>
  <c r="G186" i="3"/>
  <c r="K186" i="3"/>
  <c r="L186" i="3"/>
  <c r="M186" i="3"/>
  <c r="N186" i="3"/>
  <c r="O186" i="3"/>
  <c r="P186" i="3"/>
  <c r="Q186" i="3"/>
  <c r="R186" i="3"/>
  <c r="S186" i="3"/>
  <c r="T186" i="3"/>
  <c r="U186" i="3"/>
  <c r="A187" i="3"/>
  <c r="B187" i="3"/>
  <c r="C187" i="3"/>
  <c r="D187" i="3"/>
  <c r="E187" i="3"/>
  <c r="F187" i="3"/>
  <c r="G187" i="3"/>
  <c r="K187" i="3"/>
  <c r="L187" i="3"/>
  <c r="M187" i="3"/>
  <c r="N187" i="3"/>
  <c r="O187" i="3"/>
  <c r="P187" i="3"/>
  <c r="Q187" i="3"/>
  <c r="R187" i="3"/>
  <c r="S187" i="3"/>
  <c r="T187" i="3"/>
  <c r="U187" i="3"/>
  <c r="A188" i="3"/>
  <c r="B188" i="3"/>
  <c r="C188" i="3"/>
  <c r="D188" i="3"/>
  <c r="E188" i="3"/>
  <c r="F188" i="3"/>
  <c r="G188" i="3"/>
  <c r="K188" i="3"/>
  <c r="L188" i="3"/>
  <c r="M188" i="3"/>
  <c r="N188" i="3"/>
  <c r="O188" i="3"/>
  <c r="P188" i="3"/>
  <c r="Q188" i="3"/>
  <c r="R188" i="3"/>
  <c r="S188" i="3"/>
  <c r="T188" i="3"/>
  <c r="U188" i="3"/>
  <c r="A189" i="3"/>
  <c r="B189" i="3"/>
  <c r="C189" i="3"/>
  <c r="D189" i="3"/>
  <c r="E189" i="3"/>
  <c r="F189" i="3"/>
  <c r="G189" i="3"/>
  <c r="K189" i="3"/>
  <c r="L189" i="3"/>
  <c r="M189" i="3"/>
  <c r="N189" i="3"/>
  <c r="O189" i="3"/>
  <c r="P189" i="3"/>
  <c r="Q189" i="3"/>
  <c r="R189" i="3"/>
  <c r="S189" i="3"/>
  <c r="T189" i="3"/>
  <c r="U189" i="3"/>
  <c r="A190" i="3"/>
  <c r="B190" i="3"/>
  <c r="C190" i="3"/>
  <c r="D190" i="3"/>
  <c r="E190" i="3"/>
  <c r="F190" i="3"/>
  <c r="G190" i="3"/>
  <c r="K190" i="3"/>
  <c r="L190" i="3"/>
  <c r="M190" i="3"/>
  <c r="N190" i="3"/>
  <c r="O190" i="3"/>
  <c r="P190" i="3"/>
  <c r="Q190" i="3"/>
  <c r="R190" i="3"/>
  <c r="S190" i="3"/>
  <c r="T190" i="3"/>
  <c r="U190" i="3"/>
  <c r="A191" i="3"/>
  <c r="B191" i="3"/>
  <c r="C191" i="3"/>
  <c r="D191" i="3"/>
  <c r="E191" i="3"/>
  <c r="F191" i="3"/>
  <c r="G191" i="3"/>
  <c r="K191" i="3"/>
  <c r="L191" i="3"/>
  <c r="M191" i="3"/>
  <c r="N191" i="3"/>
  <c r="O191" i="3"/>
  <c r="P191" i="3"/>
  <c r="Q191" i="3"/>
  <c r="R191" i="3"/>
  <c r="S191" i="3"/>
  <c r="T191" i="3"/>
  <c r="U191" i="3"/>
  <c r="A192" i="3"/>
  <c r="B192" i="3"/>
  <c r="C192" i="3"/>
  <c r="D192" i="3"/>
  <c r="E192" i="3"/>
  <c r="F192" i="3"/>
  <c r="G192" i="3"/>
  <c r="K192" i="3"/>
  <c r="L192" i="3"/>
  <c r="M192" i="3"/>
  <c r="N192" i="3"/>
  <c r="O192" i="3"/>
  <c r="P192" i="3"/>
  <c r="Q192" i="3"/>
  <c r="R192" i="3"/>
  <c r="S192" i="3"/>
  <c r="T192" i="3"/>
  <c r="U192" i="3"/>
  <c r="A193" i="3"/>
  <c r="B193" i="3"/>
  <c r="C193" i="3"/>
  <c r="D193" i="3"/>
  <c r="E193" i="3"/>
  <c r="F193" i="3"/>
  <c r="G193" i="3"/>
  <c r="K193" i="3"/>
  <c r="L193" i="3"/>
  <c r="M193" i="3"/>
  <c r="N193" i="3"/>
  <c r="O193" i="3"/>
  <c r="P193" i="3"/>
  <c r="Q193" i="3"/>
  <c r="R193" i="3"/>
  <c r="S193" i="3"/>
  <c r="T193" i="3"/>
  <c r="U193" i="3"/>
  <c r="A194" i="3"/>
  <c r="B194" i="3"/>
  <c r="C194" i="3"/>
  <c r="D194" i="3"/>
  <c r="E194" i="3"/>
  <c r="F194" i="3"/>
  <c r="G194" i="3"/>
  <c r="K194" i="3"/>
  <c r="L194" i="3"/>
  <c r="M194" i="3"/>
  <c r="N194" i="3"/>
  <c r="O194" i="3"/>
  <c r="P194" i="3"/>
  <c r="Q194" i="3"/>
  <c r="R194" i="3"/>
  <c r="S194" i="3"/>
  <c r="T194" i="3"/>
  <c r="U194" i="3"/>
  <c r="A195" i="3"/>
  <c r="B195" i="3"/>
  <c r="C195" i="3"/>
  <c r="D195" i="3"/>
  <c r="E195" i="3"/>
  <c r="F195" i="3"/>
  <c r="G195" i="3"/>
  <c r="K195" i="3"/>
  <c r="L195" i="3"/>
  <c r="M195" i="3"/>
  <c r="N195" i="3"/>
  <c r="O195" i="3"/>
  <c r="P195" i="3"/>
  <c r="Q195" i="3"/>
  <c r="R195" i="3"/>
  <c r="S195" i="3"/>
  <c r="T195" i="3"/>
  <c r="U195" i="3"/>
  <c r="A196" i="3"/>
  <c r="B196" i="3"/>
  <c r="C196" i="3"/>
  <c r="D196" i="3"/>
  <c r="E196" i="3"/>
  <c r="F196" i="3"/>
  <c r="G196" i="3"/>
  <c r="K196" i="3"/>
  <c r="L196" i="3"/>
  <c r="M196" i="3"/>
  <c r="N196" i="3"/>
  <c r="O196" i="3"/>
  <c r="P196" i="3"/>
  <c r="Q196" i="3"/>
  <c r="R196" i="3"/>
  <c r="S196" i="3"/>
  <c r="T196" i="3"/>
  <c r="U196" i="3"/>
  <c r="A197" i="3"/>
  <c r="B197" i="3"/>
  <c r="C197" i="3"/>
  <c r="D197" i="3"/>
  <c r="E197" i="3"/>
  <c r="F197" i="3"/>
  <c r="G197" i="3"/>
  <c r="K197" i="3"/>
  <c r="L197" i="3"/>
  <c r="M197" i="3"/>
  <c r="N197" i="3"/>
  <c r="O197" i="3"/>
  <c r="P197" i="3"/>
  <c r="Q197" i="3"/>
  <c r="R197" i="3"/>
  <c r="S197" i="3"/>
  <c r="T197" i="3"/>
  <c r="U197" i="3"/>
  <c r="A198" i="3"/>
  <c r="B198" i="3"/>
  <c r="C198" i="3"/>
  <c r="D198" i="3"/>
  <c r="E198" i="3"/>
  <c r="F198" i="3"/>
  <c r="G198" i="3"/>
  <c r="K198" i="3"/>
  <c r="L198" i="3"/>
  <c r="M198" i="3"/>
  <c r="N198" i="3"/>
  <c r="O198" i="3"/>
  <c r="P198" i="3"/>
  <c r="Q198" i="3"/>
  <c r="R198" i="3"/>
  <c r="S198" i="3"/>
  <c r="T198" i="3"/>
  <c r="U198" i="3"/>
  <c r="A199" i="3"/>
  <c r="B199" i="3"/>
  <c r="C199" i="3"/>
  <c r="D199" i="3"/>
  <c r="E199" i="3"/>
  <c r="F199" i="3"/>
  <c r="G199" i="3"/>
  <c r="K199" i="3"/>
  <c r="L199" i="3"/>
  <c r="M199" i="3"/>
  <c r="N199" i="3"/>
  <c r="O199" i="3"/>
  <c r="P199" i="3"/>
  <c r="Q199" i="3"/>
  <c r="R199" i="3"/>
  <c r="S199" i="3"/>
  <c r="T199" i="3"/>
  <c r="U199" i="3"/>
  <c r="A200" i="3"/>
  <c r="B200" i="3"/>
  <c r="C200" i="3"/>
  <c r="D200" i="3"/>
  <c r="E200" i="3"/>
  <c r="F200" i="3"/>
  <c r="G200" i="3"/>
  <c r="K200" i="3"/>
  <c r="L200" i="3"/>
  <c r="M200" i="3"/>
  <c r="N200" i="3"/>
  <c r="O200" i="3"/>
  <c r="P200" i="3"/>
  <c r="Q200" i="3"/>
  <c r="R200" i="3"/>
  <c r="S200" i="3"/>
  <c r="T200" i="3"/>
  <c r="U200" i="3"/>
  <c r="A201" i="3"/>
  <c r="B201" i="3"/>
  <c r="C201" i="3"/>
  <c r="D201" i="3"/>
  <c r="E201" i="3"/>
  <c r="F201" i="3"/>
  <c r="G201" i="3"/>
  <c r="K201" i="3"/>
  <c r="L201" i="3"/>
  <c r="M201" i="3"/>
  <c r="N201" i="3"/>
  <c r="O201" i="3"/>
  <c r="P201" i="3"/>
  <c r="Q201" i="3"/>
  <c r="R201" i="3"/>
  <c r="S201" i="3"/>
  <c r="T201" i="3"/>
  <c r="U201" i="3"/>
  <c r="A202" i="3"/>
  <c r="B202" i="3"/>
  <c r="C202" i="3"/>
  <c r="D202" i="3"/>
  <c r="E202" i="3"/>
  <c r="F202" i="3"/>
  <c r="G202" i="3"/>
  <c r="K202" i="3"/>
  <c r="L202" i="3"/>
  <c r="M202" i="3"/>
  <c r="N202" i="3"/>
  <c r="O202" i="3"/>
  <c r="P202" i="3"/>
  <c r="Q202" i="3"/>
  <c r="R202" i="3"/>
  <c r="S202" i="3"/>
  <c r="T202" i="3"/>
  <c r="U202" i="3"/>
  <c r="A203" i="3"/>
  <c r="B203" i="3"/>
  <c r="C203" i="3"/>
  <c r="D203" i="3"/>
  <c r="E203" i="3"/>
  <c r="F203" i="3"/>
  <c r="G203" i="3"/>
  <c r="K203" i="3"/>
  <c r="L203" i="3"/>
  <c r="M203" i="3"/>
  <c r="N203" i="3"/>
  <c r="O203" i="3"/>
  <c r="P203" i="3"/>
  <c r="Q203" i="3"/>
  <c r="R203" i="3"/>
  <c r="S203" i="3"/>
  <c r="T203" i="3"/>
  <c r="U203" i="3"/>
  <c r="A204" i="3"/>
  <c r="B204" i="3"/>
  <c r="C204" i="3"/>
  <c r="D204" i="3"/>
  <c r="E204" i="3"/>
  <c r="F204" i="3"/>
  <c r="G204" i="3"/>
  <c r="K204" i="3"/>
  <c r="L204" i="3"/>
  <c r="M204" i="3"/>
  <c r="N204" i="3"/>
  <c r="O204" i="3"/>
  <c r="P204" i="3"/>
  <c r="Q204" i="3"/>
  <c r="R204" i="3"/>
  <c r="S204" i="3"/>
  <c r="T204" i="3"/>
  <c r="U204" i="3"/>
  <c r="A205" i="3"/>
  <c r="B205" i="3"/>
  <c r="C205" i="3"/>
  <c r="D205" i="3"/>
  <c r="E205" i="3"/>
  <c r="F205" i="3"/>
  <c r="G205" i="3"/>
  <c r="K205" i="3"/>
  <c r="L205" i="3"/>
  <c r="M205" i="3"/>
  <c r="N205" i="3"/>
  <c r="O205" i="3"/>
  <c r="P205" i="3"/>
  <c r="Q205" i="3"/>
  <c r="R205" i="3"/>
  <c r="S205" i="3"/>
  <c r="T205" i="3"/>
  <c r="U205" i="3"/>
  <c r="A206" i="3"/>
  <c r="B206" i="3"/>
  <c r="C206" i="3"/>
  <c r="D206" i="3"/>
  <c r="E206" i="3"/>
  <c r="F206" i="3"/>
  <c r="G206" i="3"/>
  <c r="K206" i="3"/>
  <c r="L206" i="3"/>
  <c r="M206" i="3"/>
  <c r="N206" i="3"/>
  <c r="O206" i="3"/>
  <c r="P206" i="3"/>
  <c r="Q206" i="3"/>
  <c r="R206" i="3"/>
  <c r="S206" i="3"/>
  <c r="T206" i="3"/>
  <c r="U206" i="3"/>
  <c r="A207" i="3"/>
  <c r="B207" i="3"/>
  <c r="C207" i="3"/>
  <c r="D207" i="3"/>
  <c r="E207" i="3"/>
  <c r="F207" i="3"/>
  <c r="G207" i="3"/>
  <c r="K207" i="3"/>
  <c r="L207" i="3"/>
  <c r="M207" i="3"/>
  <c r="N207" i="3"/>
  <c r="O207" i="3"/>
  <c r="P207" i="3"/>
  <c r="Q207" i="3"/>
  <c r="R207" i="3"/>
  <c r="S207" i="3"/>
  <c r="T207" i="3"/>
  <c r="U207" i="3"/>
  <c r="A208" i="3"/>
  <c r="B208" i="3"/>
  <c r="C208" i="3"/>
  <c r="D208" i="3"/>
  <c r="E208" i="3"/>
  <c r="F208" i="3"/>
  <c r="G208" i="3"/>
  <c r="K208" i="3"/>
  <c r="L208" i="3"/>
  <c r="M208" i="3"/>
  <c r="N208" i="3"/>
  <c r="O208" i="3"/>
  <c r="P208" i="3"/>
  <c r="Q208" i="3"/>
  <c r="R208" i="3"/>
  <c r="S208" i="3"/>
  <c r="T208" i="3"/>
  <c r="U208" i="3"/>
  <c r="A209" i="3"/>
  <c r="B209" i="3"/>
  <c r="C209" i="3"/>
  <c r="D209" i="3"/>
  <c r="E209" i="3"/>
  <c r="F209" i="3"/>
  <c r="G209" i="3"/>
  <c r="K209" i="3"/>
  <c r="L209" i="3"/>
  <c r="M209" i="3"/>
  <c r="N209" i="3"/>
  <c r="O209" i="3"/>
  <c r="P209" i="3"/>
  <c r="Q209" i="3"/>
  <c r="R209" i="3"/>
  <c r="S209" i="3"/>
  <c r="T209" i="3"/>
  <c r="U209" i="3"/>
  <c r="A210" i="3"/>
  <c r="B210" i="3"/>
  <c r="C210" i="3"/>
  <c r="D210" i="3"/>
  <c r="E210" i="3"/>
  <c r="F210" i="3"/>
  <c r="G210" i="3"/>
  <c r="K210" i="3"/>
  <c r="L210" i="3"/>
  <c r="M210" i="3"/>
  <c r="N210" i="3"/>
  <c r="O210" i="3"/>
  <c r="P210" i="3"/>
  <c r="Q210" i="3"/>
  <c r="R210" i="3"/>
  <c r="S210" i="3"/>
  <c r="T210" i="3"/>
  <c r="U210" i="3"/>
  <c r="A211" i="3"/>
  <c r="B211" i="3"/>
  <c r="C211" i="3"/>
  <c r="D211" i="3"/>
  <c r="E211" i="3"/>
  <c r="F211" i="3"/>
  <c r="G211" i="3"/>
  <c r="K211" i="3"/>
  <c r="L211" i="3"/>
  <c r="M211" i="3"/>
  <c r="N211" i="3"/>
  <c r="O211" i="3"/>
  <c r="P211" i="3"/>
  <c r="Q211" i="3"/>
  <c r="R211" i="3"/>
  <c r="S211" i="3"/>
  <c r="T211" i="3"/>
  <c r="U211" i="3"/>
  <c r="A212" i="3"/>
  <c r="B212" i="3"/>
  <c r="C212" i="3"/>
  <c r="D212" i="3"/>
  <c r="E212" i="3"/>
  <c r="F212" i="3"/>
  <c r="G212" i="3"/>
  <c r="K212" i="3"/>
  <c r="L212" i="3"/>
  <c r="M212" i="3"/>
  <c r="N212" i="3"/>
  <c r="O212" i="3"/>
  <c r="P212" i="3"/>
  <c r="Q212" i="3"/>
  <c r="R212" i="3"/>
  <c r="S212" i="3"/>
  <c r="T212" i="3"/>
  <c r="U212" i="3"/>
  <c r="A213" i="3"/>
  <c r="B213" i="3"/>
  <c r="C213" i="3"/>
  <c r="D213" i="3"/>
  <c r="E213" i="3"/>
  <c r="F213" i="3"/>
  <c r="G213" i="3"/>
  <c r="K213" i="3"/>
  <c r="L213" i="3"/>
  <c r="M213" i="3"/>
  <c r="N213" i="3"/>
  <c r="O213" i="3"/>
  <c r="P213" i="3"/>
  <c r="Q213" i="3"/>
  <c r="R213" i="3"/>
  <c r="S213" i="3"/>
  <c r="T213" i="3"/>
  <c r="U213" i="3"/>
  <c r="A214" i="3"/>
  <c r="B214" i="3"/>
  <c r="C214" i="3"/>
  <c r="D214" i="3"/>
  <c r="E214" i="3"/>
  <c r="F214" i="3"/>
  <c r="G214" i="3"/>
  <c r="K214" i="3"/>
  <c r="L214" i="3"/>
  <c r="M214" i="3"/>
  <c r="N214" i="3"/>
  <c r="O214" i="3"/>
  <c r="P214" i="3"/>
  <c r="Q214" i="3"/>
  <c r="R214" i="3"/>
  <c r="S214" i="3"/>
  <c r="T214" i="3"/>
  <c r="U214" i="3"/>
  <c r="A215" i="3"/>
  <c r="B215" i="3"/>
  <c r="C215" i="3"/>
  <c r="D215" i="3"/>
  <c r="E215" i="3"/>
  <c r="F215" i="3"/>
  <c r="G215" i="3"/>
  <c r="K215" i="3"/>
  <c r="L215" i="3"/>
  <c r="M215" i="3"/>
  <c r="N215" i="3"/>
  <c r="O215" i="3"/>
  <c r="P215" i="3"/>
  <c r="Q215" i="3"/>
  <c r="R215" i="3"/>
  <c r="S215" i="3"/>
  <c r="T215" i="3"/>
  <c r="U215" i="3"/>
  <c r="A216" i="3"/>
  <c r="B216" i="3"/>
  <c r="C216" i="3"/>
  <c r="D216" i="3"/>
  <c r="E216" i="3"/>
  <c r="F216" i="3"/>
  <c r="G216" i="3"/>
  <c r="K216" i="3"/>
  <c r="L216" i="3"/>
  <c r="M216" i="3"/>
  <c r="N216" i="3"/>
  <c r="O216" i="3"/>
  <c r="P216" i="3"/>
  <c r="Q216" i="3"/>
  <c r="R216" i="3"/>
  <c r="S216" i="3"/>
  <c r="T216" i="3"/>
  <c r="U216" i="3"/>
  <c r="A217" i="3"/>
  <c r="B217" i="3"/>
  <c r="C217" i="3"/>
  <c r="D217" i="3"/>
  <c r="E217" i="3"/>
  <c r="F217" i="3"/>
  <c r="G217" i="3"/>
  <c r="K217" i="3"/>
  <c r="L217" i="3"/>
  <c r="M217" i="3"/>
  <c r="N217" i="3"/>
  <c r="O217" i="3"/>
  <c r="P217" i="3"/>
  <c r="Q217" i="3"/>
  <c r="R217" i="3"/>
  <c r="S217" i="3"/>
  <c r="T217" i="3"/>
  <c r="U217" i="3"/>
  <c r="A218" i="3"/>
  <c r="B218" i="3"/>
  <c r="C218" i="3"/>
  <c r="D218" i="3"/>
  <c r="E218" i="3"/>
  <c r="F218" i="3"/>
  <c r="G218" i="3"/>
  <c r="K218" i="3"/>
  <c r="L218" i="3"/>
  <c r="M218" i="3"/>
  <c r="N218" i="3"/>
  <c r="O218" i="3"/>
  <c r="P218" i="3"/>
  <c r="Q218" i="3"/>
  <c r="R218" i="3"/>
  <c r="S218" i="3"/>
  <c r="T218" i="3"/>
  <c r="U218" i="3"/>
  <c r="A219" i="3"/>
  <c r="B219" i="3"/>
  <c r="C219" i="3"/>
  <c r="D219" i="3"/>
  <c r="E219" i="3"/>
  <c r="F219" i="3"/>
  <c r="G219" i="3"/>
  <c r="K219" i="3"/>
  <c r="L219" i="3"/>
  <c r="M219" i="3"/>
  <c r="N219" i="3"/>
  <c r="O219" i="3"/>
  <c r="P219" i="3"/>
  <c r="Q219" i="3"/>
  <c r="R219" i="3"/>
  <c r="S219" i="3"/>
  <c r="T219" i="3"/>
  <c r="U219" i="3"/>
  <c r="A220" i="3"/>
  <c r="B220" i="3"/>
  <c r="C220" i="3"/>
  <c r="D220" i="3"/>
  <c r="E220" i="3"/>
  <c r="F220" i="3"/>
  <c r="G220" i="3"/>
  <c r="K220" i="3"/>
  <c r="L220" i="3"/>
  <c r="M220" i="3"/>
  <c r="N220" i="3"/>
  <c r="O220" i="3"/>
  <c r="P220" i="3"/>
  <c r="Q220" i="3"/>
  <c r="R220" i="3"/>
  <c r="S220" i="3"/>
  <c r="T220" i="3"/>
  <c r="U220" i="3"/>
  <c r="A221" i="3"/>
  <c r="B221" i="3"/>
  <c r="C221" i="3"/>
  <c r="D221" i="3"/>
  <c r="E221" i="3"/>
  <c r="F221" i="3"/>
  <c r="G221" i="3"/>
  <c r="K221" i="3"/>
  <c r="L221" i="3"/>
  <c r="M221" i="3"/>
  <c r="N221" i="3"/>
  <c r="O221" i="3"/>
  <c r="P221" i="3"/>
  <c r="Q221" i="3"/>
  <c r="R221" i="3"/>
  <c r="S221" i="3"/>
  <c r="T221" i="3"/>
  <c r="U221" i="3"/>
  <c r="A222" i="3"/>
  <c r="B222" i="3"/>
  <c r="C222" i="3"/>
  <c r="D222" i="3"/>
  <c r="E222" i="3"/>
  <c r="F222" i="3"/>
  <c r="G222" i="3"/>
  <c r="K222" i="3"/>
  <c r="L222" i="3"/>
  <c r="M222" i="3"/>
  <c r="N222" i="3"/>
  <c r="O222" i="3"/>
  <c r="P222" i="3"/>
  <c r="Q222" i="3"/>
  <c r="R222" i="3"/>
  <c r="S222" i="3"/>
  <c r="T222" i="3"/>
  <c r="U222" i="3"/>
  <c r="A223" i="3"/>
  <c r="B223" i="3"/>
  <c r="C223" i="3"/>
  <c r="D223" i="3"/>
  <c r="E223" i="3"/>
  <c r="F223" i="3"/>
  <c r="G223" i="3"/>
  <c r="K223" i="3"/>
  <c r="L223" i="3"/>
  <c r="M223" i="3"/>
  <c r="N223" i="3"/>
  <c r="O223" i="3"/>
  <c r="P223" i="3"/>
  <c r="Q223" i="3"/>
  <c r="R223" i="3"/>
  <c r="S223" i="3"/>
  <c r="T223" i="3"/>
  <c r="U223" i="3"/>
  <c r="A224" i="3"/>
  <c r="B224" i="3"/>
  <c r="C224" i="3"/>
  <c r="D224" i="3"/>
  <c r="E224" i="3"/>
  <c r="F224" i="3"/>
  <c r="G224" i="3"/>
  <c r="K224" i="3"/>
  <c r="L224" i="3"/>
  <c r="M224" i="3"/>
  <c r="N224" i="3"/>
  <c r="O224" i="3"/>
  <c r="P224" i="3"/>
  <c r="Q224" i="3"/>
  <c r="R224" i="3"/>
  <c r="S224" i="3"/>
  <c r="T224" i="3"/>
  <c r="U224" i="3"/>
  <c r="A225" i="3"/>
  <c r="B225" i="3"/>
  <c r="C225" i="3"/>
  <c r="D225" i="3"/>
  <c r="E225" i="3"/>
  <c r="F225" i="3"/>
  <c r="G225" i="3"/>
  <c r="K225" i="3"/>
  <c r="L225" i="3"/>
  <c r="M225" i="3"/>
  <c r="N225" i="3"/>
  <c r="O225" i="3"/>
  <c r="P225" i="3"/>
  <c r="Q225" i="3"/>
  <c r="R225" i="3"/>
  <c r="S225" i="3"/>
  <c r="T225" i="3"/>
  <c r="U225" i="3"/>
  <c r="A226" i="3"/>
  <c r="B226" i="3"/>
  <c r="C226" i="3"/>
  <c r="D226" i="3"/>
  <c r="E226" i="3"/>
  <c r="F226" i="3"/>
  <c r="G226" i="3"/>
  <c r="K226" i="3"/>
  <c r="L226" i="3"/>
  <c r="M226" i="3"/>
  <c r="N226" i="3"/>
  <c r="O226" i="3"/>
  <c r="P226" i="3"/>
  <c r="Q226" i="3"/>
  <c r="R226" i="3"/>
  <c r="S226" i="3"/>
  <c r="T226" i="3"/>
  <c r="U226" i="3"/>
  <c r="A227" i="3"/>
  <c r="B227" i="3"/>
  <c r="C227" i="3"/>
  <c r="D227" i="3"/>
  <c r="E227" i="3"/>
  <c r="F227" i="3"/>
  <c r="G227" i="3"/>
  <c r="K227" i="3"/>
  <c r="L227" i="3"/>
  <c r="M227" i="3"/>
  <c r="N227" i="3"/>
  <c r="O227" i="3"/>
  <c r="P227" i="3"/>
  <c r="Q227" i="3"/>
  <c r="R227" i="3"/>
  <c r="S227" i="3"/>
  <c r="T227" i="3"/>
  <c r="U227" i="3"/>
  <c r="A228" i="3"/>
  <c r="B228" i="3"/>
  <c r="C228" i="3"/>
  <c r="D228" i="3"/>
  <c r="E228" i="3"/>
  <c r="F228" i="3"/>
  <c r="G228" i="3"/>
  <c r="K228" i="3"/>
  <c r="L228" i="3"/>
  <c r="M228" i="3"/>
  <c r="N228" i="3"/>
  <c r="O228" i="3"/>
  <c r="P228" i="3"/>
  <c r="Q228" i="3"/>
  <c r="R228" i="3"/>
  <c r="S228" i="3"/>
  <c r="T228" i="3"/>
  <c r="U228" i="3"/>
  <c r="A229" i="3"/>
  <c r="B229" i="3"/>
  <c r="C229" i="3"/>
  <c r="D229" i="3"/>
  <c r="E229" i="3"/>
  <c r="F229" i="3"/>
  <c r="G229" i="3"/>
  <c r="K229" i="3"/>
  <c r="L229" i="3"/>
  <c r="M229" i="3"/>
  <c r="N229" i="3"/>
  <c r="O229" i="3"/>
  <c r="P229" i="3"/>
  <c r="Q229" i="3"/>
  <c r="R229" i="3"/>
  <c r="S229" i="3"/>
  <c r="T229" i="3"/>
  <c r="U229" i="3"/>
  <c r="A230" i="3"/>
  <c r="B230" i="3"/>
  <c r="C230" i="3"/>
  <c r="D230" i="3"/>
  <c r="E230" i="3"/>
  <c r="F230" i="3"/>
  <c r="G230" i="3"/>
  <c r="K230" i="3"/>
  <c r="L230" i="3"/>
  <c r="M230" i="3"/>
  <c r="N230" i="3"/>
  <c r="O230" i="3"/>
  <c r="P230" i="3"/>
  <c r="Q230" i="3"/>
  <c r="R230" i="3"/>
  <c r="S230" i="3"/>
  <c r="T230" i="3"/>
  <c r="U230" i="3"/>
  <c r="A231" i="3"/>
  <c r="B231" i="3"/>
  <c r="C231" i="3"/>
  <c r="D231" i="3"/>
  <c r="E231" i="3"/>
  <c r="F231" i="3"/>
  <c r="G231" i="3"/>
  <c r="K231" i="3"/>
  <c r="L231" i="3"/>
  <c r="M231" i="3"/>
  <c r="N231" i="3"/>
  <c r="O231" i="3"/>
  <c r="P231" i="3"/>
  <c r="Q231" i="3"/>
  <c r="R231" i="3"/>
  <c r="S231" i="3"/>
  <c r="T231" i="3"/>
  <c r="U231" i="3"/>
  <c r="A232" i="3"/>
  <c r="B232" i="3"/>
  <c r="C232" i="3"/>
  <c r="D232" i="3"/>
  <c r="E232" i="3"/>
  <c r="F232" i="3"/>
  <c r="G232" i="3"/>
  <c r="K232" i="3"/>
  <c r="L232" i="3"/>
  <c r="M232" i="3"/>
  <c r="N232" i="3"/>
  <c r="O232" i="3"/>
  <c r="P232" i="3"/>
  <c r="Q232" i="3"/>
  <c r="R232" i="3"/>
  <c r="S232" i="3"/>
  <c r="T232" i="3"/>
  <c r="U232" i="3"/>
  <c r="A233" i="3"/>
  <c r="B233" i="3"/>
  <c r="C233" i="3"/>
  <c r="D233" i="3"/>
  <c r="E233" i="3"/>
  <c r="F233" i="3"/>
  <c r="G233" i="3"/>
  <c r="K233" i="3"/>
  <c r="L233" i="3"/>
  <c r="M233" i="3"/>
  <c r="N233" i="3"/>
  <c r="O233" i="3"/>
  <c r="P233" i="3"/>
  <c r="Q233" i="3"/>
  <c r="R233" i="3"/>
  <c r="S233" i="3"/>
  <c r="T233" i="3"/>
  <c r="U233" i="3"/>
  <c r="A234" i="3"/>
  <c r="B234" i="3"/>
  <c r="C234" i="3"/>
  <c r="D234" i="3"/>
  <c r="E234" i="3"/>
  <c r="F234" i="3"/>
  <c r="G234" i="3"/>
  <c r="K234" i="3"/>
  <c r="L234" i="3"/>
  <c r="M234" i="3"/>
  <c r="N234" i="3"/>
  <c r="O234" i="3"/>
  <c r="P234" i="3"/>
  <c r="Q234" i="3"/>
  <c r="R234" i="3"/>
  <c r="S234" i="3"/>
  <c r="T234" i="3"/>
  <c r="U234" i="3"/>
  <c r="A235" i="3"/>
  <c r="B235" i="3"/>
  <c r="C235" i="3"/>
  <c r="D235" i="3"/>
  <c r="E235" i="3"/>
  <c r="F235" i="3"/>
  <c r="G235" i="3"/>
  <c r="K235" i="3"/>
  <c r="L235" i="3"/>
  <c r="M235" i="3"/>
  <c r="N235" i="3"/>
  <c r="O235" i="3"/>
  <c r="P235" i="3"/>
  <c r="Q235" i="3"/>
  <c r="R235" i="3"/>
  <c r="S235" i="3"/>
  <c r="T235" i="3"/>
  <c r="U235" i="3"/>
  <c r="A236" i="3"/>
  <c r="B236" i="3"/>
  <c r="C236" i="3"/>
  <c r="D236" i="3"/>
  <c r="E236" i="3"/>
  <c r="F236" i="3"/>
  <c r="G236" i="3"/>
  <c r="K236" i="3"/>
  <c r="L236" i="3"/>
  <c r="M236" i="3"/>
  <c r="N236" i="3"/>
  <c r="O236" i="3"/>
  <c r="P236" i="3"/>
  <c r="Q236" i="3"/>
  <c r="R236" i="3"/>
  <c r="S236" i="3"/>
  <c r="T236" i="3"/>
  <c r="U236" i="3"/>
  <c r="A237" i="3"/>
  <c r="B237" i="3"/>
  <c r="C237" i="3"/>
  <c r="D237" i="3"/>
  <c r="E237" i="3"/>
  <c r="F237" i="3"/>
  <c r="G237" i="3"/>
  <c r="K237" i="3"/>
  <c r="L237" i="3"/>
  <c r="M237" i="3"/>
  <c r="N237" i="3"/>
  <c r="O237" i="3"/>
  <c r="P237" i="3"/>
  <c r="Q237" i="3"/>
  <c r="R237" i="3"/>
  <c r="S237" i="3"/>
  <c r="T237" i="3"/>
  <c r="U237" i="3"/>
  <c r="A238" i="3"/>
  <c r="B238" i="3"/>
  <c r="C238" i="3"/>
  <c r="D238" i="3"/>
  <c r="E238" i="3"/>
  <c r="F238" i="3"/>
  <c r="G238" i="3"/>
  <c r="K238" i="3"/>
  <c r="L238" i="3"/>
  <c r="M238" i="3"/>
  <c r="N238" i="3"/>
  <c r="O238" i="3"/>
  <c r="P238" i="3"/>
  <c r="Q238" i="3"/>
  <c r="R238" i="3"/>
  <c r="S238" i="3"/>
  <c r="T238" i="3"/>
  <c r="U238" i="3"/>
  <c r="A239" i="3"/>
  <c r="B239" i="3"/>
  <c r="C239" i="3"/>
  <c r="D239" i="3"/>
  <c r="E239" i="3"/>
  <c r="F239" i="3"/>
  <c r="G239" i="3"/>
  <c r="K239" i="3"/>
  <c r="L239" i="3"/>
  <c r="M239" i="3"/>
  <c r="N239" i="3"/>
  <c r="O239" i="3"/>
  <c r="P239" i="3"/>
  <c r="Q239" i="3"/>
  <c r="R239" i="3"/>
  <c r="S239" i="3"/>
  <c r="T239" i="3"/>
  <c r="U239" i="3"/>
  <c r="A240" i="3"/>
  <c r="B240" i="3"/>
  <c r="C240" i="3"/>
  <c r="D240" i="3"/>
  <c r="E240" i="3"/>
  <c r="F240" i="3"/>
  <c r="G240" i="3"/>
  <c r="K240" i="3"/>
  <c r="L240" i="3"/>
  <c r="M240" i="3"/>
  <c r="N240" i="3"/>
  <c r="O240" i="3"/>
  <c r="P240" i="3"/>
  <c r="Q240" i="3"/>
  <c r="R240" i="3"/>
  <c r="S240" i="3"/>
  <c r="T240" i="3"/>
  <c r="U240" i="3"/>
  <c r="A241" i="3"/>
  <c r="B241" i="3"/>
  <c r="C241" i="3"/>
  <c r="D241" i="3"/>
  <c r="E241" i="3"/>
  <c r="F241" i="3"/>
  <c r="G241" i="3"/>
  <c r="K241" i="3"/>
  <c r="L241" i="3"/>
  <c r="M241" i="3"/>
  <c r="N241" i="3"/>
  <c r="O241" i="3"/>
  <c r="P241" i="3"/>
  <c r="Q241" i="3"/>
  <c r="R241" i="3"/>
  <c r="S241" i="3"/>
  <c r="T241" i="3"/>
  <c r="U241" i="3"/>
  <c r="A242" i="3"/>
  <c r="B242" i="3"/>
  <c r="C242" i="3"/>
  <c r="D242" i="3"/>
  <c r="E242" i="3"/>
  <c r="F242" i="3"/>
  <c r="G242" i="3"/>
  <c r="K242" i="3"/>
  <c r="L242" i="3"/>
  <c r="M242" i="3"/>
  <c r="N242" i="3"/>
  <c r="O242" i="3"/>
  <c r="P242" i="3"/>
  <c r="Q242" i="3"/>
  <c r="R242" i="3"/>
  <c r="S242" i="3"/>
  <c r="T242" i="3"/>
  <c r="U242" i="3"/>
  <c r="A243" i="3"/>
  <c r="B243" i="3"/>
  <c r="C243" i="3"/>
  <c r="D243" i="3"/>
  <c r="E243" i="3"/>
  <c r="F243" i="3"/>
  <c r="G243" i="3"/>
  <c r="K243" i="3"/>
  <c r="L243" i="3"/>
  <c r="M243" i="3"/>
  <c r="N243" i="3"/>
  <c r="O243" i="3"/>
  <c r="P243" i="3"/>
  <c r="Q243" i="3"/>
  <c r="R243" i="3"/>
  <c r="S243" i="3"/>
  <c r="T243" i="3"/>
  <c r="U243" i="3"/>
  <c r="A244" i="3"/>
  <c r="B244" i="3"/>
  <c r="C244" i="3"/>
  <c r="D244" i="3"/>
  <c r="E244" i="3"/>
  <c r="F244" i="3"/>
  <c r="G244" i="3"/>
  <c r="K244" i="3"/>
  <c r="L244" i="3"/>
  <c r="M244" i="3"/>
  <c r="N244" i="3"/>
  <c r="O244" i="3"/>
  <c r="P244" i="3"/>
  <c r="Q244" i="3"/>
  <c r="R244" i="3"/>
  <c r="S244" i="3"/>
  <c r="T244" i="3"/>
  <c r="U244" i="3"/>
  <c r="A245" i="3"/>
  <c r="B245" i="3"/>
  <c r="C245" i="3"/>
  <c r="D245" i="3"/>
  <c r="E245" i="3"/>
  <c r="F245" i="3"/>
  <c r="G245" i="3"/>
  <c r="K245" i="3"/>
  <c r="L245" i="3"/>
  <c r="M245" i="3"/>
  <c r="N245" i="3"/>
  <c r="O245" i="3"/>
  <c r="P245" i="3"/>
  <c r="Q245" i="3"/>
  <c r="R245" i="3"/>
  <c r="S245" i="3"/>
  <c r="T245" i="3"/>
  <c r="U245" i="3"/>
  <c r="A246" i="3"/>
  <c r="B246" i="3"/>
  <c r="C246" i="3"/>
  <c r="D246" i="3"/>
  <c r="E246" i="3"/>
  <c r="F246" i="3"/>
  <c r="G246" i="3"/>
  <c r="K246" i="3"/>
  <c r="L246" i="3"/>
  <c r="M246" i="3"/>
  <c r="N246" i="3"/>
  <c r="O246" i="3"/>
  <c r="P246" i="3"/>
  <c r="Q246" i="3"/>
  <c r="R246" i="3"/>
  <c r="S246" i="3"/>
  <c r="T246" i="3"/>
  <c r="U246" i="3"/>
  <c r="A247" i="3"/>
  <c r="B247" i="3"/>
  <c r="C247" i="3"/>
  <c r="D247" i="3"/>
  <c r="E247" i="3"/>
  <c r="F247" i="3"/>
  <c r="G247" i="3"/>
  <c r="K247" i="3"/>
  <c r="L247" i="3"/>
  <c r="M247" i="3"/>
  <c r="N247" i="3"/>
  <c r="O247" i="3"/>
  <c r="P247" i="3"/>
  <c r="Q247" i="3"/>
  <c r="R247" i="3"/>
  <c r="S247" i="3"/>
  <c r="T247" i="3"/>
  <c r="U247" i="3"/>
  <c r="A248" i="3"/>
  <c r="B248" i="3"/>
  <c r="C248" i="3"/>
  <c r="D248" i="3"/>
  <c r="E248" i="3"/>
  <c r="F248" i="3"/>
  <c r="G248" i="3"/>
  <c r="K248" i="3"/>
  <c r="L248" i="3"/>
  <c r="M248" i="3"/>
  <c r="N248" i="3"/>
  <c r="O248" i="3"/>
  <c r="P248" i="3"/>
  <c r="Q248" i="3"/>
  <c r="R248" i="3"/>
  <c r="S248" i="3"/>
  <c r="T248" i="3"/>
  <c r="U248" i="3"/>
  <c r="A249" i="3"/>
  <c r="B249" i="3"/>
  <c r="C249" i="3"/>
  <c r="D249" i="3"/>
  <c r="E249" i="3"/>
  <c r="F249" i="3"/>
  <c r="G249" i="3"/>
  <c r="K249" i="3"/>
  <c r="L249" i="3"/>
  <c r="M249" i="3"/>
  <c r="N249" i="3"/>
  <c r="O249" i="3"/>
  <c r="P249" i="3"/>
  <c r="Q249" i="3"/>
  <c r="R249" i="3"/>
  <c r="S249" i="3"/>
  <c r="T249" i="3"/>
  <c r="U249" i="3"/>
  <c r="A250" i="3"/>
  <c r="B250" i="3"/>
  <c r="C250" i="3"/>
  <c r="D250" i="3"/>
  <c r="E250" i="3"/>
  <c r="F250" i="3"/>
  <c r="G250" i="3"/>
  <c r="K250" i="3"/>
  <c r="L250" i="3"/>
  <c r="M250" i="3"/>
  <c r="N250" i="3"/>
  <c r="O250" i="3"/>
  <c r="P250" i="3"/>
  <c r="Q250" i="3"/>
  <c r="R250" i="3"/>
  <c r="S250" i="3"/>
  <c r="T250" i="3"/>
  <c r="U250" i="3"/>
  <c r="A251" i="3"/>
  <c r="B251" i="3"/>
  <c r="C251" i="3"/>
  <c r="D251" i="3"/>
  <c r="E251" i="3"/>
  <c r="F251" i="3"/>
  <c r="G251" i="3"/>
  <c r="K251" i="3"/>
  <c r="L251" i="3"/>
  <c r="M251" i="3"/>
  <c r="N251" i="3"/>
  <c r="O251" i="3"/>
  <c r="P251" i="3"/>
  <c r="Q251" i="3"/>
  <c r="R251" i="3"/>
  <c r="S251" i="3"/>
  <c r="T251" i="3"/>
  <c r="U251" i="3"/>
  <c r="A252" i="3"/>
  <c r="B252" i="3"/>
  <c r="C252" i="3"/>
  <c r="D252" i="3"/>
  <c r="E252" i="3"/>
  <c r="F252" i="3"/>
  <c r="G252" i="3"/>
  <c r="K252" i="3"/>
  <c r="L252" i="3"/>
  <c r="M252" i="3"/>
  <c r="N252" i="3"/>
  <c r="O252" i="3"/>
  <c r="P252" i="3"/>
  <c r="Q252" i="3"/>
  <c r="R252" i="3"/>
  <c r="S252" i="3"/>
  <c r="T252" i="3"/>
  <c r="U252" i="3"/>
  <c r="A253" i="3"/>
  <c r="B253" i="3"/>
  <c r="C253" i="3"/>
  <c r="D253" i="3"/>
  <c r="E253" i="3"/>
  <c r="F253" i="3"/>
  <c r="G253" i="3"/>
  <c r="K253" i="3"/>
  <c r="L253" i="3"/>
  <c r="M253" i="3"/>
  <c r="N253" i="3"/>
  <c r="O253" i="3"/>
  <c r="P253" i="3"/>
  <c r="Q253" i="3"/>
  <c r="R253" i="3"/>
  <c r="S253" i="3"/>
  <c r="T253" i="3"/>
  <c r="U253" i="3"/>
  <c r="A254" i="3"/>
  <c r="B254" i="3"/>
  <c r="C254" i="3"/>
  <c r="D254" i="3"/>
  <c r="E254" i="3"/>
  <c r="F254" i="3"/>
  <c r="G254" i="3"/>
  <c r="K254" i="3"/>
  <c r="L254" i="3"/>
  <c r="M254" i="3"/>
  <c r="N254" i="3"/>
  <c r="O254" i="3"/>
  <c r="P254" i="3"/>
  <c r="Q254" i="3"/>
  <c r="R254" i="3"/>
  <c r="S254" i="3"/>
  <c r="T254" i="3"/>
  <c r="U254" i="3"/>
  <c r="A255" i="3"/>
  <c r="B255" i="3"/>
  <c r="C255" i="3"/>
  <c r="D255" i="3"/>
  <c r="E255" i="3"/>
  <c r="F255" i="3"/>
  <c r="G255" i="3"/>
  <c r="K255" i="3"/>
  <c r="L255" i="3"/>
  <c r="M255" i="3"/>
  <c r="N255" i="3"/>
  <c r="O255" i="3"/>
  <c r="P255" i="3"/>
  <c r="Q255" i="3"/>
  <c r="R255" i="3"/>
  <c r="S255" i="3"/>
  <c r="T255" i="3"/>
  <c r="U255" i="3"/>
  <c r="A256" i="3"/>
  <c r="B256" i="3"/>
  <c r="C256" i="3"/>
  <c r="D256" i="3"/>
  <c r="E256" i="3"/>
  <c r="F256" i="3"/>
  <c r="G256" i="3"/>
  <c r="K256" i="3"/>
  <c r="L256" i="3"/>
  <c r="M256" i="3"/>
  <c r="N256" i="3"/>
  <c r="O256" i="3"/>
  <c r="P256" i="3"/>
  <c r="Q256" i="3"/>
  <c r="R256" i="3"/>
  <c r="S256" i="3"/>
  <c r="T256" i="3"/>
  <c r="U256" i="3"/>
  <c r="A257" i="3"/>
  <c r="B257" i="3"/>
  <c r="C257" i="3"/>
  <c r="D257" i="3"/>
  <c r="E257" i="3"/>
  <c r="F257" i="3"/>
  <c r="G257" i="3"/>
  <c r="K257" i="3"/>
  <c r="L257" i="3"/>
  <c r="M257" i="3"/>
  <c r="N257" i="3"/>
  <c r="O257" i="3"/>
  <c r="P257" i="3"/>
  <c r="Q257" i="3"/>
  <c r="R257" i="3"/>
  <c r="S257" i="3"/>
  <c r="T257" i="3"/>
  <c r="U257" i="3"/>
  <c r="A258" i="3"/>
  <c r="B258" i="3"/>
  <c r="C258" i="3"/>
  <c r="D258" i="3"/>
  <c r="E258" i="3"/>
  <c r="F258" i="3"/>
  <c r="G258" i="3"/>
  <c r="K258" i="3"/>
  <c r="L258" i="3"/>
  <c r="M258" i="3"/>
  <c r="N258" i="3"/>
  <c r="O258" i="3"/>
  <c r="P258" i="3"/>
  <c r="Q258" i="3"/>
  <c r="R258" i="3"/>
  <c r="S258" i="3"/>
  <c r="T258" i="3"/>
  <c r="U258" i="3"/>
  <c r="A259" i="3"/>
  <c r="B259" i="3"/>
  <c r="C259" i="3"/>
  <c r="D259" i="3"/>
  <c r="E259" i="3"/>
  <c r="F259" i="3"/>
  <c r="G259" i="3"/>
  <c r="K259" i="3"/>
  <c r="L259" i="3"/>
  <c r="M259" i="3"/>
  <c r="N259" i="3"/>
  <c r="O259" i="3"/>
  <c r="P259" i="3"/>
  <c r="Q259" i="3"/>
  <c r="R259" i="3"/>
  <c r="S259" i="3"/>
  <c r="T259" i="3"/>
  <c r="U259" i="3"/>
  <c r="A260" i="3"/>
  <c r="B260" i="3"/>
  <c r="C260" i="3"/>
  <c r="D260" i="3"/>
  <c r="E260" i="3"/>
  <c r="F260" i="3"/>
  <c r="G260" i="3"/>
  <c r="K260" i="3"/>
  <c r="L260" i="3"/>
  <c r="M260" i="3"/>
  <c r="N260" i="3"/>
  <c r="O260" i="3"/>
  <c r="P260" i="3"/>
  <c r="Q260" i="3"/>
  <c r="R260" i="3"/>
  <c r="S260" i="3"/>
  <c r="T260" i="3"/>
  <c r="U260" i="3"/>
  <c r="A261" i="3"/>
  <c r="B261" i="3"/>
  <c r="C261" i="3"/>
  <c r="D261" i="3"/>
  <c r="E261" i="3"/>
  <c r="F261" i="3"/>
  <c r="G261" i="3"/>
  <c r="K261" i="3"/>
  <c r="L261" i="3"/>
  <c r="M261" i="3"/>
  <c r="N261" i="3"/>
  <c r="O261" i="3"/>
  <c r="P261" i="3"/>
  <c r="Q261" i="3"/>
  <c r="R261" i="3"/>
  <c r="S261" i="3"/>
  <c r="T261" i="3"/>
  <c r="U261" i="3"/>
  <c r="A262" i="3"/>
  <c r="B262" i="3"/>
  <c r="C262" i="3"/>
  <c r="D262" i="3"/>
  <c r="E262" i="3"/>
  <c r="F262" i="3"/>
  <c r="G262" i="3"/>
  <c r="K262" i="3"/>
  <c r="L262" i="3"/>
  <c r="M262" i="3"/>
  <c r="N262" i="3"/>
  <c r="O262" i="3"/>
  <c r="P262" i="3"/>
  <c r="Q262" i="3"/>
  <c r="R262" i="3"/>
  <c r="S262" i="3"/>
  <c r="T262" i="3"/>
  <c r="U262" i="3"/>
  <c r="A263" i="3"/>
  <c r="B263" i="3"/>
  <c r="C263" i="3"/>
  <c r="D263" i="3"/>
  <c r="E263" i="3"/>
  <c r="F263" i="3"/>
  <c r="G263" i="3"/>
  <c r="K263" i="3"/>
  <c r="L263" i="3"/>
  <c r="M263" i="3"/>
  <c r="N263" i="3"/>
  <c r="O263" i="3"/>
  <c r="P263" i="3"/>
  <c r="Q263" i="3"/>
  <c r="R263" i="3"/>
  <c r="S263" i="3"/>
  <c r="T263" i="3"/>
  <c r="U263" i="3"/>
  <c r="A264" i="3"/>
  <c r="B264" i="3"/>
  <c r="C264" i="3"/>
  <c r="D264" i="3"/>
  <c r="E264" i="3"/>
  <c r="F264" i="3"/>
  <c r="G264" i="3"/>
  <c r="K264" i="3"/>
  <c r="L264" i="3"/>
  <c r="M264" i="3"/>
  <c r="N264" i="3"/>
  <c r="O264" i="3"/>
  <c r="P264" i="3"/>
  <c r="Q264" i="3"/>
  <c r="R264" i="3"/>
  <c r="S264" i="3"/>
  <c r="T264" i="3"/>
  <c r="U264" i="3"/>
  <c r="A265" i="3"/>
  <c r="B265" i="3"/>
  <c r="C265" i="3"/>
  <c r="D265" i="3"/>
  <c r="E265" i="3"/>
  <c r="F265" i="3"/>
  <c r="G265" i="3"/>
  <c r="K265" i="3"/>
  <c r="L265" i="3"/>
  <c r="M265" i="3"/>
  <c r="N265" i="3"/>
  <c r="O265" i="3"/>
  <c r="P265" i="3"/>
  <c r="Q265" i="3"/>
  <c r="R265" i="3"/>
  <c r="S265" i="3"/>
  <c r="T265" i="3"/>
  <c r="U265" i="3"/>
  <c r="A266" i="3"/>
  <c r="B266" i="3"/>
  <c r="C266" i="3"/>
  <c r="D266" i="3"/>
  <c r="E266" i="3"/>
  <c r="F266" i="3"/>
  <c r="G266" i="3"/>
  <c r="K266" i="3"/>
  <c r="L266" i="3"/>
  <c r="M266" i="3"/>
  <c r="N266" i="3"/>
  <c r="O266" i="3"/>
  <c r="P266" i="3"/>
  <c r="Q266" i="3"/>
  <c r="R266" i="3"/>
  <c r="S266" i="3"/>
  <c r="T266" i="3"/>
  <c r="U266" i="3"/>
  <c r="A267" i="3"/>
  <c r="B267" i="3"/>
  <c r="C267" i="3"/>
  <c r="D267" i="3"/>
  <c r="E267" i="3"/>
  <c r="F267" i="3"/>
  <c r="G267" i="3"/>
  <c r="K267" i="3"/>
  <c r="L267" i="3"/>
  <c r="M267" i="3"/>
  <c r="N267" i="3"/>
  <c r="O267" i="3"/>
  <c r="P267" i="3"/>
  <c r="Q267" i="3"/>
  <c r="R267" i="3"/>
  <c r="S267" i="3"/>
  <c r="T267" i="3"/>
  <c r="U267" i="3"/>
  <c r="A268" i="3"/>
  <c r="B268" i="3"/>
  <c r="C268" i="3"/>
  <c r="D268" i="3"/>
  <c r="E268" i="3"/>
  <c r="F268" i="3"/>
  <c r="G268" i="3"/>
  <c r="K268" i="3"/>
  <c r="L268" i="3"/>
  <c r="M268" i="3"/>
  <c r="N268" i="3"/>
  <c r="O268" i="3"/>
  <c r="P268" i="3"/>
  <c r="Q268" i="3"/>
  <c r="R268" i="3"/>
  <c r="S268" i="3"/>
  <c r="T268" i="3"/>
  <c r="U268" i="3"/>
  <c r="A269" i="3"/>
  <c r="B269" i="3"/>
  <c r="C269" i="3"/>
  <c r="D269" i="3"/>
  <c r="E269" i="3"/>
  <c r="F269" i="3"/>
  <c r="G269" i="3"/>
  <c r="K269" i="3"/>
  <c r="L269" i="3"/>
  <c r="M269" i="3"/>
  <c r="N269" i="3"/>
  <c r="O269" i="3"/>
  <c r="P269" i="3"/>
  <c r="Q269" i="3"/>
  <c r="R269" i="3"/>
  <c r="S269" i="3"/>
  <c r="T269" i="3"/>
  <c r="U269" i="3"/>
  <c r="A270" i="3"/>
  <c r="B270" i="3"/>
  <c r="C270" i="3"/>
  <c r="D270" i="3"/>
  <c r="E270" i="3"/>
  <c r="F270" i="3"/>
  <c r="G270" i="3"/>
  <c r="K270" i="3"/>
  <c r="L270" i="3"/>
  <c r="M270" i="3"/>
  <c r="N270" i="3"/>
  <c r="O270" i="3"/>
  <c r="P270" i="3"/>
  <c r="Q270" i="3"/>
  <c r="R270" i="3"/>
  <c r="S270" i="3"/>
  <c r="T270" i="3"/>
  <c r="U270" i="3"/>
  <c r="A271" i="3"/>
  <c r="B271" i="3"/>
  <c r="C271" i="3"/>
  <c r="D271" i="3"/>
  <c r="E271" i="3"/>
  <c r="F271" i="3"/>
  <c r="G271" i="3"/>
  <c r="K271" i="3"/>
  <c r="L271" i="3"/>
  <c r="M271" i="3"/>
  <c r="N271" i="3"/>
  <c r="O271" i="3"/>
  <c r="P271" i="3"/>
  <c r="Q271" i="3"/>
  <c r="R271" i="3"/>
  <c r="S271" i="3"/>
  <c r="T271" i="3"/>
  <c r="U271" i="3"/>
  <c r="A272" i="3"/>
  <c r="B272" i="3"/>
  <c r="C272" i="3"/>
  <c r="D272" i="3"/>
  <c r="E272" i="3"/>
  <c r="F272" i="3"/>
  <c r="G272" i="3"/>
  <c r="K272" i="3"/>
  <c r="L272" i="3"/>
  <c r="M272" i="3"/>
  <c r="N272" i="3"/>
  <c r="O272" i="3"/>
  <c r="P272" i="3"/>
  <c r="Q272" i="3"/>
  <c r="R272" i="3"/>
  <c r="S272" i="3"/>
  <c r="T272" i="3"/>
  <c r="U272" i="3"/>
  <c r="A273" i="3"/>
  <c r="B273" i="3"/>
  <c r="C273" i="3"/>
  <c r="D273" i="3"/>
  <c r="E273" i="3"/>
  <c r="F273" i="3"/>
  <c r="G273" i="3"/>
  <c r="K273" i="3"/>
  <c r="L273" i="3"/>
  <c r="M273" i="3"/>
  <c r="N273" i="3"/>
  <c r="O273" i="3"/>
  <c r="P273" i="3"/>
  <c r="Q273" i="3"/>
  <c r="R273" i="3"/>
  <c r="S273" i="3"/>
  <c r="T273" i="3"/>
  <c r="U273" i="3"/>
  <c r="A274" i="3"/>
  <c r="B274" i="3"/>
  <c r="C274" i="3"/>
  <c r="D274" i="3"/>
  <c r="E274" i="3"/>
  <c r="F274" i="3"/>
  <c r="G274" i="3"/>
  <c r="K274" i="3"/>
  <c r="L274" i="3"/>
  <c r="M274" i="3"/>
  <c r="N274" i="3"/>
  <c r="O274" i="3"/>
  <c r="P274" i="3"/>
  <c r="Q274" i="3"/>
  <c r="R274" i="3"/>
  <c r="S274" i="3"/>
  <c r="T274" i="3"/>
  <c r="U274" i="3"/>
  <c r="A275" i="3"/>
  <c r="B275" i="3"/>
  <c r="C275" i="3"/>
  <c r="D275" i="3"/>
  <c r="E275" i="3"/>
  <c r="F275" i="3"/>
  <c r="G275" i="3"/>
  <c r="K275" i="3"/>
  <c r="L275" i="3"/>
  <c r="M275" i="3"/>
  <c r="N275" i="3"/>
  <c r="O275" i="3"/>
  <c r="P275" i="3"/>
  <c r="Q275" i="3"/>
  <c r="R275" i="3"/>
  <c r="S275" i="3"/>
  <c r="T275" i="3"/>
  <c r="U275" i="3"/>
  <c r="A276" i="3"/>
  <c r="B276" i="3"/>
  <c r="C276" i="3"/>
  <c r="D276" i="3"/>
  <c r="E276" i="3"/>
  <c r="F276" i="3"/>
  <c r="G276" i="3"/>
  <c r="K276" i="3"/>
  <c r="L276" i="3"/>
  <c r="M276" i="3"/>
  <c r="N276" i="3"/>
  <c r="O276" i="3"/>
  <c r="P276" i="3"/>
  <c r="Q276" i="3"/>
  <c r="R276" i="3"/>
  <c r="S276" i="3"/>
  <c r="T276" i="3"/>
  <c r="U276" i="3"/>
  <c r="A277" i="3"/>
  <c r="B277" i="3"/>
  <c r="C277" i="3"/>
  <c r="D277" i="3"/>
  <c r="E277" i="3"/>
  <c r="F277" i="3"/>
  <c r="G277" i="3"/>
  <c r="K277" i="3"/>
  <c r="L277" i="3"/>
  <c r="M277" i="3"/>
  <c r="N277" i="3"/>
  <c r="O277" i="3"/>
  <c r="P277" i="3"/>
  <c r="Q277" i="3"/>
  <c r="R277" i="3"/>
  <c r="S277" i="3"/>
  <c r="T277" i="3"/>
  <c r="U277" i="3"/>
  <c r="A278" i="3"/>
  <c r="B278" i="3"/>
  <c r="C278" i="3"/>
  <c r="D278" i="3"/>
  <c r="E278" i="3"/>
  <c r="F278" i="3"/>
  <c r="G278" i="3"/>
  <c r="K278" i="3"/>
  <c r="L278" i="3"/>
  <c r="M278" i="3"/>
  <c r="N278" i="3"/>
  <c r="O278" i="3"/>
  <c r="P278" i="3"/>
  <c r="Q278" i="3"/>
  <c r="R278" i="3"/>
  <c r="S278" i="3"/>
  <c r="T278" i="3"/>
  <c r="U278" i="3"/>
  <c r="A279" i="3"/>
  <c r="B279" i="3"/>
  <c r="C279" i="3"/>
  <c r="D279" i="3"/>
  <c r="E279" i="3"/>
  <c r="F279" i="3"/>
  <c r="G279" i="3"/>
  <c r="K279" i="3"/>
  <c r="L279" i="3"/>
  <c r="M279" i="3"/>
  <c r="N279" i="3"/>
  <c r="O279" i="3"/>
  <c r="P279" i="3"/>
  <c r="Q279" i="3"/>
  <c r="R279" i="3"/>
  <c r="S279" i="3"/>
  <c r="T279" i="3"/>
  <c r="U279" i="3"/>
  <c r="A280" i="3"/>
  <c r="B280" i="3"/>
  <c r="C280" i="3"/>
  <c r="D280" i="3"/>
  <c r="E280" i="3"/>
  <c r="F280" i="3"/>
  <c r="G280" i="3"/>
  <c r="K280" i="3"/>
  <c r="L280" i="3"/>
  <c r="M280" i="3"/>
  <c r="N280" i="3"/>
  <c r="O280" i="3"/>
  <c r="P280" i="3"/>
  <c r="Q280" i="3"/>
  <c r="R280" i="3"/>
  <c r="S280" i="3"/>
  <c r="T280" i="3"/>
  <c r="U280" i="3"/>
  <c r="A281" i="3"/>
  <c r="B281" i="3"/>
  <c r="C281" i="3"/>
  <c r="D281" i="3"/>
  <c r="E281" i="3"/>
  <c r="F281" i="3"/>
  <c r="G281" i="3"/>
  <c r="K281" i="3"/>
  <c r="L281" i="3"/>
  <c r="M281" i="3"/>
  <c r="N281" i="3"/>
  <c r="O281" i="3"/>
  <c r="P281" i="3"/>
  <c r="Q281" i="3"/>
  <c r="R281" i="3"/>
  <c r="S281" i="3"/>
  <c r="T281" i="3"/>
  <c r="U281" i="3"/>
  <c r="A282" i="3"/>
  <c r="B282" i="3"/>
  <c r="C282" i="3"/>
  <c r="D282" i="3"/>
  <c r="E282" i="3"/>
  <c r="F282" i="3"/>
  <c r="G282" i="3"/>
  <c r="K282" i="3"/>
  <c r="L282" i="3"/>
  <c r="M282" i="3"/>
  <c r="N282" i="3"/>
  <c r="O282" i="3"/>
  <c r="P282" i="3"/>
  <c r="Q282" i="3"/>
  <c r="R282" i="3"/>
  <c r="S282" i="3"/>
  <c r="T282" i="3"/>
  <c r="U282" i="3"/>
  <c r="A283" i="3"/>
  <c r="B283" i="3"/>
  <c r="C283" i="3"/>
  <c r="D283" i="3"/>
  <c r="E283" i="3"/>
  <c r="F283" i="3"/>
  <c r="G283" i="3"/>
  <c r="K283" i="3"/>
  <c r="L283" i="3"/>
  <c r="M283" i="3"/>
  <c r="N283" i="3"/>
  <c r="O283" i="3"/>
  <c r="P283" i="3"/>
  <c r="Q283" i="3"/>
  <c r="R283" i="3"/>
  <c r="S283" i="3"/>
  <c r="T283" i="3"/>
  <c r="U283" i="3"/>
  <c r="A284" i="3"/>
  <c r="B284" i="3"/>
  <c r="C284" i="3"/>
  <c r="D284" i="3"/>
  <c r="E284" i="3"/>
  <c r="F284" i="3"/>
  <c r="G284" i="3"/>
  <c r="K284" i="3"/>
  <c r="L284" i="3"/>
  <c r="M284" i="3"/>
  <c r="N284" i="3"/>
  <c r="O284" i="3"/>
  <c r="P284" i="3"/>
  <c r="Q284" i="3"/>
  <c r="R284" i="3"/>
  <c r="S284" i="3"/>
  <c r="T284" i="3"/>
  <c r="U284" i="3"/>
  <c r="A285" i="3"/>
  <c r="B285" i="3"/>
  <c r="C285" i="3"/>
  <c r="D285" i="3"/>
  <c r="E285" i="3"/>
  <c r="F285" i="3"/>
  <c r="G285" i="3"/>
  <c r="K285" i="3"/>
  <c r="L285" i="3"/>
  <c r="M285" i="3"/>
  <c r="N285" i="3"/>
  <c r="O285" i="3"/>
  <c r="P285" i="3"/>
  <c r="Q285" i="3"/>
  <c r="R285" i="3"/>
  <c r="S285" i="3"/>
  <c r="T285" i="3"/>
  <c r="U285" i="3"/>
  <c r="A286" i="3"/>
  <c r="B286" i="3"/>
  <c r="C286" i="3"/>
  <c r="D286" i="3"/>
  <c r="E286" i="3"/>
  <c r="F286" i="3"/>
  <c r="G286" i="3"/>
  <c r="K286" i="3"/>
  <c r="L286" i="3"/>
  <c r="M286" i="3"/>
  <c r="N286" i="3"/>
  <c r="O286" i="3"/>
  <c r="P286" i="3"/>
  <c r="Q286" i="3"/>
  <c r="R286" i="3"/>
  <c r="S286" i="3"/>
  <c r="T286" i="3"/>
  <c r="U286" i="3"/>
  <c r="A287" i="3"/>
  <c r="B287" i="3"/>
  <c r="C287" i="3"/>
  <c r="D287" i="3"/>
  <c r="E287" i="3"/>
  <c r="F287" i="3"/>
  <c r="G287" i="3"/>
  <c r="K287" i="3"/>
  <c r="L287" i="3"/>
  <c r="M287" i="3"/>
  <c r="N287" i="3"/>
  <c r="O287" i="3"/>
  <c r="P287" i="3"/>
  <c r="Q287" i="3"/>
  <c r="R287" i="3"/>
  <c r="S287" i="3"/>
  <c r="T287" i="3"/>
  <c r="U287" i="3"/>
  <c r="A288" i="3"/>
  <c r="B288" i="3"/>
  <c r="C288" i="3"/>
  <c r="D288" i="3"/>
  <c r="E288" i="3"/>
  <c r="F288" i="3"/>
  <c r="G288" i="3"/>
  <c r="K288" i="3"/>
  <c r="L288" i="3"/>
  <c r="M288" i="3"/>
  <c r="N288" i="3"/>
  <c r="O288" i="3"/>
  <c r="P288" i="3"/>
  <c r="Q288" i="3"/>
  <c r="R288" i="3"/>
  <c r="S288" i="3"/>
  <c r="T288" i="3"/>
  <c r="U288" i="3"/>
  <c r="A289" i="3"/>
  <c r="B289" i="3"/>
  <c r="C289" i="3"/>
  <c r="D289" i="3"/>
  <c r="E289" i="3"/>
  <c r="F289" i="3"/>
  <c r="G289" i="3"/>
  <c r="K289" i="3"/>
  <c r="L289" i="3"/>
  <c r="M289" i="3"/>
  <c r="N289" i="3"/>
  <c r="O289" i="3"/>
  <c r="P289" i="3"/>
  <c r="Q289" i="3"/>
  <c r="R289" i="3"/>
  <c r="S289" i="3"/>
  <c r="T289" i="3"/>
  <c r="U289" i="3"/>
  <c r="A290" i="3"/>
  <c r="B290" i="3"/>
  <c r="C290" i="3"/>
  <c r="D290" i="3"/>
  <c r="E290" i="3"/>
  <c r="F290" i="3"/>
  <c r="G290" i="3"/>
  <c r="K290" i="3"/>
  <c r="L290" i="3"/>
  <c r="M290" i="3"/>
  <c r="N290" i="3"/>
  <c r="O290" i="3"/>
  <c r="P290" i="3"/>
  <c r="Q290" i="3"/>
  <c r="R290" i="3"/>
  <c r="S290" i="3"/>
  <c r="T290" i="3"/>
  <c r="U290" i="3"/>
  <c r="A291" i="3"/>
  <c r="B291" i="3"/>
  <c r="C291" i="3"/>
  <c r="D291" i="3"/>
  <c r="E291" i="3"/>
  <c r="F291" i="3"/>
  <c r="G291" i="3"/>
  <c r="K291" i="3"/>
  <c r="L291" i="3"/>
  <c r="M291" i="3"/>
  <c r="N291" i="3"/>
  <c r="O291" i="3"/>
  <c r="P291" i="3"/>
  <c r="Q291" i="3"/>
  <c r="R291" i="3"/>
  <c r="S291" i="3"/>
  <c r="T291" i="3"/>
  <c r="U291" i="3"/>
  <c r="A292" i="3"/>
  <c r="B292" i="3"/>
  <c r="C292" i="3"/>
  <c r="D292" i="3"/>
  <c r="E292" i="3"/>
  <c r="F292" i="3"/>
  <c r="G292" i="3"/>
  <c r="K292" i="3"/>
  <c r="L292" i="3"/>
  <c r="M292" i="3"/>
  <c r="N292" i="3"/>
  <c r="O292" i="3"/>
  <c r="P292" i="3"/>
  <c r="Q292" i="3"/>
  <c r="R292" i="3"/>
  <c r="S292" i="3"/>
  <c r="T292" i="3"/>
  <c r="U292" i="3"/>
  <c r="A293" i="3"/>
  <c r="B293" i="3"/>
  <c r="C293" i="3"/>
  <c r="D293" i="3"/>
  <c r="E293" i="3"/>
  <c r="F293" i="3"/>
  <c r="G293" i="3"/>
  <c r="K293" i="3"/>
  <c r="L293" i="3"/>
  <c r="M293" i="3"/>
  <c r="N293" i="3"/>
  <c r="O293" i="3"/>
  <c r="P293" i="3"/>
  <c r="Q293" i="3"/>
  <c r="R293" i="3"/>
  <c r="S293" i="3"/>
  <c r="T293" i="3"/>
  <c r="U293" i="3"/>
  <c r="A294" i="3"/>
  <c r="B294" i="3"/>
  <c r="C294" i="3"/>
  <c r="D294" i="3"/>
  <c r="E294" i="3"/>
  <c r="F294" i="3"/>
  <c r="G294" i="3"/>
  <c r="K294" i="3"/>
  <c r="L294" i="3"/>
  <c r="M294" i="3"/>
  <c r="N294" i="3"/>
  <c r="O294" i="3"/>
  <c r="P294" i="3"/>
  <c r="Q294" i="3"/>
  <c r="R294" i="3"/>
  <c r="S294" i="3"/>
  <c r="T294" i="3"/>
  <c r="U294" i="3"/>
  <c r="A295" i="3"/>
  <c r="B295" i="3"/>
  <c r="C295" i="3"/>
  <c r="D295" i="3"/>
  <c r="E295" i="3"/>
  <c r="F295" i="3"/>
  <c r="G295" i="3"/>
  <c r="K295" i="3"/>
  <c r="L295" i="3"/>
  <c r="M295" i="3"/>
  <c r="N295" i="3"/>
  <c r="O295" i="3"/>
  <c r="P295" i="3"/>
  <c r="Q295" i="3"/>
  <c r="R295" i="3"/>
  <c r="S295" i="3"/>
  <c r="T295" i="3"/>
  <c r="U295" i="3"/>
  <c r="A296" i="3"/>
  <c r="B296" i="3"/>
  <c r="C296" i="3"/>
  <c r="D296" i="3"/>
  <c r="E296" i="3"/>
  <c r="F296" i="3"/>
  <c r="G296" i="3"/>
  <c r="K296" i="3"/>
  <c r="L296" i="3"/>
  <c r="M296" i="3"/>
  <c r="N296" i="3"/>
  <c r="O296" i="3"/>
  <c r="P296" i="3"/>
  <c r="Q296" i="3"/>
  <c r="R296" i="3"/>
  <c r="S296" i="3"/>
  <c r="T296" i="3"/>
  <c r="U296" i="3"/>
  <c r="A297" i="3"/>
  <c r="B297" i="3"/>
  <c r="C297" i="3"/>
  <c r="D297" i="3"/>
  <c r="E297" i="3"/>
  <c r="F297" i="3"/>
  <c r="G297" i="3"/>
  <c r="K297" i="3"/>
  <c r="L297" i="3"/>
  <c r="M297" i="3"/>
  <c r="N297" i="3"/>
  <c r="O297" i="3"/>
  <c r="P297" i="3"/>
  <c r="Q297" i="3"/>
  <c r="R297" i="3"/>
  <c r="S297" i="3"/>
  <c r="T297" i="3"/>
  <c r="U297" i="3"/>
  <c r="A298" i="3"/>
  <c r="B298" i="3"/>
  <c r="C298" i="3"/>
  <c r="D298" i="3"/>
  <c r="E298" i="3"/>
  <c r="F298" i="3"/>
  <c r="G298" i="3"/>
  <c r="K298" i="3"/>
  <c r="L298" i="3"/>
  <c r="M298" i="3"/>
  <c r="N298" i="3"/>
  <c r="O298" i="3"/>
  <c r="P298" i="3"/>
  <c r="Q298" i="3"/>
  <c r="R298" i="3"/>
  <c r="S298" i="3"/>
  <c r="T298" i="3"/>
  <c r="U298" i="3"/>
  <c r="A299" i="3"/>
  <c r="B299" i="3"/>
  <c r="C299" i="3"/>
  <c r="D299" i="3"/>
  <c r="E299" i="3"/>
  <c r="F299" i="3"/>
  <c r="G299" i="3"/>
  <c r="K299" i="3"/>
  <c r="L299" i="3"/>
  <c r="M299" i="3"/>
  <c r="N299" i="3"/>
  <c r="O299" i="3"/>
  <c r="P299" i="3"/>
  <c r="Q299" i="3"/>
  <c r="R299" i="3"/>
  <c r="S299" i="3"/>
  <c r="T299" i="3"/>
  <c r="U299" i="3"/>
  <c r="A300" i="3"/>
  <c r="B300" i="3"/>
  <c r="C300" i="3"/>
  <c r="D300" i="3"/>
  <c r="E300" i="3"/>
  <c r="F300" i="3"/>
  <c r="G300" i="3"/>
  <c r="K300" i="3"/>
  <c r="L300" i="3"/>
  <c r="M300" i="3"/>
  <c r="N300" i="3"/>
  <c r="O300" i="3"/>
  <c r="P300" i="3"/>
  <c r="Q300" i="3"/>
  <c r="R300" i="3"/>
  <c r="S300" i="3"/>
  <c r="T300" i="3"/>
  <c r="U300" i="3"/>
  <c r="A301" i="3"/>
  <c r="B301" i="3"/>
  <c r="C301" i="3"/>
  <c r="D301" i="3"/>
  <c r="E301" i="3"/>
  <c r="F301" i="3"/>
  <c r="G301" i="3"/>
  <c r="K301" i="3"/>
  <c r="L301" i="3"/>
  <c r="M301" i="3"/>
  <c r="N301" i="3"/>
  <c r="O301" i="3"/>
  <c r="P301" i="3"/>
  <c r="Q301" i="3"/>
  <c r="R301" i="3"/>
  <c r="S301" i="3"/>
  <c r="T301" i="3"/>
  <c r="U301" i="3"/>
  <c r="A302" i="3"/>
  <c r="B302" i="3"/>
  <c r="C302" i="3"/>
  <c r="D302" i="3"/>
  <c r="E302" i="3"/>
  <c r="F302" i="3"/>
  <c r="G302" i="3"/>
  <c r="K302" i="3"/>
  <c r="L302" i="3"/>
  <c r="M302" i="3"/>
  <c r="N302" i="3"/>
  <c r="O302" i="3"/>
  <c r="P302" i="3"/>
  <c r="Q302" i="3"/>
  <c r="R302" i="3"/>
  <c r="S302" i="3"/>
  <c r="T302" i="3"/>
  <c r="U302" i="3"/>
  <c r="A303" i="3"/>
  <c r="B303" i="3"/>
  <c r="C303" i="3"/>
  <c r="D303" i="3"/>
  <c r="E303" i="3"/>
  <c r="F303" i="3"/>
  <c r="G303" i="3"/>
  <c r="K303" i="3"/>
  <c r="L303" i="3"/>
  <c r="M303" i="3"/>
  <c r="N303" i="3"/>
  <c r="O303" i="3"/>
  <c r="P303" i="3"/>
  <c r="Q303" i="3"/>
  <c r="R303" i="3"/>
  <c r="S303" i="3"/>
  <c r="T303" i="3"/>
  <c r="U303" i="3"/>
  <c r="A304" i="3"/>
  <c r="B304" i="3"/>
  <c r="C304" i="3"/>
  <c r="D304" i="3"/>
  <c r="E304" i="3"/>
  <c r="F304" i="3"/>
  <c r="G304" i="3"/>
  <c r="K304" i="3"/>
  <c r="L304" i="3"/>
  <c r="M304" i="3"/>
  <c r="N304" i="3"/>
  <c r="O304" i="3"/>
  <c r="P304" i="3"/>
  <c r="Q304" i="3"/>
  <c r="R304" i="3"/>
  <c r="S304" i="3"/>
  <c r="T304" i="3"/>
  <c r="U304" i="3"/>
  <c r="B1" i="3"/>
  <c r="C1" i="3"/>
  <c r="D1" i="3"/>
  <c r="E1" i="3"/>
  <c r="F1" i="3"/>
  <c r="G1" i="3"/>
  <c r="K1" i="3"/>
  <c r="L1" i="3"/>
  <c r="M1" i="3"/>
  <c r="N1" i="3"/>
  <c r="O1" i="3"/>
  <c r="P1" i="3"/>
  <c r="Q1" i="3"/>
  <c r="R1" i="3"/>
  <c r="S1" i="3"/>
  <c r="T1" i="3"/>
  <c r="U1" i="3"/>
  <c r="A1" i="3"/>
  <c r="L225" i="2" l="1"/>
  <c r="N225" i="2"/>
  <c r="L217" i="2"/>
  <c r="N217" i="2"/>
  <c r="L257" i="2"/>
  <c r="N257" i="2"/>
  <c r="L249" i="2"/>
  <c r="N249" i="2"/>
  <c r="L241" i="2"/>
  <c r="N241" i="2"/>
  <c r="L233" i="2"/>
  <c r="N233" i="2"/>
  <c r="N220" i="2"/>
  <c r="L220" i="2"/>
  <c r="L85" i="2"/>
  <c r="N119" i="2"/>
  <c r="L119" i="2"/>
  <c r="N260" i="2"/>
  <c r="L260" i="2"/>
  <c r="N55" i="2"/>
  <c r="L55" i="2"/>
  <c r="N248" i="2"/>
  <c r="L248" i="2"/>
  <c r="L239" i="2"/>
  <c r="N239" i="2"/>
  <c r="N202" i="2"/>
  <c r="L202" i="2"/>
  <c r="L124" i="2"/>
  <c r="N124" i="2"/>
  <c r="N145" i="2"/>
  <c r="L145" i="2"/>
  <c r="L142" i="2"/>
  <c r="N142" i="2"/>
  <c r="L209" i="2"/>
  <c r="N209" i="2"/>
  <c r="L132" i="2"/>
  <c r="N132" i="2"/>
  <c r="N125" i="2"/>
  <c r="L125" i="2"/>
  <c r="N137" i="2"/>
  <c r="L137" i="2"/>
  <c r="N35" i="2"/>
  <c r="L35" i="2"/>
  <c r="N133" i="2"/>
  <c r="L133" i="2"/>
  <c r="L74" i="2"/>
  <c r="N74" i="2"/>
  <c r="L90" i="2"/>
  <c r="N90" i="2"/>
  <c r="L42" i="2"/>
  <c r="N42" i="2"/>
  <c r="N319" i="2"/>
  <c r="L319" i="2"/>
  <c r="N316" i="2"/>
  <c r="L316" i="2"/>
  <c r="N284" i="2"/>
  <c r="L284" i="2"/>
  <c r="L136" i="2"/>
  <c r="N136" i="2"/>
  <c r="L223" i="2"/>
  <c r="N223" i="2"/>
  <c r="L204" i="2"/>
  <c r="N204" i="2"/>
  <c r="L150" i="2"/>
  <c r="N150" i="2"/>
  <c r="N115" i="2"/>
  <c r="L115" i="2"/>
  <c r="L112" i="2"/>
  <c r="N112" i="2"/>
  <c r="L116" i="2"/>
  <c r="N116" i="2"/>
  <c r="L86" i="2"/>
  <c r="N86" i="2"/>
  <c r="L102" i="2"/>
  <c r="N102" i="2"/>
  <c r="N232" i="2"/>
  <c r="L232" i="2"/>
  <c r="L253" i="2"/>
  <c r="N253" i="2"/>
  <c r="N198" i="2"/>
  <c r="L198" i="2"/>
  <c r="L146" i="2"/>
  <c r="N146" i="2"/>
  <c r="N135" i="2"/>
  <c r="L135" i="2"/>
  <c r="N147" i="2"/>
  <c r="L147" i="2"/>
  <c r="L128" i="2"/>
  <c r="N128" i="2"/>
  <c r="N67" i="2"/>
  <c r="L67" i="2"/>
  <c r="L26" i="2"/>
  <c r="N26" i="2"/>
  <c r="N308" i="2"/>
  <c r="L308" i="2"/>
  <c r="N276" i="2"/>
  <c r="L276" i="2"/>
  <c r="N129" i="2"/>
  <c r="L129" i="2"/>
  <c r="L148" i="2"/>
  <c r="N148" i="2"/>
  <c r="L200" i="2"/>
  <c r="N200" i="2"/>
  <c r="N143" i="2"/>
  <c r="L143" i="2"/>
  <c r="N19" i="2"/>
  <c r="L19" i="2"/>
  <c r="L118" i="2"/>
  <c r="N118" i="2"/>
  <c r="L54" i="2"/>
  <c r="N54" i="2"/>
  <c r="L38" i="2"/>
  <c r="N38" i="2"/>
  <c r="N216" i="2"/>
  <c r="L216" i="2"/>
  <c r="N194" i="2"/>
  <c r="L194" i="2"/>
  <c r="N139" i="2"/>
  <c r="L139" i="2"/>
  <c r="L219" i="2"/>
  <c r="N219" i="2"/>
  <c r="L235" i="2"/>
  <c r="N235" i="2"/>
  <c r="L138" i="2"/>
  <c r="N138" i="2"/>
  <c r="L221" i="2"/>
  <c r="N221" i="2"/>
  <c r="N99" i="2"/>
  <c r="L99" i="2"/>
  <c r="L22" i="2"/>
  <c r="N22" i="2"/>
  <c r="N300" i="2"/>
  <c r="L300" i="2"/>
  <c r="N268" i="2"/>
  <c r="L268" i="2"/>
  <c r="N141" i="2"/>
  <c r="L141" i="2"/>
  <c r="L196" i="2"/>
  <c r="N196" i="2"/>
  <c r="L207" i="2"/>
  <c r="N207" i="2"/>
  <c r="L144" i="2"/>
  <c r="N144" i="2"/>
  <c r="L184" i="2"/>
  <c r="N184" i="2"/>
  <c r="L134" i="2"/>
  <c r="N134" i="2"/>
  <c r="N51" i="2"/>
  <c r="L51" i="2"/>
  <c r="L68" i="2"/>
  <c r="N68" i="2"/>
  <c r="L20" i="2"/>
  <c r="N20" i="2"/>
  <c r="L80" i="2"/>
  <c r="N80" i="2"/>
  <c r="L318" i="2"/>
  <c r="N318" i="2"/>
  <c r="L130" i="2"/>
  <c r="N130" i="2"/>
  <c r="N151" i="2"/>
  <c r="L151" i="2"/>
  <c r="N131" i="2"/>
  <c r="L131" i="2"/>
  <c r="L251" i="2"/>
  <c r="N251" i="2"/>
  <c r="L140" i="2"/>
  <c r="N140" i="2"/>
  <c r="L106" i="2"/>
  <c r="N106" i="2"/>
  <c r="L122" i="2"/>
  <c r="N122" i="2"/>
  <c r="L58" i="2"/>
  <c r="N58" i="2"/>
  <c r="N292" i="2"/>
  <c r="L292" i="2"/>
  <c r="L255" i="2"/>
  <c r="N255" i="2"/>
  <c r="L192" i="2"/>
  <c r="N192" i="2"/>
  <c r="L188" i="2"/>
  <c r="N188" i="2"/>
  <c r="N127" i="2"/>
  <c r="L127" i="2"/>
  <c r="N83" i="2"/>
  <c r="L83" i="2"/>
  <c r="L237" i="2"/>
  <c r="N237" i="2"/>
  <c r="N149" i="2"/>
  <c r="L149" i="2"/>
  <c r="L32" i="2"/>
  <c r="N32" i="2"/>
  <c r="L84" i="2"/>
  <c r="N84" i="2"/>
  <c r="L96" i="2"/>
  <c r="N96" i="2"/>
  <c r="L36" i="2"/>
  <c r="N36" i="2"/>
  <c r="L100" i="2"/>
  <c r="N100" i="2"/>
  <c r="L70" i="2"/>
  <c r="N70" i="2"/>
  <c r="L48" i="2"/>
  <c r="N48" i="2"/>
  <c r="L52" i="2"/>
  <c r="N52" i="2"/>
  <c r="L64" i="2"/>
  <c r="N64" i="2"/>
  <c r="P319" i="1"/>
  <c r="R319" i="1"/>
  <c r="I320" i="2" l="1"/>
  <c r="P320" i="2"/>
  <c r="R320" i="2"/>
  <c r="Q320" i="2" l="1"/>
  <c r="K320" i="2" l="1"/>
  <c r="N320" i="2" l="1"/>
  <c r="Q272" i="1" l="1"/>
  <c r="J272" i="1" s="1"/>
  <c r="Q271" i="1"/>
  <c r="J271" i="1" s="1"/>
  <c r="Q270" i="1"/>
  <c r="J270" i="1" s="1"/>
  <c r="Q269" i="1"/>
  <c r="J269" i="1" s="1"/>
  <c r="Q268" i="1"/>
  <c r="J268" i="1" s="1"/>
  <c r="Q267" i="1"/>
  <c r="J267" i="1" s="1"/>
  <c r="Q266" i="1"/>
  <c r="J266" i="1" s="1"/>
  <c r="Q265" i="1"/>
  <c r="J265" i="1" s="1"/>
  <c r="Q264" i="1"/>
  <c r="J264" i="1" s="1"/>
  <c r="Q263" i="1"/>
  <c r="J263" i="1" s="1"/>
  <c r="Q262" i="1"/>
  <c r="J262" i="1" s="1"/>
  <c r="Q261" i="1"/>
  <c r="J261" i="1" s="1"/>
  <c r="Q260" i="1"/>
  <c r="J260" i="1" s="1"/>
  <c r="Q259" i="1"/>
  <c r="J259" i="1" s="1"/>
  <c r="Q258" i="1"/>
  <c r="J258" i="1" s="1"/>
  <c r="Q257" i="1"/>
  <c r="J257" i="1" s="1"/>
  <c r="Q256" i="1"/>
  <c r="J256" i="1" s="1"/>
  <c r="Q255" i="1"/>
  <c r="J255" i="1" s="1"/>
  <c r="Q254" i="1"/>
  <c r="J254" i="1" s="1"/>
  <c r="Q253" i="1"/>
  <c r="J253" i="1" s="1"/>
  <c r="Q252" i="1"/>
  <c r="J252" i="1" s="1"/>
  <c r="Q251" i="1"/>
  <c r="J251" i="1" s="1"/>
  <c r="Q250" i="1"/>
  <c r="J250" i="1" s="1"/>
  <c r="Q249" i="1"/>
  <c r="J249" i="1" s="1"/>
  <c r="Q248" i="1"/>
  <c r="J248" i="1" s="1"/>
  <c r="Q247" i="1"/>
  <c r="J247" i="1" s="1"/>
  <c r="Q246" i="1"/>
  <c r="J246" i="1" s="1"/>
  <c r="Q245" i="1"/>
  <c r="J245" i="1" s="1"/>
  <c r="K245" i="1" s="1"/>
  <c r="Q244" i="1"/>
  <c r="J244" i="1" s="1"/>
  <c r="Q243" i="1"/>
  <c r="J243" i="1" s="1"/>
  <c r="Q242" i="1"/>
  <c r="J242" i="1" s="1"/>
  <c r="Q241" i="1"/>
  <c r="J241" i="1" s="1"/>
  <c r="Q240" i="1"/>
  <c r="J240" i="1" s="1"/>
  <c r="Q239" i="1"/>
  <c r="J239" i="1" s="1"/>
  <c r="Q238" i="1"/>
  <c r="J238" i="1" s="1"/>
  <c r="Q237" i="1"/>
  <c r="J237" i="1" s="1"/>
  <c r="Q236" i="1"/>
  <c r="J236" i="1" s="1"/>
  <c r="Q235" i="1"/>
  <c r="J235" i="1" s="1"/>
  <c r="Q234" i="1"/>
  <c r="J234" i="1" s="1"/>
  <c r="Q233" i="1"/>
  <c r="J233" i="1" s="1"/>
  <c r="Q232" i="1"/>
  <c r="J232" i="1" s="1"/>
  <c r="Q231" i="1"/>
  <c r="J231" i="1" s="1"/>
  <c r="Q230" i="1"/>
  <c r="J230" i="1" s="1"/>
  <c r="K230" i="1" s="1"/>
  <c r="Q229" i="1"/>
  <c r="J229" i="1" s="1"/>
  <c r="K229" i="1" s="1"/>
  <c r="Q228" i="1"/>
  <c r="J228" i="1" s="1"/>
  <c r="M228" i="1" s="1"/>
  <c r="Q227" i="1"/>
  <c r="J227" i="1" s="1"/>
  <c r="M227" i="1" s="1"/>
  <c r="Q226" i="1"/>
  <c r="J226" i="1" s="1"/>
  <c r="K226" i="1" s="1"/>
  <c r="Q225" i="1"/>
  <c r="J225" i="1" s="1"/>
  <c r="K225" i="1" s="1"/>
  <c r="Q224" i="1"/>
  <c r="J224" i="1" s="1"/>
  <c r="M224" i="1" s="1"/>
  <c r="Q223" i="1"/>
  <c r="J223" i="1" s="1"/>
  <c r="M223" i="1" s="1"/>
  <c r="Q222" i="1"/>
  <c r="J222" i="1" s="1"/>
  <c r="K222" i="1" s="1"/>
  <c r="Q221" i="1"/>
  <c r="J221" i="1" s="1"/>
  <c r="M221" i="1" s="1"/>
  <c r="Q220" i="1"/>
  <c r="J220" i="1" s="1"/>
  <c r="K220" i="1" s="1"/>
  <c r="Q219" i="1"/>
  <c r="J219" i="1" s="1"/>
  <c r="M219" i="1" s="1"/>
  <c r="Q218" i="1"/>
  <c r="J218" i="1" s="1"/>
  <c r="K218" i="1" s="1"/>
  <c r="Q217" i="1"/>
  <c r="J217" i="1" s="1"/>
  <c r="M217" i="1" s="1"/>
  <c r="Q216" i="1"/>
  <c r="J216" i="1" s="1"/>
  <c r="M216" i="1" s="1"/>
  <c r="Q215" i="1"/>
  <c r="J215" i="1" s="1"/>
  <c r="K215" i="1" s="1"/>
  <c r="Q214" i="1"/>
  <c r="J214" i="1" s="1"/>
  <c r="K214" i="1" s="1"/>
  <c r="Q213" i="1"/>
  <c r="J213" i="1" s="1"/>
  <c r="K213" i="1" s="1"/>
  <c r="Q212" i="1"/>
  <c r="J212" i="1" s="1"/>
  <c r="M212" i="1" s="1"/>
  <c r="Q211" i="1"/>
  <c r="J211" i="1" s="1"/>
  <c r="K211" i="1" s="1"/>
  <c r="Q210" i="1"/>
  <c r="J210" i="1" s="1"/>
  <c r="M210" i="1" s="1"/>
  <c r="Q209" i="1"/>
  <c r="J209" i="1" s="1"/>
  <c r="K209" i="1" s="1"/>
  <c r="Q208" i="1"/>
  <c r="J208" i="1" s="1"/>
  <c r="M208" i="1" s="1"/>
  <c r="Q207" i="1"/>
  <c r="J207" i="1" s="1"/>
  <c r="K207" i="1" s="1"/>
  <c r="Q206" i="1"/>
  <c r="J206" i="1" s="1"/>
  <c r="K206" i="1" s="1"/>
  <c r="Q205" i="1"/>
  <c r="J205" i="1" s="1"/>
  <c r="K205" i="1" s="1"/>
  <c r="Q204" i="1"/>
  <c r="J204" i="1" s="1"/>
  <c r="M204" i="1" s="1"/>
  <c r="Q203" i="1"/>
  <c r="J203" i="1" s="1"/>
  <c r="K203" i="1" s="1"/>
  <c r="Q202" i="1"/>
  <c r="J202" i="1" s="1"/>
  <c r="M202" i="1" s="1"/>
  <c r="Q201" i="1"/>
  <c r="J201" i="1" s="1"/>
  <c r="M201" i="1" s="1"/>
  <c r="Q200" i="1"/>
  <c r="J200" i="1" s="1"/>
  <c r="M200" i="1" s="1"/>
  <c r="Q199" i="1"/>
  <c r="J199" i="1" s="1"/>
  <c r="K199" i="1" s="1"/>
  <c r="Q198" i="1"/>
  <c r="J198" i="1" s="1"/>
  <c r="K198" i="1" s="1"/>
  <c r="Q197" i="1"/>
  <c r="J197" i="1" s="1"/>
  <c r="K197" i="1" s="1"/>
  <c r="Q196" i="1"/>
  <c r="J196" i="1" s="1"/>
  <c r="M196" i="1" s="1"/>
  <c r="Q195" i="1"/>
  <c r="J195" i="1" s="1"/>
  <c r="K195" i="1" s="1"/>
  <c r="Q194" i="1"/>
  <c r="J194" i="1" s="1"/>
  <c r="M194" i="1" s="1"/>
  <c r="Q193" i="1"/>
  <c r="J193" i="1" s="1"/>
  <c r="M193" i="1" s="1"/>
  <c r="Q192" i="1"/>
  <c r="J192" i="1" s="1"/>
  <c r="M192" i="1" s="1"/>
  <c r="Q191" i="1"/>
  <c r="J191" i="1" s="1"/>
  <c r="K191" i="1" s="1"/>
  <c r="Q190" i="1"/>
  <c r="J190" i="1" s="1"/>
  <c r="K190" i="1" s="1"/>
  <c r="Q189" i="1"/>
  <c r="J189" i="1" s="1"/>
  <c r="K189" i="1" s="1"/>
  <c r="Q188" i="1"/>
  <c r="J188" i="1" s="1"/>
  <c r="M188" i="1" s="1"/>
  <c r="Q187" i="1"/>
  <c r="J187" i="1" s="1"/>
  <c r="K187" i="1" s="1"/>
  <c r="Q186" i="1"/>
  <c r="J186" i="1" s="1"/>
  <c r="M186" i="1" s="1"/>
  <c r="Q185" i="1"/>
  <c r="J185" i="1" s="1"/>
  <c r="M185" i="1" s="1"/>
  <c r="Q184" i="1"/>
  <c r="J184" i="1" s="1"/>
  <c r="M184" i="1" s="1"/>
  <c r="Q183" i="1"/>
  <c r="J183" i="1" s="1"/>
  <c r="K183" i="1" s="1"/>
  <c r="Q182" i="1"/>
  <c r="J182" i="1" s="1"/>
  <c r="K182" i="1" s="1"/>
  <c r="Q181" i="1"/>
  <c r="J181" i="1" s="1"/>
  <c r="K181" i="1" s="1"/>
  <c r="Q180" i="1"/>
  <c r="J180" i="1" s="1"/>
  <c r="M180" i="1" s="1"/>
  <c r="Q179" i="1"/>
  <c r="J179" i="1" s="1"/>
  <c r="K179" i="1" s="1"/>
  <c r="Q178" i="1"/>
  <c r="J178" i="1" s="1"/>
  <c r="M178" i="1" s="1"/>
  <c r="Q177" i="1"/>
  <c r="J177" i="1" s="1"/>
  <c r="M177" i="1" s="1"/>
  <c r="Q176" i="1"/>
  <c r="J176" i="1" s="1"/>
  <c r="M176" i="1" s="1"/>
  <c r="Q175" i="1"/>
  <c r="J175" i="1" s="1"/>
  <c r="K175" i="1" s="1"/>
  <c r="Q174" i="1"/>
  <c r="J174" i="1" s="1"/>
  <c r="Q173" i="1"/>
  <c r="J173" i="1" s="1"/>
  <c r="K173" i="1" s="1"/>
  <c r="Q172" i="1"/>
  <c r="J172" i="1" s="1"/>
  <c r="M172" i="1" s="1"/>
  <c r="Q171" i="1"/>
  <c r="J171" i="1" s="1"/>
  <c r="K171" i="1" s="1"/>
  <c r="Q170" i="1"/>
  <c r="J170" i="1" s="1"/>
  <c r="Q169" i="1"/>
  <c r="J169" i="1" s="1"/>
  <c r="K169" i="1" s="1"/>
  <c r="Q168" i="1"/>
  <c r="J168" i="1" s="1"/>
  <c r="M168" i="1" s="1"/>
  <c r="Q167" i="1"/>
  <c r="J167" i="1" s="1"/>
  <c r="K167" i="1" s="1"/>
  <c r="Q166" i="1"/>
  <c r="J166" i="1" s="1"/>
  <c r="Q165" i="1"/>
  <c r="J165" i="1" s="1"/>
  <c r="M165" i="1" s="1"/>
  <c r="Q164" i="1"/>
  <c r="J164" i="1" s="1"/>
  <c r="M164" i="1" s="1"/>
  <c r="Q163" i="1"/>
  <c r="J163" i="1" s="1"/>
  <c r="K163" i="1" s="1"/>
  <c r="Q162" i="1"/>
  <c r="J162" i="1" s="1"/>
  <c r="Q161" i="1"/>
  <c r="J161" i="1" s="1"/>
  <c r="M161" i="1" s="1"/>
  <c r="Q160" i="1"/>
  <c r="J160" i="1" s="1"/>
  <c r="M160" i="1" s="1"/>
  <c r="Q159" i="1"/>
  <c r="J159" i="1" s="1"/>
  <c r="Q158" i="1"/>
  <c r="J158" i="1" s="1"/>
  <c r="Q157" i="1"/>
  <c r="J157" i="1" s="1"/>
  <c r="M157" i="1" s="1"/>
  <c r="Q156" i="1"/>
  <c r="J156" i="1" s="1"/>
  <c r="K156" i="1" s="1"/>
  <c r="Q155" i="1"/>
  <c r="J155" i="1" s="1"/>
  <c r="M155" i="1" s="1"/>
  <c r="Q154" i="1"/>
  <c r="J154" i="1" s="1"/>
  <c r="K154" i="1" s="1"/>
  <c r="Q153" i="1"/>
  <c r="J153" i="1" s="1"/>
  <c r="M153" i="1" s="1"/>
  <c r="Q152" i="1"/>
  <c r="J152" i="1" s="1"/>
  <c r="K152" i="1" s="1"/>
  <c r="Q151" i="1"/>
  <c r="M151" i="1" s="1"/>
  <c r="Q150" i="1"/>
  <c r="J150" i="1" s="1"/>
  <c r="K150" i="1" s="1"/>
  <c r="Q149" i="1"/>
  <c r="J149" i="1" s="1"/>
  <c r="M149" i="1" s="1"/>
  <c r="Q148" i="1"/>
  <c r="J148" i="1" s="1"/>
  <c r="K148" i="1" s="1"/>
  <c r="Q147" i="1"/>
  <c r="J147" i="1" s="1"/>
  <c r="M147" i="1" s="1"/>
  <c r="Q146" i="1"/>
  <c r="J146" i="1" s="1"/>
  <c r="K146" i="1" s="1"/>
  <c r="Q145" i="1"/>
  <c r="J145" i="1" s="1"/>
  <c r="M145" i="1" s="1"/>
  <c r="Q144" i="1"/>
  <c r="J144" i="1" s="1"/>
  <c r="K144" i="1" s="1"/>
  <c r="Q143" i="1"/>
  <c r="J143" i="1" s="1"/>
  <c r="M143" i="1" s="1"/>
  <c r="Q142" i="1"/>
  <c r="J142" i="1" s="1"/>
  <c r="K142" i="1" s="1"/>
  <c r="Q141" i="1"/>
  <c r="J141" i="1" s="1"/>
  <c r="M141" i="1" s="1"/>
  <c r="Q140" i="1"/>
  <c r="J140" i="1" s="1"/>
  <c r="K140" i="1" s="1"/>
  <c r="Q139" i="1"/>
  <c r="J139" i="1" s="1"/>
  <c r="K139" i="1" s="1"/>
  <c r="Q138" i="1"/>
  <c r="J138" i="1" s="1"/>
  <c r="M138" i="1" s="1"/>
  <c r="Q137" i="1"/>
  <c r="J137" i="1" s="1"/>
  <c r="M137" i="1" s="1"/>
  <c r="Q136" i="1"/>
  <c r="J136" i="1" s="1"/>
  <c r="K136" i="1" s="1"/>
  <c r="Q135" i="1"/>
  <c r="J135" i="1" s="1"/>
  <c r="M135" i="1" s="1"/>
  <c r="Q134" i="1"/>
  <c r="J134" i="1" s="1"/>
  <c r="M134" i="1" s="1"/>
  <c r="Q133" i="1"/>
  <c r="J133" i="1" s="1"/>
  <c r="M133" i="1" s="1"/>
  <c r="Q132" i="1"/>
  <c r="J132" i="1" s="1"/>
  <c r="K132" i="1" s="1"/>
  <c r="Q131" i="1"/>
  <c r="J131" i="1" s="1"/>
  <c r="M131" i="1" s="1"/>
  <c r="Q130" i="1"/>
  <c r="J130" i="1" s="1"/>
  <c r="K130" i="1" s="1"/>
  <c r="Q129" i="1"/>
  <c r="J129" i="1" s="1"/>
  <c r="M129" i="1" s="1"/>
  <c r="Q128" i="1"/>
  <c r="J128" i="1" s="1"/>
  <c r="M128" i="1" s="1"/>
  <c r="Q127" i="1"/>
  <c r="J127" i="1" s="1"/>
  <c r="K127" i="1" s="1"/>
  <c r="Q126" i="1"/>
  <c r="J126" i="1" s="1"/>
  <c r="M126" i="1" s="1"/>
  <c r="Q125" i="1"/>
  <c r="J125" i="1" s="1"/>
  <c r="M125" i="1" s="1"/>
  <c r="Q124" i="1"/>
  <c r="J124" i="1" s="1"/>
  <c r="M124" i="1" s="1"/>
  <c r="Q123" i="1"/>
  <c r="J123" i="1" s="1"/>
  <c r="M123" i="1" s="1"/>
  <c r="Q122" i="1"/>
  <c r="J122" i="1" s="1"/>
  <c r="K122" i="1" s="1"/>
  <c r="Q121" i="1"/>
  <c r="J121" i="1" s="1"/>
  <c r="M121" i="1" s="1"/>
  <c r="Q120" i="1"/>
  <c r="J120" i="1" s="1"/>
  <c r="M120" i="1" s="1"/>
  <c r="Q119" i="1"/>
  <c r="J119" i="1" s="1"/>
  <c r="K119" i="1" s="1"/>
  <c r="Q118" i="1"/>
  <c r="J118" i="1" s="1"/>
  <c r="M118" i="1" s="1"/>
  <c r="Q117" i="1"/>
  <c r="J117" i="1" s="1"/>
  <c r="M117" i="1" s="1"/>
  <c r="Q116" i="1"/>
  <c r="J116" i="1" s="1"/>
  <c r="M116" i="1" s="1"/>
  <c r="Q115" i="1"/>
  <c r="J115" i="1" s="1"/>
  <c r="M115" i="1" s="1"/>
  <c r="Q114" i="1"/>
  <c r="J114" i="1" s="1"/>
  <c r="K114" i="1" s="1"/>
  <c r="Q113" i="1"/>
  <c r="J113" i="1" s="1"/>
  <c r="M113" i="1" s="1"/>
  <c r="Q112" i="1"/>
  <c r="J112" i="1" s="1"/>
  <c r="M112" i="1" s="1"/>
  <c r="Q111" i="1"/>
  <c r="J111" i="1" s="1"/>
  <c r="K111" i="1" s="1"/>
  <c r="Q110" i="1"/>
  <c r="J110" i="1" s="1"/>
  <c r="K110" i="1" s="1"/>
  <c r="Q109" i="1"/>
  <c r="J109" i="1" s="1"/>
  <c r="M109" i="1" s="1"/>
  <c r="Q108" i="1"/>
  <c r="J108" i="1" s="1"/>
  <c r="K108" i="1" s="1"/>
  <c r="Q107" i="1"/>
  <c r="J107" i="1" s="1"/>
  <c r="M107" i="1" s="1"/>
  <c r="Q106" i="1"/>
  <c r="J106" i="1" s="1"/>
  <c r="K106" i="1" s="1"/>
  <c r="Q105" i="1"/>
  <c r="J105" i="1" s="1"/>
  <c r="M105" i="1" s="1"/>
  <c r="Q104" i="1"/>
  <c r="J104" i="1" s="1"/>
  <c r="K104" i="1" s="1"/>
  <c r="Q103" i="1"/>
  <c r="J103" i="1" s="1"/>
  <c r="K103" i="1" s="1"/>
  <c r="Q102" i="1"/>
  <c r="J102" i="1" s="1"/>
  <c r="M102" i="1" s="1"/>
  <c r="Q101" i="1"/>
  <c r="J101" i="1" s="1"/>
  <c r="M101" i="1" s="1"/>
  <c r="Q100" i="1"/>
  <c r="J100" i="1" s="1"/>
  <c r="M100" i="1" s="1"/>
  <c r="Q99" i="1"/>
  <c r="J99" i="1" s="1"/>
  <c r="M99" i="1" s="1"/>
  <c r="Q98" i="1"/>
  <c r="J98" i="1" s="1"/>
  <c r="K98" i="1" s="1"/>
  <c r="Q97" i="1"/>
  <c r="J97" i="1" s="1"/>
  <c r="M97" i="1" s="1"/>
  <c r="Q96" i="1"/>
  <c r="J96" i="1" s="1"/>
  <c r="K96" i="1" s="1"/>
  <c r="Q95" i="1"/>
  <c r="J95" i="1" s="1"/>
  <c r="M95" i="1" s="1"/>
  <c r="Q94" i="1"/>
  <c r="J94" i="1" s="1"/>
  <c r="M94" i="1" s="1"/>
  <c r="Q93" i="1"/>
  <c r="J93" i="1" s="1"/>
  <c r="M93" i="1" s="1"/>
  <c r="Q92" i="1"/>
  <c r="J92" i="1" s="1"/>
  <c r="M92" i="1" s="1"/>
  <c r="Q91" i="1"/>
  <c r="J91" i="1" s="1"/>
  <c r="M91" i="1" s="1"/>
  <c r="Q90" i="1"/>
  <c r="J90" i="1" s="1"/>
  <c r="K90" i="1" s="1"/>
  <c r="Q89" i="1"/>
  <c r="J89" i="1" s="1"/>
  <c r="M89" i="1" s="1"/>
  <c r="Q88" i="1"/>
  <c r="J88" i="1" s="1"/>
  <c r="K88" i="1" s="1"/>
  <c r="Q87" i="1"/>
  <c r="J87" i="1" s="1"/>
  <c r="K87" i="1" s="1"/>
  <c r="Q86" i="1"/>
  <c r="J86" i="1" s="1"/>
  <c r="M86" i="1" s="1"/>
  <c r="Q85" i="1"/>
  <c r="J85" i="1" s="1"/>
  <c r="M85" i="1" s="1"/>
  <c r="Q84" i="1"/>
  <c r="J84" i="1" s="1"/>
  <c r="M84" i="1" s="1"/>
  <c r="Q83" i="1"/>
  <c r="J83" i="1" s="1"/>
  <c r="M83" i="1" s="1"/>
  <c r="Q82" i="1"/>
  <c r="J82" i="1" s="1"/>
  <c r="K82" i="1" s="1"/>
  <c r="Q81" i="1"/>
  <c r="J81" i="1" s="1"/>
  <c r="M81" i="1" s="1"/>
  <c r="Q80" i="1"/>
  <c r="J80" i="1" s="1"/>
  <c r="K80" i="1" s="1"/>
  <c r="Q79" i="1"/>
  <c r="J79" i="1" s="1"/>
  <c r="M79" i="1" s="1"/>
  <c r="Q78" i="1"/>
  <c r="J78" i="1" s="1"/>
  <c r="M78" i="1" s="1"/>
  <c r="Q77" i="1"/>
  <c r="J77" i="1" s="1"/>
  <c r="M77" i="1" s="1"/>
  <c r="Q76" i="1"/>
  <c r="J76" i="1" s="1"/>
  <c r="M76" i="1" s="1"/>
  <c r="Q75" i="1"/>
  <c r="J75" i="1" s="1"/>
  <c r="M75" i="1" s="1"/>
  <c r="Q74" i="1"/>
  <c r="J74" i="1" s="1"/>
  <c r="K74" i="1" s="1"/>
  <c r="Q73" i="1"/>
  <c r="J73" i="1" s="1"/>
  <c r="M73" i="1" s="1"/>
  <c r="Q72" i="1"/>
  <c r="J72" i="1" s="1"/>
  <c r="K72" i="1" s="1"/>
  <c r="Q71" i="1"/>
  <c r="J71" i="1" s="1"/>
  <c r="K71" i="1" s="1"/>
  <c r="Q70" i="1"/>
  <c r="J70" i="1" s="1"/>
  <c r="M70" i="1" s="1"/>
  <c r="Q69" i="1"/>
  <c r="J69" i="1" s="1"/>
  <c r="M69" i="1" s="1"/>
  <c r="Q68" i="1"/>
  <c r="J68" i="1" s="1"/>
  <c r="Q67" i="1"/>
  <c r="J67" i="1" s="1"/>
  <c r="Q66" i="1"/>
  <c r="J66" i="1" s="1"/>
  <c r="Q65" i="1"/>
  <c r="J65" i="1" s="1"/>
  <c r="Q64" i="1"/>
  <c r="J64" i="1" s="1"/>
  <c r="Q63" i="1"/>
  <c r="J63" i="1" s="1"/>
  <c r="Q62" i="1"/>
  <c r="J62" i="1" s="1"/>
  <c r="Q61" i="1"/>
  <c r="J61" i="1" s="1"/>
  <c r="Q60" i="1"/>
  <c r="J60" i="1" s="1"/>
  <c r="Q59" i="1"/>
  <c r="J59" i="1" s="1"/>
  <c r="Q58" i="1"/>
  <c r="J58" i="1" s="1"/>
  <c r="Q57" i="1"/>
  <c r="J57" i="1" s="1"/>
  <c r="Q56" i="1"/>
  <c r="J56" i="1" s="1"/>
  <c r="Q55" i="1"/>
  <c r="J55" i="1" s="1"/>
  <c r="Q54" i="1"/>
  <c r="J54" i="1" s="1"/>
  <c r="Q53" i="1"/>
  <c r="J53" i="1" s="1"/>
  <c r="Q52" i="1"/>
  <c r="J52" i="1" s="1"/>
  <c r="Q51" i="1"/>
  <c r="J51" i="1" s="1"/>
  <c r="Q50" i="1"/>
  <c r="J50" i="1" s="1"/>
  <c r="Q49" i="1"/>
  <c r="J49" i="1" s="1"/>
  <c r="Q48" i="1"/>
  <c r="J48" i="1" s="1"/>
  <c r="Q47" i="1"/>
  <c r="J47" i="1" s="1"/>
  <c r="Q46" i="1"/>
  <c r="J46" i="1" s="1"/>
  <c r="Q45" i="1"/>
  <c r="J45" i="1" s="1"/>
  <c r="Q44" i="1"/>
  <c r="J44" i="1" s="1"/>
  <c r="Q43" i="1"/>
  <c r="J43" i="1" s="1"/>
  <c r="Q42" i="1"/>
  <c r="J42" i="1" s="1"/>
  <c r="Q41" i="1"/>
  <c r="J41" i="1" s="1"/>
  <c r="Q40" i="1"/>
  <c r="J40" i="1" s="1"/>
  <c r="Q39" i="1"/>
  <c r="J39" i="1" s="1"/>
  <c r="Q38" i="1"/>
  <c r="J38" i="1" s="1"/>
  <c r="Q37" i="1"/>
  <c r="J37" i="1" s="1"/>
  <c r="Q36" i="1"/>
  <c r="J36" i="1" s="1"/>
  <c r="Q35" i="1"/>
  <c r="J35" i="1" s="1"/>
  <c r="Q34" i="1"/>
  <c r="J34" i="1" s="1"/>
  <c r="Q33" i="1"/>
  <c r="J33" i="1" s="1"/>
  <c r="Q32" i="1"/>
  <c r="J32" i="1" s="1"/>
  <c r="Q31" i="1"/>
  <c r="J31" i="1" s="1"/>
  <c r="Q30" i="1"/>
  <c r="J30" i="1" s="1"/>
  <c r="Q29" i="1"/>
  <c r="J29" i="1" s="1"/>
  <c r="Q28" i="1"/>
  <c r="J28" i="1" s="1"/>
  <c r="Q27" i="1"/>
  <c r="J27" i="1" s="1"/>
  <c r="Q26" i="1"/>
  <c r="J26" i="1" s="1"/>
  <c r="Q25" i="1"/>
  <c r="J25" i="1" s="1"/>
  <c r="Q24" i="1"/>
  <c r="J24" i="1" s="1"/>
  <c r="Q23" i="1"/>
  <c r="J23" i="1" s="1"/>
  <c r="Q22" i="1"/>
  <c r="J22" i="1" s="1"/>
  <c r="Q21" i="1"/>
  <c r="J21" i="1" s="1"/>
  <c r="Q20" i="1"/>
  <c r="J20" i="1" s="1"/>
  <c r="Q19" i="1"/>
  <c r="J19" i="1" s="1"/>
  <c r="Q18" i="1"/>
  <c r="J18" i="1" s="1"/>
  <c r="M110" i="1" l="1"/>
  <c r="N110" i="1" s="1"/>
  <c r="K112" i="1"/>
  <c r="K93" i="1"/>
  <c r="M167" i="1"/>
  <c r="L167" i="1" s="1"/>
  <c r="K69" i="1"/>
  <c r="M173" i="1"/>
  <c r="N173" i="1" s="1"/>
  <c r="K212" i="1"/>
  <c r="K129" i="1"/>
  <c r="M245" i="1"/>
  <c r="N245" i="1" s="1"/>
  <c r="K118" i="1"/>
  <c r="M225" i="1"/>
  <c r="L225" i="1" s="1"/>
  <c r="M104" i="1"/>
  <c r="N104" i="1" s="1"/>
  <c r="M169" i="1"/>
  <c r="N169" i="1" s="1"/>
  <c r="K101" i="1"/>
  <c r="M108" i="1"/>
  <c r="N108" i="1" s="1"/>
  <c r="K165" i="1"/>
  <c r="K177" i="1"/>
  <c r="K184" i="1"/>
  <c r="K224" i="1"/>
  <c r="M205" i="1"/>
  <c r="N205" i="1" s="1"/>
  <c r="M218" i="1"/>
  <c r="N218" i="1" s="1"/>
  <c r="K201" i="1"/>
  <c r="K77" i="1"/>
  <c r="K138" i="1"/>
  <c r="M195" i="1"/>
  <c r="L195" i="1" s="1"/>
  <c r="K85" i="1"/>
  <c r="K208" i="1"/>
  <c r="M106" i="1"/>
  <c r="L106" i="1" s="1"/>
  <c r="K161" i="1"/>
  <c r="K180" i="1"/>
  <c r="M203" i="1"/>
  <c r="L203" i="1" s="1"/>
  <c r="K70" i="1"/>
  <c r="K86" i="1"/>
  <c r="K102" i="1"/>
  <c r="K116" i="1"/>
  <c r="K121" i="1"/>
  <c r="K134" i="1"/>
  <c r="K176" i="1"/>
  <c r="M199" i="1"/>
  <c r="L199" i="1" s="1"/>
  <c r="M209" i="1"/>
  <c r="N209" i="1" s="1"/>
  <c r="K81" i="1"/>
  <c r="K97" i="1"/>
  <c r="M171" i="1"/>
  <c r="L171" i="1" s="1"/>
  <c r="K188" i="1"/>
  <c r="K216" i="1"/>
  <c r="M222" i="1"/>
  <c r="N222" i="1" s="1"/>
  <c r="K227" i="1"/>
  <c r="M163" i="1"/>
  <c r="L163" i="1" s="1"/>
  <c r="K78" i="1"/>
  <c r="K94" i="1"/>
  <c r="K73" i="1"/>
  <c r="K89" i="1"/>
  <c r="M114" i="1"/>
  <c r="N114" i="1" s="1"/>
  <c r="K125" i="1"/>
  <c r="M191" i="1"/>
  <c r="L191" i="1" s="1"/>
  <c r="M197" i="1"/>
  <c r="N197" i="1" s="1"/>
  <c r="M230" i="1"/>
  <c r="N230" i="1" s="1"/>
  <c r="M68" i="1"/>
  <c r="L68" i="1" s="1"/>
  <c r="K68" i="1"/>
  <c r="K76" i="1"/>
  <c r="K84" i="1"/>
  <c r="K92" i="1"/>
  <c r="K100" i="1"/>
  <c r="M122" i="1"/>
  <c r="L122" i="1" s="1"/>
  <c r="K126" i="1"/>
  <c r="M183" i="1"/>
  <c r="L183" i="1" s="1"/>
  <c r="M187" i="1"/>
  <c r="N187" i="1" s="1"/>
  <c r="K200" i="1"/>
  <c r="K204" i="1"/>
  <c r="K217" i="1"/>
  <c r="K221" i="1"/>
  <c r="M72" i="1"/>
  <c r="L72" i="1" s="1"/>
  <c r="M80" i="1"/>
  <c r="N80" i="1" s="1"/>
  <c r="M88" i="1"/>
  <c r="N88" i="1" s="1"/>
  <c r="M96" i="1"/>
  <c r="L96" i="1" s="1"/>
  <c r="M130" i="1"/>
  <c r="N130" i="1" s="1"/>
  <c r="K135" i="1"/>
  <c r="M175" i="1"/>
  <c r="L175" i="1" s="1"/>
  <c r="M179" i="1"/>
  <c r="L179" i="1" s="1"/>
  <c r="K192" i="1"/>
  <c r="K196" i="1"/>
  <c r="M213" i="1"/>
  <c r="N213" i="1" s="1"/>
  <c r="M229" i="1"/>
  <c r="L229" i="1" s="1"/>
  <c r="K120" i="1"/>
  <c r="K124" i="1"/>
  <c r="K193" i="1"/>
  <c r="K105" i="1"/>
  <c r="K109" i="1"/>
  <c r="K128" i="1"/>
  <c r="K164" i="1"/>
  <c r="K168" i="1"/>
  <c r="K172" i="1"/>
  <c r="K185" i="1"/>
  <c r="M189" i="1"/>
  <c r="N189" i="1" s="1"/>
  <c r="M215" i="1"/>
  <c r="N215" i="1" s="1"/>
  <c r="M226" i="1"/>
  <c r="N226" i="1" s="1"/>
  <c r="M74" i="1"/>
  <c r="N74" i="1" s="1"/>
  <c r="M82" i="1"/>
  <c r="N82" i="1" s="1"/>
  <c r="M90" i="1"/>
  <c r="N90" i="1" s="1"/>
  <c r="M98" i="1"/>
  <c r="L98" i="1" s="1"/>
  <c r="K113" i="1"/>
  <c r="K117" i="1"/>
  <c r="M181" i="1"/>
  <c r="L181" i="1" s="1"/>
  <c r="M207" i="1"/>
  <c r="L207" i="1" s="1"/>
  <c r="M211" i="1"/>
  <c r="N211" i="1" s="1"/>
  <c r="K219" i="1"/>
  <c r="K223" i="1"/>
  <c r="M35" i="1"/>
  <c r="K35" i="1"/>
  <c r="M37" i="1"/>
  <c r="K37" i="1"/>
  <c r="M22" i="1"/>
  <c r="K22" i="1"/>
  <c r="M30" i="1"/>
  <c r="K30" i="1"/>
  <c r="M38" i="1"/>
  <c r="K38" i="1"/>
  <c r="M46" i="1"/>
  <c r="K46" i="1"/>
  <c r="M54" i="1"/>
  <c r="K54" i="1"/>
  <c r="M62" i="1"/>
  <c r="K62" i="1"/>
  <c r="N123" i="1"/>
  <c r="L123" i="1"/>
  <c r="N135" i="1"/>
  <c r="L135" i="1"/>
  <c r="M55" i="1"/>
  <c r="K55" i="1"/>
  <c r="K31" i="1"/>
  <c r="M31" i="1"/>
  <c r="K39" i="1"/>
  <c r="M39" i="1"/>
  <c r="M47" i="1"/>
  <c r="K47" i="1"/>
  <c r="K63" i="1"/>
  <c r="M63" i="1"/>
  <c r="N131" i="1"/>
  <c r="L131" i="1"/>
  <c r="M24" i="1"/>
  <c r="K24" i="1"/>
  <c r="M32" i="1"/>
  <c r="K32" i="1"/>
  <c r="M40" i="1"/>
  <c r="K40" i="1"/>
  <c r="K48" i="1"/>
  <c r="M48" i="1"/>
  <c r="K56" i="1"/>
  <c r="M56" i="1"/>
  <c r="K64" i="1"/>
  <c r="M64" i="1"/>
  <c r="L69" i="1"/>
  <c r="N69" i="1"/>
  <c r="L73" i="1"/>
  <c r="N73" i="1"/>
  <c r="L77" i="1"/>
  <c r="N77" i="1"/>
  <c r="L81" i="1"/>
  <c r="N81" i="1"/>
  <c r="L85" i="1"/>
  <c r="N85" i="1"/>
  <c r="L89" i="1"/>
  <c r="N89" i="1"/>
  <c r="L93" i="1"/>
  <c r="N93" i="1"/>
  <c r="L97" i="1"/>
  <c r="N97" i="1"/>
  <c r="L101" i="1"/>
  <c r="N101" i="1"/>
  <c r="M25" i="1"/>
  <c r="K25" i="1"/>
  <c r="M41" i="1"/>
  <c r="K41" i="1"/>
  <c r="M49" i="1"/>
  <c r="K49" i="1"/>
  <c r="M57" i="1"/>
  <c r="K57" i="1"/>
  <c r="M65" i="1"/>
  <c r="K65" i="1"/>
  <c r="L105" i="1"/>
  <c r="N105" i="1"/>
  <c r="L109" i="1"/>
  <c r="N109" i="1"/>
  <c r="K23" i="1"/>
  <c r="M23" i="1"/>
  <c r="K33" i="1"/>
  <c r="M33" i="1"/>
  <c r="M18" i="1"/>
  <c r="K18" i="1"/>
  <c r="M26" i="1"/>
  <c r="K26" i="1"/>
  <c r="M34" i="1"/>
  <c r="K34" i="1"/>
  <c r="M42" i="1"/>
  <c r="K42" i="1"/>
  <c r="M50" i="1"/>
  <c r="K50" i="1"/>
  <c r="M58" i="1"/>
  <c r="K58" i="1"/>
  <c r="M66" i="1"/>
  <c r="K66" i="1"/>
  <c r="L113" i="1"/>
  <c r="N113" i="1"/>
  <c r="L117" i="1"/>
  <c r="N117" i="1"/>
  <c r="K43" i="1"/>
  <c r="M43" i="1"/>
  <c r="K59" i="1"/>
  <c r="M59" i="1"/>
  <c r="N83" i="1"/>
  <c r="L83" i="1"/>
  <c r="L125" i="1"/>
  <c r="N125" i="1"/>
  <c r="M19" i="1"/>
  <c r="K19" i="1"/>
  <c r="K51" i="1"/>
  <c r="M51" i="1"/>
  <c r="K67" i="1"/>
  <c r="M67" i="1"/>
  <c r="N75" i="1"/>
  <c r="L75" i="1"/>
  <c r="N91" i="1"/>
  <c r="L91" i="1"/>
  <c r="N99" i="1"/>
  <c r="L99" i="1"/>
  <c r="L121" i="1"/>
  <c r="N121" i="1"/>
  <c r="K20" i="1"/>
  <c r="M20" i="1"/>
  <c r="M28" i="1"/>
  <c r="K28" i="1"/>
  <c r="K36" i="1"/>
  <c r="M36" i="1"/>
  <c r="M44" i="1"/>
  <c r="K44" i="1"/>
  <c r="M52" i="1"/>
  <c r="K52" i="1"/>
  <c r="M60" i="1"/>
  <c r="K60" i="1"/>
  <c r="N79" i="1"/>
  <c r="L79" i="1"/>
  <c r="N95" i="1"/>
  <c r="L95" i="1"/>
  <c r="N107" i="1"/>
  <c r="L107" i="1"/>
  <c r="L129" i="1"/>
  <c r="N129" i="1"/>
  <c r="M27" i="1"/>
  <c r="K27" i="1"/>
  <c r="M21" i="1"/>
  <c r="K21" i="1"/>
  <c r="M29" i="1"/>
  <c r="K29" i="1"/>
  <c r="M45" i="1"/>
  <c r="K45" i="1"/>
  <c r="M53" i="1"/>
  <c r="K53" i="1"/>
  <c r="M61" i="1"/>
  <c r="K61" i="1"/>
  <c r="N115" i="1"/>
  <c r="L115" i="1"/>
  <c r="N76" i="1"/>
  <c r="L76" i="1"/>
  <c r="K79" i="1"/>
  <c r="K95" i="1"/>
  <c r="M71" i="1"/>
  <c r="M87" i="1"/>
  <c r="M103" i="1"/>
  <c r="M111" i="1"/>
  <c r="M119" i="1"/>
  <c r="M127" i="1"/>
  <c r="K133" i="1"/>
  <c r="M136" i="1"/>
  <c r="M139" i="1"/>
  <c r="K143" i="1"/>
  <c r="K147" i="1"/>
  <c r="K151" i="1"/>
  <c r="K155" i="1"/>
  <c r="N192" i="1"/>
  <c r="L192" i="1"/>
  <c r="N196" i="1"/>
  <c r="L196" i="1"/>
  <c r="L133" i="1"/>
  <c r="N133" i="1"/>
  <c r="N143" i="1"/>
  <c r="L143" i="1"/>
  <c r="N147" i="1"/>
  <c r="L147" i="1"/>
  <c r="N151" i="1"/>
  <c r="L151" i="1"/>
  <c r="N155" i="1"/>
  <c r="L155" i="1"/>
  <c r="M159" i="1"/>
  <c r="K159" i="1"/>
  <c r="N184" i="1"/>
  <c r="L184" i="1"/>
  <c r="N188" i="1"/>
  <c r="L188" i="1"/>
  <c r="K137" i="1"/>
  <c r="M140" i="1"/>
  <c r="M144" i="1"/>
  <c r="M148" i="1"/>
  <c r="M152" i="1"/>
  <c r="M156" i="1"/>
  <c r="K160" i="1"/>
  <c r="N176" i="1"/>
  <c r="L176" i="1"/>
  <c r="N180" i="1"/>
  <c r="L180" i="1"/>
  <c r="N210" i="1"/>
  <c r="L210" i="1"/>
  <c r="K83" i="1"/>
  <c r="K107" i="1"/>
  <c r="N112" i="1"/>
  <c r="L112" i="1"/>
  <c r="K115" i="1"/>
  <c r="N120" i="1"/>
  <c r="L120" i="1"/>
  <c r="K123" i="1"/>
  <c r="N128" i="1"/>
  <c r="L128" i="1"/>
  <c r="K131" i="1"/>
  <c r="N134" i="1"/>
  <c r="L134" i="1"/>
  <c r="L137" i="1"/>
  <c r="N137" i="1"/>
  <c r="N160" i="1"/>
  <c r="L160" i="1"/>
  <c r="N164" i="1"/>
  <c r="L164" i="1"/>
  <c r="N168" i="1"/>
  <c r="L168" i="1"/>
  <c r="N172" i="1"/>
  <c r="L172" i="1"/>
  <c r="N202" i="1"/>
  <c r="L202" i="1"/>
  <c r="K75" i="1"/>
  <c r="K91" i="1"/>
  <c r="K99" i="1"/>
  <c r="K141" i="1"/>
  <c r="K145" i="1"/>
  <c r="K149" i="1"/>
  <c r="K153" i="1"/>
  <c r="K157" i="1"/>
  <c r="N194" i="1"/>
  <c r="L194" i="1"/>
  <c r="N70" i="1"/>
  <c r="L70" i="1"/>
  <c r="N78" i="1"/>
  <c r="L78" i="1"/>
  <c r="N86" i="1"/>
  <c r="L86" i="1"/>
  <c r="N94" i="1"/>
  <c r="L94" i="1"/>
  <c r="L141" i="1"/>
  <c r="N141" i="1"/>
  <c r="L145" i="1"/>
  <c r="N145" i="1"/>
  <c r="L149" i="1"/>
  <c r="N149" i="1"/>
  <c r="L153" i="1"/>
  <c r="N153" i="1"/>
  <c r="L157" i="1"/>
  <c r="N157" i="1"/>
  <c r="N161" i="1"/>
  <c r="L161" i="1"/>
  <c r="N165" i="1"/>
  <c r="L165" i="1"/>
  <c r="N186" i="1"/>
  <c r="L186" i="1"/>
  <c r="N216" i="1"/>
  <c r="L216" i="1"/>
  <c r="N102" i="1"/>
  <c r="L102" i="1"/>
  <c r="N118" i="1"/>
  <c r="L118" i="1"/>
  <c r="N126" i="1"/>
  <c r="L126" i="1"/>
  <c r="N138" i="1"/>
  <c r="L138" i="1"/>
  <c r="M132" i="1"/>
  <c r="M142" i="1"/>
  <c r="M146" i="1"/>
  <c r="M150" i="1"/>
  <c r="M154" i="1"/>
  <c r="K174" i="1"/>
  <c r="M174" i="1"/>
  <c r="N178" i="1"/>
  <c r="L178" i="1"/>
  <c r="N208" i="1"/>
  <c r="L208" i="1"/>
  <c r="N212" i="1"/>
  <c r="L212" i="1"/>
  <c r="N224" i="1"/>
  <c r="L224" i="1"/>
  <c r="N228" i="1"/>
  <c r="L228" i="1"/>
  <c r="N84" i="1"/>
  <c r="L84" i="1"/>
  <c r="N92" i="1"/>
  <c r="L92" i="1"/>
  <c r="N100" i="1"/>
  <c r="L100" i="1"/>
  <c r="N116" i="1"/>
  <c r="L116" i="1"/>
  <c r="N124" i="1"/>
  <c r="L124" i="1"/>
  <c r="M158" i="1"/>
  <c r="K158" i="1"/>
  <c r="M162" i="1"/>
  <c r="K162" i="1"/>
  <c r="K166" i="1"/>
  <c r="M166" i="1"/>
  <c r="M170" i="1"/>
  <c r="K170" i="1"/>
  <c r="N200" i="1"/>
  <c r="L200" i="1"/>
  <c r="N204" i="1"/>
  <c r="L204" i="1"/>
  <c r="M182" i="1"/>
  <c r="M190" i="1"/>
  <c r="M198" i="1"/>
  <c r="M206" i="1"/>
  <c r="M214" i="1"/>
  <c r="M220" i="1"/>
  <c r="L223" i="1"/>
  <c r="N223" i="1"/>
  <c r="M236" i="1"/>
  <c r="K236" i="1"/>
  <c r="M244" i="1"/>
  <c r="K244" i="1"/>
  <c r="M249" i="1"/>
  <c r="K249" i="1"/>
  <c r="M257" i="1"/>
  <c r="K257" i="1"/>
  <c r="M265" i="1"/>
  <c r="K265" i="1"/>
  <c r="N177" i="1"/>
  <c r="L177" i="1"/>
  <c r="N185" i="1"/>
  <c r="L185" i="1"/>
  <c r="N193" i="1"/>
  <c r="L193" i="1"/>
  <c r="N201" i="1"/>
  <c r="L201" i="1"/>
  <c r="N217" i="1"/>
  <c r="L217" i="1"/>
  <c r="M237" i="1"/>
  <c r="K237" i="1"/>
  <c r="K250" i="1"/>
  <c r="M250" i="1"/>
  <c r="K258" i="1"/>
  <c r="M258" i="1"/>
  <c r="K266" i="1"/>
  <c r="M266" i="1"/>
  <c r="L227" i="1"/>
  <c r="N227" i="1"/>
  <c r="K238" i="1"/>
  <c r="M238" i="1"/>
  <c r="M251" i="1"/>
  <c r="K251" i="1"/>
  <c r="M259" i="1"/>
  <c r="K259" i="1"/>
  <c r="M267" i="1"/>
  <c r="K267" i="1"/>
  <c r="K178" i="1"/>
  <c r="K186" i="1"/>
  <c r="K194" i="1"/>
  <c r="K202" i="1"/>
  <c r="K210" i="1"/>
  <c r="N221" i="1"/>
  <c r="L221" i="1"/>
  <c r="K228" i="1"/>
  <c r="M231" i="1"/>
  <c r="K231" i="1"/>
  <c r="M239" i="1"/>
  <c r="K239" i="1"/>
  <c r="M252" i="1"/>
  <c r="K252" i="1"/>
  <c r="M260" i="1"/>
  <c r="K260" i="1"/>
  <c r="M268" i="1"/>
  <c r="K268" i="1"/>
  <c r="M232" i="1"/>
  <c r="K232" i="1"/>
  <c r="M240" i="1"/>
  <c r="K240" i="1"/>
  <c r="M253" i="1"/>
  <c r="K253" i="1"/>
  <c r="M261" i="1"/>
  <c r="K261" i="1"/>
  <c r="M269" i="1"/>
  <c r="K269" i="1"/>
  <c r="M233" i="1"/>
  <c r="K233" i="1"/>
  <c r="M241" i="1"/>
  <c r="K241" i="1"/>
  <c r="K246" i="1"/>
  <c r="M246" i="1"/>
  <c r="K254" i="1"/>
  <c r="M254" i="1"/>
  <c r="K262" i="1"/>
  <c r="M262" i="1"/>
  <c r="K270" i="1"/>
  <c r="M270" i="1"/>
  <c r="L219" i="1"/>
  <c r="N219" i="1"/>
  <c r="K234" i="1"/>
  <c r="M234" i="1"/>
  <c r="K242" i="1"/>
  <c r="M242" i="1"/>
  <c r="M247" i="1"/>
  <c r="K247" i="1"/>
  <c r="M255" i="1"/>
  <c r="K255" i="1"/>
  <c r="M263" i="1"/>
  <c r="K263" i="1"/>
  <c r="M271" i="1"/>
  <c r="K271" i="1"/>
  <c r="M235" i="1"/>
  <c r="K235" i="1"/>
  <c r="M243" i="1"/>
  <c r="K243" i="1"/>
  <c r="M248" i="1"/>
  <c r="K248" i="1"/>
  <c r="M256" i="1"/>
  <c r="K256" i="1"/>
  <c r="M264" i="1"/>
  <c r="K264" i="1"/>
  <c r="M272" i="1"/>
  <c r="K272" i="1"/>
  <c r="L213" i="1" l="1"/>
  <c r="N179" i="1"/>
  <c r="L187" i="1"/>
  <c r="N96" i="1"/>
  <c r="L230" i="1"/>
  <c r="L209" i="1"/>
  <c r="L218" i="1"/>
  <c r="N171" i="1"/>
  <c r="L205" i="1"/>
  <c r="N199" i="1"/>
  <c r="L189" i="1"/>
  <c r="N225" i="1"/>
  <c r="L197" i="1"/>
  <c r="L222" i="1"/>
  <c r="L215" i="1"/>
  <c r="N191" i="1"/>
  <c r="L110" i="1"/>
  <c r="N167" i="1"/>
  <c r="L114" i="1"/>
  <c r="N122" i="1"/>
  <c r="L169" i="1"/>
  <c r="L211" i="1"/>
  <c r="N203" i="1"/>
  <c r="N195" i="1"/>
  <c r="L173" i="1"/>
  <c r="N106" i="1"/>
  <c r="L90" i="1"/>
  <c r="L104" i="1"/>
  <c r="N98" i="1"/>
  <c r="L245" i="1"/>
  <c r="N68" i="1"/>
  <c r="L130" i="1"/>
  <c r="L108" i="1"/>
  <c r="N163" i="1"/>
  <c r="L88" i="1"/>
  <c r="N183" i="1"/>
  <c r="L82" i="1"/>
  <c r="L80" i="1"/>
  <c r="N181" i="1"/>
  <c r="N229" i="1"/>
  <c r="L74" i="1"/>
  <c r="N72" i="1"/>
  <c r="N207" i="1"/>
  <c r="L226" i="1"/>
  <c r="N175" i="1"/>
  <c r="N234" i="1"/>
  <c r="L234" i="1"/>
  <c r="N254" i="1"/>
  <c r="L254" i="1"/>
  <c r="N238" i="1"/>
  <c r="L238" i="1"/>
  <c r="N250" i="1"/>
  <c r="L250" i="1"/>
  <c r="N206" i="1"/>
  <c r="L206" i="1"/>
  <c r="N154" i="1"/>
  <c r="L154" i="1"/>
  <c r="N136" i="1"/>
  <c r="L136" i="1"/>
  <c r="N67" i="1"/>
  <c r="L67" i="1"/>
  <c r="N33" i="1"/>
  <c r="L33" i="1"/>
  <c r="L48" i="1"/>
  <c r="N48" i="1"/>
  <c r="N31" i="1"/>
  <c r="L31" i="1"/>
  <c r="N272" i="1"/>
  <c r="L272" i="1"/>
  <c r="L263" i="1"/>
  <c r="N263" i="1"/>
  <c r="N261" i="1"/>
  <c r="L261" i="1"/>
  <c r="N268" i="1"/>
  <c r="L268" i="1"/>
  <c r="L231" i="1"/>
  <c r="N231" i="1"/>
  <c r="N244" i="1"/>
  <c r="L244" i="1"/>
  <c r="N198" i="1"/>
  <c r="L198" i="1"/>
  <c r="N170" i="1"/>
  <c r="L170" i="1"/>
  <c r="N150" i="1"/>
  <c r="L150" i="1"/>
  <c r="N156" i="1"/>
  <c r="L156" i="1"/>
  <c r="N53" i="1"/>
  <c r="L53" i="1"/>
  <c r="N27" i="1"/>
  <c r="L27" i="1"/>
  <c r="L44" i="1"/>
  <c r="N44" i="1"/>
  <c r="N42" i="1"/>
  <c r="L42" i="1"/>
  <c r="N65" i="1"/>
  <c r="L65" i="1"/>
  <c r="N25" i="1"/>
  <c r="L25" i="1"/>
  <c r="N62" i="1"/>
  <c r="L62" i="1"/>
  <c r="N30" i="1"/>
  <c r="L30" i="1"/>
  <c r="L243" i="1"/>
  <c r="N243" i="1"/>
  <c r="N246" i="1"/>
  <c r="L246" i="1"/>
  <c r="N190" i="1"/>
  <c r="L190" i="1"/>
  <c r="N166" i="1"/>
  <c r="L166" i="1"/>
  <c r="N146" i="1"/>
  <c r="L146" i="1"/>
  <c r="N152" i="1"/>
  <c r="L152" i="1"/>
  <c r="N159" i="1"/>
  <c r="L159" i="1"/>
  <c r="N127" i="1"/>
  <c r="L127" i="1"/>
  <c r="L36" i="1"/>
  <c r="N36" i="1"/>
  <c r="N51" i="1"/>
  <c r="L51" i="1"/>
  <c r="N59" i="1"/>
  <c r="L59" i="1"/>
  <c r="N23" i="1"/>
  <c r="L23" i="1"/>
  <c r="N63" i="1"/>
  <c r="L63" i="1"/>
  <c r="N264" i="1"/>
  <c r="L264" i="1"/>
  <c r="L235" i="1"/>
  <c r="N235" i="1"/>
  <c r="L255" i="1"/>
  <c r="N255" i="1"/>
  <c r="N253" i="1"/>
  <c r="L253" i="1"/>
  <c r="N260" i="1"/>
  <c r="L260" i="1"/>
  <c r="L267" i="1"/>
  <c r="N267" i="1"/>
  <c r="N237" i="1"/>
  <c r="L237" i="1"/>
  <c r="N265" i="1"/>
  <c r="L265" i="1"/>
  <c r="N236" i="1"/>
  <c r="L236" i="1"/>
  <c r="N182" i="1"/>
  <c r="L182" i="1"/>
  <c r="N142" i="1"/>
  <c r="L142" i="1"/>
  <c r="N148" i="1"/>
  <c r="L148" i="1"/>
  <c r="N119" i="1"/>
  <c r="L119" i="1"/>
  <c r="N45" i="1"/>
  <c r="L45" i="1"/>
  <c r="N66" i="1"/>
  <c r="L66" i="1"/>
  <c r="N34" i="1"/>
  <c r="L34" i="1"/>
  <c r="N57" i="1"/>
  <c r="L57" i="1"/>
  <c r="L40" i="1"/>
  <c r="N40" i="1"/>
  <c r="N55" i="1"/>
  <c r="L55" i="1"/>
  <c r="N54" i="1"/>
  <c r="L54" i="1"/>
  <c r="N22" i="1"/>
  <c r="L22" i="1"/>
  <c r="N270" i="1"/>
  <c r="L270" i="1"/>
  <c r="N266" i="1"/>
  <c r="L266" i="1"/>
  <c r="N132" i="1"/>
  <c r="L132" i="1"/>
  <c r="N144" i="1"/>
  <c r="L144" i="1"/>
  <c r="N111" i="1"/>
  <c r="L111" i="1"/>
  <c r="N43" i="1"/>
  <c r="L43" i="1"/>
  <c r="L64" i="1"/>
  <c r="N64" i="1"/>
  <c r="N240" i="1"/>
  <c r="L240" i="1"/>
  <c r="N252" i="1"/>
  <c r="L252" i="1"/>
  <c r="N257" i="1"/>
  <c r="L257" i="1"/>
  <c r="N162" i="1"/>
  <c r="L162" i="1"/>
  <c r="N140" i="1"/>
  <c r="L140" i="1"/>
  <c r="N103" i="1"/>
  <c r="L103" i="1"/>
  <c r="N29" i="1"/>
  <c r="L29" i="1"/>
  <c r="L60" i="1"/>
  <c r="N60" i="1"/>
  <c r="L28" i="1"/>
  <c r="N28" i="1"/>
  <c r="N19" i="1"/>
  <c r="L19" i="1"/>
  <c r="N58" i="1"/>
  <c r="L58" i="1"/>
  <c r="N26" i="1"/>
  <c r="L26" i="1"/>
  <c r="N49" i="1"/>
  <c r="L49" i="1"/>
  <c r="L32" i="1"/>
  <c r="N32" i="1"/>
  <c r="N47" i="1"/>
  <c r="L47" i="1"/>
  <c r="N46" i="1"/>
  <c r="L46" i="1"/>
  <c r="N37" i="1"/>
  <c r="L37" i="1"/>
  <c r="N256" i="1"/>
  <c r="L256" i="1"/>
  <c r="L247" i="1"/>
  <c r="N247" i="1"/>
  <c r="L259" i="1"/>
  <c r="N259" i="1"/>
  <c r="N242" i="1"/>
  <c r="L242" i="1"/>
  <c r="N262" i="1"/>
  <c r="L262" i="1"/>
  <c r="N258" i="1"/>
  <c r="L258" i="1"/>
  <c r="N220" i="1"/>
  <c r="L220" i="1"/>
  <c r="N174" i="1"/>
  <c r="L174" i="1"/>
  <c r="N87" i="1"/>
  <c r="L87" i="1"/>
  <c r="L20" i="1"/>
  <c r="N20" i="1"/>
  <c r="L56" i="1"/>
  <c r="N56" i="1"/>
  <c r="N39" i="1"/>
  <c r="L39" i="1"/>
  <c r="N241" i="1"/>
  <c r="L241" i="1"/>
  <c r="N248" i="1"/>
  <c r="L248" i="1"/>
  <c r="L271" i="1"/>
  <c r="N271" i="1"/>
  <c r="N233" i="1"/>
  <c r="L233" i="1"/>
  <c r="N269" i="1"/>
  <c r="L269" i="1"/>
  <c r="N232" i="1"/>
  <c r="L232" i="1"/>
  <c r="L239" i="1"/>
  <c r="N239" i="1"/>
  <c r="L251" i="1"/>
  <c r="N251" i="1"/>
  <c r="N249" i="1"/>
  <c r="L249" i="1"/>
  <c r="N214" i="1"/>
  <c r="L214" i="1"/>
  <c r="L158" i="1"/>
  <c r="N158" i="1"/>
  <c r="N139" i="1"/>
  <c r="L139" i="1"/>
  <c r="N71" i="1"/>
  <c r="L71" i="1"/>
  <c r="N61" i="1"/>
  <c r="L61" i="1"/>
  <c r="N21" i="1"/>
  <c r="L21" i="1"/>
  <c r="L52" i="1"/>
  <c r="N52" i="1"/>
  <c r="N50" i="1"/>
  <c r="L50" i="1"/>
  <c r="N18" i="1"/>
  <c r="L18" i="1"/>
  <c r="N41" i="1"/>
  <c r="L41" i="1"/>
  <c r="L24" i="1"/>
  <c r="N24" i="1"/>
  <c r="N38" i="1"/>
  <c r="L38" i="1"/>
  <c r="N35" i="1"/>
  <c r="L35" i="1"/>
  <c r="I319" i="1" l="1"/>
  <c r="E323" i="1"/>
  <c r="E322" i="1"/>
  <c r="Q318" i="1" l="1"/>
  <c r="J318" i="1" s="1"/>
  <c r="M318" i="1" s="1"/>
  <c r="Q317" i="1"/>
  <c r="J317" i="1" s="1"/>
  <c r="Q316" i="1"/>
  <c r="J316" i="1" s="1"/>
  <c r="Q315" i="1"/>
  <c r="J315" i="1" s="1"/>
  <c r="Q314" i="1"/>
  <c r="J314" i="1" s="1"/>
  <c r="M314" i="1" s="1"/>
  <c r="Q313" i="1"/>
  <c r="J313" i="1" s="1"/>
  <c r="Q312" i="1"/>
  <c r="J312" i="1" s="1"/>
  <c r="Q311" i="1"/>
  <c r="J311" i="1" s="1"/>
  <c r="Q310" i="1"/>
  <c r="J310" i="1" s="1"/>
  <c r="M310" i="1" s="1"/>
  <c r="Q309" i="1"/>
  <c r="J309" i="1" s="1"/>
  <c r="Q308" i="1"/>
  <c r="J308" i="1" s="1"/>
  <c r="Q307" i="1"/>
  <c r="J307" i="1" s="1"/>
  <c r="Q306" i="1"/>
  <c r="J306" i="1" s="1"/>
  <c r="M306" i="1" s="1"/>
  <c r="Q305" i="1"/>
  <c r="J305" i="1" s="1"/>
  <c r="Q304" i="1"/>
  <c r="J304" i="1" s="1"/>
  <c r="Q303" i="1"/>
  <c r="J303" i="1" s="1"/>
  <c r="Q302" i="1"/>
  <c r="J302" i="1" s="1"/>
  <c r="M302" i="1" s="1"/>
  <c r="Q301" i="1"/>
  <c r="J301" i="1" s="1"/>
  <c r="Q300" i="1"/>
  <c r="J300" i="1" s="1"/>
  <c r="Q299" i="1"/>
  <c r="J299" i="1" s="1"/>
  <c r="Q298" i="1"/>
  <c r="J298" i="1" s="1"/>
  <c r="M298" i="1" s="1"/>
  <c r="Q297" i="1"/>
  <c r="J297" i="1" s="1"/>
  <c r="Q296" i="1"/>
  <c r="J296" i="1" s="1"/>
  <c r="Q295" i="1"/>
  <c r="J295" i="1" s="1"/>
  <c r="Q294" i="1"/>
  <c r="J294" i="1" s="1"/>
  <c r="M294" i="1" s="1"/>
  <c r="Q293" i="1"/>
  <c r="J293" i="1" s="1"/>
  <c r="Q292" i="1"/>
  <c r="J292" i="1" s="1"/>
  <c r="Q291" i="1"/>
  <c r="J291" i="1" s="1"/>
  <c r="Q290" i="1"/>
  <c r="J290" i="1" s="1"/>
  <c r="M290" i="1" s="1"/>
  <c r="Q289" i="1"/>
  <c r="J289" i="1" s="1"/>
  <c r="Q288" i="1"/>
  <c r="J288" i="1" s="1"/>
  <c r="Q287" i="1"/>
  <c r="J287" i="1" s="1"/>
  <c r="Q286" i="1"/>
  <c r="J286" i="1" s="1"/>
  <c r="M286" i="1" s="1"/>
  <c r="Q285" i="1"/>
  <c r="J285" i="1" s="1"/>
  <c r="Q284" i="1"/>
  <c r="J284" i="1" s="1"/>
  <c r="Q283" i="1"/>
  <c r="J283" i="1" s="1"/>
  <c r="Q282" i="1"/>
  <c r="J282" i="1" s="1"/>
  <c r="M282" i="1" s="1"/>
  <c r="Q281" i="1"/>
  <c r="J281" i="1" s="1"/>
  <c r="Q280" i="1"/>
  <c r="J280" i="1" s="1"/>
  <c r="Q279" i="1"/>
  <c r="J279" i="1" s="1"/>
  <c r="Q278" i="1"/>
  <c r="J278" i="1" s="1"/>
  <c r="M278" i="1" s="1"/>
  <c r="Q277" i="1"/>
  <c r="J277" i="1" s="1"/>
  <c r="Q276" i="1"/>
  <c r="J276" i="1" s="1"/>
  <c r="Q275" i="1"/>
  <c r="J275" i="1" s="1"/>
  <c r="Q274" i="1"/>
  <c r="J274" i="1" s="1"/>
  <c r="M274" i="1" s="1"/>
  <c r="Q273" i="1"/>
  <c r="J273" i="1" s="1"/>
  <c r="N286" i="1" l="1"/>
  <c r="L286" i="1"/>
  <c r="N274" i="1"/>
  <c r="L274" i="1"/>
  <c r="M280" i="1"/>
  <c r="K280" i="1"/>
  <c r="M293" i="1"/>
  <c r="K293" i="1"/>
  <c r="K299" i="1"/>
  <c r="M299" i="1"/>
  <c r="N306" i="1"/>
  <c r="L306" i="1"/>
  <c r="M312" i="1"/>
  <c r="K312" i="1"/>
  <c r="M281" i="1"/>
  <c r="K281" i="1"/>
  <c r="K287" i="1"/>
  <c r="M287" i="1"/>
  <c r="N294" i="1"/>
  <c r="L294" i="1"/>
  <c r="M300" i="1"/>
  <c r="K300" i="1"/>
  <c r="M313" i="1"/>
  <c r="K313" i="1"/>
  <c r="K275" i="1"/>
  <c r="M275" i="1"/>
  <c r="N282" i="1"/>
  <c r="L282" i="1"/>
  <c r="M288" i="1"/>
  <c r="K288" i="1"/>
  <c r="M301" i="1"/>
  <c r="K301" i="1"/>
  <c r="K307" i="1"/>
  <c r="M307" i="1"/>
  <c r="N314" i="1"/>
  <c r="L314" i="1"/>
  <c r="K311" i="1"/>
  <c r="M311" i="1"/>
  <c r="M276" i="1"/>
  <c r="K276" i="1"/>
  <c r="M289" i="1"/>
  <c r="K289" i="1"/>
  <c r="K295" i="1"/>
  <c r="M295" i="1"/>
  <c r="N302" i="1"/>
  <c r="L302" i="1"/>
  <c r="M308" i="1"/>
  <c r="K308" i="1"/>
  <c r="M292" i="1"/>
  <c r="K292" i="1"/>
  <c r="M277" i="1"/>
  <c r="K277" i="1"/>
  <c r="K283" i="1"/>
  <c r="M283" i="1"/>
  <c r="N290" i="1"/>
  <c r="L290" i="1"/>
  <c r="M296" i="1"/>
  <c r="K296" i="1"/>
  <c r="M309" i="1"/>
  <c r="K309" i="1"/>
  <c r="K315" i="1"/>
  <c r="M315" i="1"/>
  <c r="K279" i="1"/>
  <c r="M279" i="1"/>
  <c r="N318" i="1"/>
  <c r="L318" i="1"/>
  <c r="N278" i="1"/>
  <c r="L278" i="1"/>
  <c r="M284" i="1"/>
  <c r="K284" i="1"/>
  <c r="M297" i="1"/>
  <c r="K297" i="1"/>
  <c r="K303" i="1"/>
  <c r="M303" i="1"/>
  <c r="N310" i="1"/>
  <c r="L310" i="1"/>
  <c r="M316" i="1"/>
  <c r="K316" i="1"/>
  <c r="M305" i="1"/>
  <c r="K305" i="1"/>
  <c r="M285" i="1"/>
  <c r="K285" i="1"/>
  <c r="K291" i="1"/>
  <c r="M291" i="1"/>
  <c r="N298" i="1"/>
  <c r="L298" i="1"/>
  <c r="M304" i="1"/>
  <c r="K304" i="1"/>
  <c r="M317" i="1"/>
  <c r="K317" i="1"/>
  <c r="K274" i="1"/>
  <c r="K278" i="1"/>
  <c r="K282" i="1"/>
  <c r="K286" i="1"/>
  <c r="K290" i="1"/>
  <c r="K294" i="1"/>
  <c r="K298" i="1"/>
  <c r="K302" i="1"/>
  <c r="K306" i="1"/>
  <c r="K310" i="1"/>
  <c r="K314" i="1"/>
  <c r="K318" i="1"/>
  <c r="K273" i="1"/>
  <c r="M273" i="1"/>
  <c r="N303" i="1" l="1"/>
  <c r="L303" i="1"/>
  <c r="L307" i="1"/>
  <c r="N307" i="1"/>
  <c r="L275" i="1"/>
  <c r="N275" i="1"/>
  <c r="N317" i="1"/>
  <c r="L317" i="1"/>
  <c r="N285" i="1"/>
  <c r="L285" i="1"/>
  <c r="L296" i="1"/>
  <c r="N296" i="1"/>
  <c r="N292" i="1"/>
  <c r="L292" i="1"/>
  <c r="N289" i="1"/>
  <c r="L289" i="1"/>
  <c r="L312" i="1"/>
  <c r="N312" i="1"/>
  <c r="L280" i="1"/>
  <c r="N280" i="1"/>
  <c r="L304" i="1"/>
  <c r="N304" i="1"/>
  <c r="N305" i="1"/>
  <c r="L305" i="1"/>
  <c r="N297" i="1"/>
  <c r="L297" i="1"/>
  <c r="L308" i="1"/>
  <c r="N308" i="1"/>
  <c r="N276" i="1"/>
  <c r="L276" i="1"/>
  <c r="N301" i="1"/>
  <c r="L301" i="1"/>
  <c r="L315" i="1"/>
  <c r="N315" i="1"/>
  <c r="L283" i="1"/>
  <c r="N283" i="1"/>
  <c r="L311" i="1"/>
  <c r="N311" i="1"/>
  <c r="L299" i="1"/>
  <c r="N299" i="1"/>
  <c r="L287" i="1"/>
  <c r="N287" i="1"/>
  <c r="L316" i="1"/>
  <c r="N316" i="1"/>
  <c r="L284" i="1"/>
  <c r="N284" i="1"/>
  <c r="L288" i="1"/>
  <c r="N288" i="1"/>
  <c r="N313" i="1"/>
  <c r="L313" i="1"/>
  <c r="N281" i="1"/>
  <c r="L281" i="1"/>
  <c r="L279" i="1"/>
  <c r="N279" i="1"/>
  <c r="L291" i="1"/>
  <c r="N291" i="1"/>
  <c r="L295" i="1"/>
  <c r="N295" i="1"/>
  <c r="N309" i="1"/>
  <c r="L309" i="1"/>
  <c r="N277" i="1"/>
  <c r="L277" i="1"/>
  <c r="L300" i="1"/>
  <c r="N300" i="1"/>
  <c r="N293" i="1"/>
  <c r="L293" i="1"/>
  <c r="N273" i="1"/>
  <c r="L273" i="1"/>
  <c r="Q17" i="1" l="1"/>
  <c r="Q319" i="1" s="1"/>
  <c r="W3" i="3" l="1"/>
  <c r="J17" i="1"/>
  <c r="M17" i="1" s="1"/>
  <c r="K17" i="1" l="1"/>
  <c r="N17" i="1"/>
  <c r="N319" i="1" s="1"/>
  <c r="L17" i="1"/>
  <c r="Y3" i="4" l="1"/>
  <c r="Y4" i="4"/>
  <c r="Y5" i="4"/>
  <c r="Y6" i="4"/>
  <c r="Y7" i="4"/>
  <c r="Y8" i="4"/>
  <c r="Y9" i="4"/>
  <c r="Y10" i="4"/>
  <c r="Y11" i="4"/>
  <c r="Y12" i="4"/>
  <c r="Y13" i="4"/>
  <c r="Y14" i="4"/>
  <c r="Y15" i="4"/>
  <c r="Y16" i="4"/>
  <c r="Y17" i="4"/>
  <c r="Y18" i="4"/>
  <c r="Y19" i="4"/>
  <c r="Y20" i="4"/>
  <c r="Y21" i="4"/>
  <c r="Y22" i="4"/>
  <c r="Y23" i="4"/>
  <c r="Y24" i="4"/>
  <c r="Y25" i="4"/>
  <c r="Y26" i="4"/>
  <c r="Y27" i="4"/>
  <c r="Y28" i="4"/>
  <c r="Y29" i="4"/>
  <c r="Y30" i="4"/>
  <c r="Y31" i="4"/>
  <c r="Y2" i="4"/>
  <c r="Q29" i="4"/>
  <c r="S29" i="4" s="1"/>
  <c r="Q20" i="4"/>
  <c r="S20" i="4" s="1"/>
  <c r="J20" i="4" s="1"/>
  <c r="Q31" i="4"/>
  <c r="S31" i="4" s="1"/>
  <c r="J31" i="4" s="1"/>
  <c r="Q30" i="4"/>
  <c r="S30" i="4" s="1"/>
  <c r="J30" i="4" s="1"/>
  <c r="Q28" i="4"/>
  <c r="S28" i="4" s="1"/>
  <c r="J28" i="4" s="1"/>
  <c r="Q27" i="4"/>
  <c r="S27" i="4" s="1"/>
  <c r="J27" i="4" s="1"/>
  <c r="Q26" i="4"/>
  <c r="S26" i="4" s="1"/>
  <c r="J26" i="4" s="1"/>
  <c r="Q25" i="4"/>
  <c r="S25" i="4" s="1"/>
  <c r="J25" i="4" s="1"/>
  <c r="Q24" i="4"/>
  <c r="S24" i="4" s="1"/>
  <c r="J24" i="4" s="1"/>
  <c r="Q23" i="4"/>
  <c r="S23" i="4" s="1"/>
  <c r="J23" i="4" s="1"/>
  <c r="Q22" i="4"/>
  <c r="S22" i="4" s="1"/>
  <c r="J22" i="4" s="1"/>
  <c r="Q21" i="4"/>
  <c r="S21" i="4" s="1"/>
  <c r="J21" i="4" s="1"/>
  <c r="Q19" i="4"/>
  <c r="S19" i="4" s="1"/>
  <c r="J19" i="4" s="1"/>
  <c r="Q18" i="4"/>
  <c r="S18" i="4" s="1"/>
  <c r="J18" i="4" s="1"/>
  <c r="Q17" i="4"/>
  <c r="S17" i="4" s="1"/>
  <c r="J17" i="4" s="1"/>
  <c r="Q16" i="4"/>
  <c r="S16" i="4" s="1"/>
  <c r="J16" i="4" s="1"/>
  <c r="Q15" i="4"/>
  <c r="S15" i="4" s="1"/>
  <c r="J15" i="4" s="1"/>
  <c r="Q14" i="4"/>
  <c r="S14" i="4" s="1"/>
  <c r="J14" i="4" s="1"/>
  <c r="Q13" i="4"/>
  <c r="S13" i="4" s="1"/>
  <c r="J13" i="4" s="1"/>
  <c r="Q12" i="4"/>
  <c r="S12" i="4" s="1"/>
  <c r="J12" i="4" s="1"/>
  <c r="Q11" i="4"/>
  <c r="S11" i="4" s="1"/>
  <c r="J11" i="4" s="1"/>
  <c r="Q10" i="4"/>
  <c r="S10" i="4" s="1"/>
  <c r="J10" i="4" s="1"/>
  <c r="Q9" i="4"/>
  <c r="S9" i="4" s="1"/>
  <c r="J9" i="4" s="1"/>
  <c r="Q8" i="4"/>
  <c r="S8" i="4" s="1"/>
  <c r="J8" i="4" s="1"/>
  <c r="Q7" i="4"/>
  <c r="S7" i="4" s="1"/>
  <c r="J7" i="4" s="1"/>
  <c r="Q6" i="4"/>
  <c r="S6" i="4" s="1"/>
  <c r="J6" i="4" s="1"/>
  <c r="Q5" i="4"/>
  <c r="S5" i="4" s="1"/>
  <c r="J5" i="4" s="1"/>
  <c r="Q4" i="4"/>
  <c r="S4" i="4" s="1"/>
  <c r="J4" i="4" s="1"/>
  <c r="Q3" i="4"/>
  <c r="S3" i="4" s="1"/>
  <c r="J3" i="4" s="1"/>
  <c r="Q2" i="4"/>
  <c r="S2" i="4" s="1"/>
  <c r="J2" i="4" s="1"/>
  <c r="J29" i="4" l="1"/>
  <c r="K29" i="4" s="1"/>
  <c r="K13" i="4"/>
  <c r="M13" i="4"/>
  <c r="L13" i="4" s="1"/>
  <c r="M17" i="4"/>
  <c r="K17" i="4"/>
  <c r="M30" i="4"/>
  <c r="K30" i="4"/>
  <c r="K18" i="4"/>
  <c r="M18" i="4"/>
  <c r="M31" i="4"/>
  <c r="K31" i="4"/>
  <c r="M8" i="4"/>
  <c r="K8" i="4"/>
  <c r="K19" i="4"/>
  <c r="M19" i="4"/>
  <c r="M25" i="4"/>
  <c r="K25" i="4"/>
  <c r="K7" i="4"/>
  <c r="M7" i="4"/>
  <c r="M24" i="4"/>
  <c r="K24" i="4"/>
  <c r="M2" i="4"/>
  <c r="K2" i="4"/>
  <c r="K3" i="4"/>
  <c r="M3" i="4"/>
  <c r="M9" i="4"/>
  <c r="K9" i="4"/>
  <c r="K26" i="4"/>
  <c r="M26" i="4"/>
  <c r="M14" i="4"/>
  <c r="K14" i="4"/>
  <c r="K27" i="4"/>
  <c r="M27" i="4"/>
  <c r="K11" i="4"/>
  <c r="M11" i="4"/>
  <c r="K5" i="4"/>
  <c r="M5" i="4"/>
  <c r="M22" i="4"/>
  <c r="K22" i="4"/>
  <c r="M28" i="4"/>
  <c r="K28" i="4"/>
  <c r="M10" i="4"/>
  <c r="K10" i="4"/>
  <c r="M20" i="4"/>
  <c r="K20" i="4"/>
  <c r="K4" i="4"/>
  <c r="M4" i="4"/>
  <c r="K15" i="4"/>
  <c r="M15" i="4"/>
  <c r="K21" i="4"/>
  <c r="M21" i="4"/>
  <c r="M6" i="4"/>
  <c r="K6" i="4"/>
  <c r="M12" i="4"/>
  <c r="K12" i="4"/>
  <c r="M16" i="4"/>
  <c r="K16" i="4"/>
  <c r="M23" i="4"/>
  <c r="K23" i="4"/>
  <c r="M29" i="4" l="1"/>
  <c r="N29" i="4" s="1"/>
  <c r="N13" i="4"/>
  <c r="L5" i="4"/>
  <c r="N5" i="4"/>
  <c r="N20" i="4"/>
  <c r="L20" i="4"/>
  <c r="N8" i="4"/>
  <c r="L8" i="4"/>
  <c r="N21" i="4"/>
  <c r="L21" i="4"/>
  <c r="L11" i="4"/>
  <c r="N11" i="4"/>
  <c r="N7" i="4"/>
  <c r="L7" i="4"/>
  <c r="N26" i="4"/>
  <c r="L26" i="4"/>
  <c r="N6" i="4"/>
  <c r="L6" i="4"/>
  <c r="L24" i="4"/>
  <c r="N24" i="4"/>
  <c r="N17" i="4"/>
  <c r="L17" i="4"/>
  <c r="N23" i="4"/>
  <c r="L23" i="4"/>
  <c r="N10" i="4"/>
  <c r="L10" i="4"/>
  <c r="N9" i="4"/>
  <c r="L9" i="4"/>
  <c r="N31" i="4"/>
  <c r="L31" i="4"/>
  <c r="L27" i="4"/>
  <c r="N27" i="4"/>
  <c r="N3" i="4"/>
  <c r="L3" i="4"/>
  <c r="N18" i="4"/>
  <c r="L18" i="4"/>
  <c r="N16" i="4"/>
  <c r="L16" i="4"/>
  <c r="L28" i="4"/>
  <c r="N28" i="4"/>
  <c r="N25" i="4"/>
  <c r="L25" i="4"/>
  <c r="L4" i="4"/>
  <c r="N4" i="4"/>
  <c r="L19" i="4"/>
  <c r="N19" i="4"/>
  <c r="N15" i="4"/>
  <c r="L15" i="4"/>
  <c r="L12" i="4"/>
  <c r="N12" i="4"/>
  <c r="L22" i="4"/>
  <c r="N22" i="4"/>
  <c r="L14" i="4"/>
  <c r="N14" i="4"/>
  <c r="N2" i="4"/>
  <c r="L2" i="4"/>
  <c r="L30" i="4"/>
  <c r="N30" i="4"/>
  <c r="L29" i="4" l="1"/>
  <c r="E321" i="1" l="1"/>
  <c r="K319" i="1" l="1"/>
  <c r="N321" i="1" l="1"/>
  <c r="Y2" i="3"/>
  <c r="Z2" i="3" l="1"/>
  <c r="AA2" i="3"/>
</calcChain>
</file>

<file path=xl/sharedStrings.xml><?xml version="1.0" encoding="utf-8"?>
<sst xmlns="http://schemas.openxmlformats.org/spreadsheetml/2006/main" count="4939" uniqueCount="381">
  <si>
    <t>POČET KS</t>
  </si>
  <si>
    <t xml:space="preserve">Стоимость с учетом скидки, долл.США </t>
  </si>
  <si>
    <t>Род упаковки</t>
  </si>
  <si>
    <t xml:space="preserve">Стоим-ть, долл.США </t>
  </si>
  <si>
    <t xml:space="preserve">Цена долл.США/ед.изм. </t>
  </si>
  <si>
    <t>Кол-во единиц</t>
  </si>
  <si>
    <t>Ед. измерения</t>
  </si>
  <si>
    <t xml:space="preserve">Страна происхождения </t>
  </si>
  <si>
    <t xml:space="preserve">Код товара в  соответствии с ТН ВЭД </t>
  </si>
  <si>
    <t>Производитель</t>
  </si>
  <si>
    <t>Артикул</t>
  </si>
  <si>
    <t xml:space="preserve">Наименование товара </t>
  </si>
  <si>
    <t>№</t>
  </si>
  <si>
    <t>Цена со скидкой, долл.США/ед.измерения</t>
  </si>
  <si>
    <t>Кол-во упаковок</t>
  </si>
  <si>
    <t>Общая стоимость товара по  настоящей   Спецификации  составляет:</t>
  </si>
  <si>
    <t>долларов</t>
  </si>
  <si>
    <t>The  total  value of  the  goods  under  this  Specification is</t>
  </si>
  <si>
    <t>US dollars</t>
  </si>
  <si>
    <t>США, в том числе НДС по ставке 0%.</t>
  </si>
  <si>
    <t xml:space="preserve"> including VAT at 0% - $ 0.00 (zero)</t>
  </si>
  <si>
    <t>Условия поставки товара: СПТ Минск (Инкотермс 2010)</t>
  </si>
  <si>
    <t xml:space="preserve">Terms of delivery: CPT Minsk (Incoterm 2010) </t>
  </si>
  <si>
    <t>Адрес поставки товара: РБ, 06533 ПТО «Минск-СЭЗ»,  г. Минск, ул. Промышленная, 4</t>
  </si>
  <si>
    <t>Delivery adress:  Bonded warehouse (SVH) No. 06533 PTO "Minsk-SEZ",  Minsk, ul. Promishlennaya 4</t>
  </si>
  <si>
    <t>Настоящая Спецификация может корректироваться Дополнениями, которые вступают в силу с момента подписания сторонами и являются неотъемлимыми частями настоящей Спецификации.</t>
  </si>
  <si>
    <t xml:space="preserve">This Specification can be adjusted by Supplements, Which are effective upon their signing and are integral parts of the present  Specification. </t>
  </si>
  <si>
    <t>THE SELLER/ПРОДАВЕЦ:</t>
  </si>
  <si>
    <t>ТНЕ BUYER/ПОКУПАТЕЛЬ:</t>
  </si>
  <si>
    <t>М.П.                 (подпись)                         (Ф.И.О.)</t>
  </si>
  <si>
    <t>Пошлина</t>
  </si>
  <si>
    <t>Пошлина, дол.США</t>
  </si>
  <si>
    <t>Маржа</t>
  </si>
  <si>
    <t>Опускная цена</t>
  </si>
  <si>
    <t>Опускная стоимость</t>
  </si>
  <si>
    <t>Курс конверсии евро/доллар</t>
  </si>
  <si>
    <t>Скидка</t>
  </si>
  <si>
    <t xml:space="preserve">Вес нетто, кг. </t>
  </si>
  <si>
    <t xml:space="preserve">Вес брутто,кг. </t>
  </si>
  <si>
    <t>ПРОВЕРКА ОТПУСКНОЙ ЦЕНЫ</t>
  </si>
  <si>
    <t>Торговая марка</t>
  </si>
  <si>
    <t>pcs</t>
  </si>
  <si>
    <t>China</t>
  </si>
  <si>
    <t>Box</t>
  </si>
  <si>
    <t>GAS VENTURE, LLC
220035, Republic of Belarus, Minsk, Timirjazeva str., 46, ap. 1</t>
  </si>
  <si>
    <t>CELKOM / ИТОГО:</t>
  </si>
  <si>
    <t xml:space="preserve">SLOVATEX S.R.O.                                                                                            Račianska 88 B, 831 02 Bratislava    
Slovenská republika                                                                                                Poštová banka a.s., Dvořákovo nábrežie 4, 
811 02 Bratislava, SLOVENSKÁ REPUBLIKA      "  
</t>
  </si>
  <si>
    <t>Italy</t>
  </si>
  <si>
    <t>Knitted sweaters Women kotton 100% Кофта женская трикотажная  хлопок 100%</t>
  </si>
  <si>
    <t>Trousers for women kotton 100% Брюки женские  хлопок 100%</t>
  </si>
  <si>
    <t>Women's denim overalls kotton 95% elastan 5% Комбинезон женский джинсовый  хлопок 95% эластан 5%</t>
  </si>
  <si>
    <t>Women's blouse kotton 100% Блузка женская  хлопок 100%</t>
  </si>
  <si>
    <t>T-shirts for women kotton 100% Майки женские  хлопок 100%</t>
  </si>
  <si>
    <t>part</t>
  </si>
  <si>
    <t>dins tricot</t>
  </si>
  <si>
    <t>vanila</t>
  </si>
  <si>
    <t>F.D</t>
  </si>
  <si>
    <t>Stella milani</t>
  </si>
  <si>
    <t>MODA ITALIA</t>
  </si>
  <si>
    <t>___</t>
  </si>
  <si>
    <t>POLAND</t>
  </si>
  <si>
    <t>ITALY</t>
  </si>
  <si>
    <t>PAPARAZZI</t>
  </si>
  <si>
    <t>CHINA</t>
  </si>
  <si>
    <t>BYOLALA</t>
  </si>
  <si>
    <t>NEW COLLECTION</t>
  </si>
  <si>
    <t>COCOMORE</t>
  </si>
  <si>
    <t>ZELANTE</t>
  </si>
  <si>
    <t>WENDY TRENDY</t>
  </si>
  <si>
    <t>PLANET</t>
  </si>
  <si>
    <t>L&amp;N MODA</t>
  </si>
  <si>
    <t>NAIIF</t>
  </si>
  <si>
    <t>MODA</t>
  </si>
  <si>
    <t>KOPKA</t>
  </si>
  <si>
    <t>package</t>
  </si>
  <si>
    <t>ONE LOVE</t>
  </si>
  <si>
    <t>ONE</t>
  </si>
  <si>
    <t>TERESA</t>
  </si>
  <si>
    <t>PAPARAZZI FASHION</t>
  </si>
  <si>
    <t>ARCZ</t>
  </si>
  <si>
    <t>LA BLANCHE</t>
  </si>
  <si>
    <t>COKI</t>
  </si>
  <si>
    <t>CRUCIAN</t>
  </si>
  <si>
    <t>Knitted sweaters Women 100% COTTON Кофта женская трикотажная 100% хлопок  размер: 46-50, обхват груди: 92-100, рост 165-175</t>
  </si>
  <si>
    <t>Knitted sweaters Women 95% COTTON, 5% ELASTAN Кофта женская трикотажная 95% хлопок, 5% эластан  размер: 46-50, обхват груди: 92-100, рост 165-175</t>
  </si>
  <si>
    <t>Knitted sweaters Women 90% COTTON, 10% ELASTAN Кофта женская трикотажная 90% хлопок, 10% эластан  размер: 46-50, обхват груди: 92-100, рост 165-175</t>
  </si>
  <si>
    <t>Tunic women's knitting 95% COTTON, 5% ELASTAN Туника женская трикотажная 95% хлопок, 5% эластан  размер: 46-50, обхват груди: 92-100, рост 165-175</t>
  </si>
  <si>
    <t>Tunic women's knitting 100% COTTON Туника женская трикотажная 100% хлопок  размер: 46-50, обхват груди: 92-100, рост 165-175</t>
  </si>
  <si>
    <t>Knitted sweaters Women 5% ELASTAN, 95% VISCOSE Кофта женская трикотажная 5% эластан, 95% вискоза  размер: 46-50, обхват груди: 92-100, рост 165-175</t>
  </si>
  <si>
    <t>Knitted sweaters Women 95% VISCOSE, 5% ELASTAN Кофта женская трикотажная 95% вискоза, 5% эластан  размер: 46-50, обхват груди: 92-100, рост 165-175</t>
  </si>
  <si>
    <t>Women's knitted sweater 50% COTTON, 50% ACRYLIC Свитер женский трикотажный 50% хлопок, 50% акрил  размер: 46-50, обхват груди: 92-100, рост 165-175</t>
  </si>
  <si>
    <t>Tunic women's knitting 100% TENCEL Туника женская трикотажная 100% тенсел  размер: 46-50, обхват груди: 92-100, рост 165-175</t>
  </si>
  <si>
    <t>Female jacket 95% COTTON, 5% ELASTAN Жакет женский 95% хлопок, 5% эластан  размер: 46-50, обхват груди: 92-100, рост 165-175</t>
  </si>
  <si>
    <t>Female jacket 5% ELASTAN, 95% VISCOSE Жакет женский 5% эластан, 95% вискоза  размер: 46-50, обхват груди: 92-100, рост 165-175</t>
  </si>
  <si>
    <t>Trousers for women 95% COTTON, 5% ELASTAN Брюки женские 95% хлопок, 5% эластан  размер: 46-50, рост 165-175</t>
  </si>
  <si>
    <t>Trousers for women 100% COTTON Брюки женские 100% хлопок  размер: 46-50, рост 165-175</t>
  </si>
  <si>
    <t>LARENA</t>
  </si>
  <si>
    <t xml:space="preserve">Bag ladies leather Сумка женская кожаная   </t>
  </si>
  <si>
    <t>Women's knitted sweater Свитер женский трикотажный 80% WOOL, 20% POLIAMIDE 80% шерсть, 20% полиамид  размер: 46-50, обхват груди: 92-100, рост 165-175</t>
  </si>
  <si>
    <t>Knitted sweaters Women Кофта женская трикотажная 95%COTTON 5%ELASTAN 95%хлопок 5%эластан  размер: 46, обхват груди: 92, рост 165</t>
  </si>
  <si>
    <t>Knitted sweaters Women Кофта женская трикотажная 95% COTTON, 5% ELASTAN 95% хлопок, 5% эластан  размер: 46-50, обхват груди: 92-100, рост 165-175</t>
  </si>
  <si>
    <t>Knitted sweaters Women Кофта женская трикотажная 65% COTTON15%LUREX 20%POLYESTER 65% хлопок15%люрекс 20%полиэстер  размер: 46-50, обхват груди: 92-100, рост 165-175</t>
  </si>
  <si>
    <t>Knitted sweaters Women Кофта женская трикотажная 100% COTTON 100% хлопок  размер: 46-50, обхват груди: 92-100, рост 165-175</t>
  </si>
  <si>
    <t>Knitted sweaters Women Кофта женская трикотажная 96,5%COTTON  3,5%ELASTAN 96,5%хлопок  3,5%эластан  размер: 46-50, обхват груди: 92-100, рост 165-175</t>
  </si>
  <si>
    <t>Knitted sweaters Women Кофта женская трикотажная 42%COTTON6%ELASTAN33%VISCOZE19%PA 42%хлопок6%эластан33%вискоза19%акрил  размер: 46-50, обхват груди: 92-100, рост 165-175</t>
  </si>
  <si>
    <t>Knitted sweaters Women Кофта женская трикотажная 30% NYLON, 70% COTTON 30% нейлон, 70% хлопок  размер: 46-50, обхват груди: 92-100, рост 165-175</t>
  </si>
  <si>
    <t>Knitted sweaters Women Кофта женская трикотажная 42% COTTON, 6% ELASTAN, 33% VISCOSE, 19% PA 42% хлопок, 6% эластан, 33% вискоза, 19% акрил  размер: 46-50, обхват груди: 92-100, рост 165-175</t>
  </si>
  <si>
    <t>Knitted sweaters Women Кофта женская трикотажная 62% POLIAMIDE, 32% VISCOSE, 6% ELASTAN 62% полиамид, 32% вискоза, 6% эластан  размер: 46-50, обхват груди: 92-100, рост 165-175</t>
  </si>
  <si>
    <t>Knitted sweaters Women Кофта женская трикотажная 50% COTTON, 50% ACRYLIC 50% хлопок, 50% ACRYLIC  размер: 46-50, обхват груди: 92-100, рост 165-175</t>
  </si>
  <si>
    <t>Knitted sweaters Women Кофта женская трикотажная 50%POLYSTER 50%VISCOZE 50%полиэстер 50%вискоза  размер: 46-50, обхват груди: 92-100, рост 165-175</t>
  </si>
  <si>
    <t>Knitted sweaters Women Кофта женская трикотажная 6%ELASTAN 62%POLIAMIDE32%VISCOZE  6%эластан 62%полиамид32%вискоза  размер: 46-50, обхват груди: 92-100, рост 165-175</t>
  </si>
  <si>
    <t>Knitted sweaters Women Кофта женская трикотажная 65% POLIESTER, 35% VISCOSE 65% полиэстер, 35% вискоза  размер: 46-50, обхват груди: 92-100, рост 165-175</t>
  </si>
  <si>
    <t>Knitted sweaters Women Кофта женская трикотажная 35%COTTON 65%POLYESTER  35%хлопок 65%полиэстер   размер: 46-50, обхват груди: 92-100, рост 165-175</t>
  </si>
  <si>
    <t>Knitted sweaters Women Кофта женская трикотажная 100%LYOCEL 100%лиосел  размер: 46-50, обхват груди: 92-100, рост 165-175</t>
  </si>
  <si>
    <t>Knitted sweaters Women Кофта женская трикотажная 100%POLYESTER 100%полиэстер  размер: 46-50, обхват груди: 92-100, рост 165-175</t>
  </si>
  <si>
    <t>Knitted sweaters Women Кофта женская трикотажная 95%POLYESTER 5%ELASTAN 95%полиэстер 5%эластан  размер: 46-50, обхват груди: 92-100, рост 165-175</t>
  </si>
  <si>
    <t>Knitted sweaters Women Кофта женская трикотажная 50% ARCYLIC, 50% POLIAMIDE 50% ARCYLIC, 50% полиамид  размер: 46-50, обхват груди: 92-100, рост 165-175</t>
  </si>
  <si>
    <t>Knitted sweaters Women Кофта женская трикотажная 100% VISCOSE 100% вискоза  размер: 46-50, обхват груди: 92-100, рост 165-175</t>
  </si>
  <si>
    <t>Women's knitted sweater Свитер женский трикотажный 45% POLYESTER, 25% POLIAMIDE, 20% WOOL, 10% KASZMIR 45% полиэстер, 25% полиамид, 20% шерсть, 10% кашемир  размер: 46-50, обхват груди: 92-100, рост 165-175</t>
  </si>
  <si>
    <t>Knitted sweaters Women Кофта женская трикотажная 100% POLYESTER 100% полиэстер  размер: 46-50, обхват груди: 92-100, рост 165-175</t>
  </si>
  <si>
    <t>Knitted sweaters Women Кофта женская трикотажная 10%COTTON 90%POLYSTER 10%хлопок 90%полиэстер  размер: 46-50, обхват груди: 92-100, рост 165-175</t>
  </si>
  <si>
    <t>Knitted sweaters Women Кофта женская трикотажная 4%ELASTAN96%VISCOZE 4%эластан96%вискоза  размер: 46-50, обхват груди: 92-100, рост 165-175</t>
  </si>
  <si>
    <t>Knitted sweaters Women Кофта женская трикотажная 100%YOCEL 100%лиосел  размер: 46-50, обхват груди: 92-100, рост 165-175</t>
  </si>
  <si>
    <t>Knitted sweaters Women Кофта женская трикотажная 5%ELASTAN 70%VISCOZE25%PES 5%эластан 70%вискоза25%полиэстер  размер: 46-50, обхват груди: 92-100, рост 165-175</t>
  </si>
  <si>
    <t>Knitted sweaters Women Кофта женская трикотажная 97% VISCOSE, 3% ELASTAN 97% вискоза, 3% эластан  размер: 46-50, обхват груди: 92-100, рост 165-175</t>
  </si>
  <si>
    <t>Knitted sweaters Women Кофта женская трикотажная 100% CUPRO 100% купра  размер: 46-50, обхват груди: 92-100, рост 165-175</t>
  </si>
  <si>
    <t>Knitted sweaters Women Кофта женская трикотажная 5%ELASTAN 95%POLIAMIDE 5%эластан 95%полиамид  размер: 46-50, обхват груди: 92-100, рост 165-175</t>
  </si>
  <si>
    <t>Tunic women's knitting Туника женская трикотажная 30% POLYESTER, 70% VISCOSE 30% полиэстер, 70% вискоза  размер: 46-50, обхват груди: 92-100, рост 165-175</t>
  </si>
  <si>
    <t>Knitted sweaters Women Кофта женская трикотажная 5%POLYESTER 95%VISCOZE 5%полиэстер 95%вискоза  размер: 46-50, обхват груди: 92-100, рост 165-175</t>
  </si>
  <si>
    <t>Knitted sweaters Women Кофта женская трикотажная 5%ELASTAN 95%VISCOZE 5%эластан 95%вискоза  размер: 46-50, обхват груди: 92-100, рост 165-175</t>
  </si>
  <si>
    <t>Knitted sweaters Women Кофта женская трикотажная 30% SETA, 70% VISCOSE 30% шелк, 70% вискоза  размер: 46-50, обхват груди: 92-100, рост 165-175</t>
  </si>
  <si>
    <t>Knitted sweaters Women Кофта женская трикотажная 100% LINO 100% лен  размер: 46-50, обхват груди: 92-100, рост 165-175</t>
  </si>
  <si>
    <t>Knitted sweaters Women Кофта женская трикотажная 100% SILK 100% шелк   размер: 46-50, обхват груди: 92-100, рост 165-175</t>
  </si>
  <si>
    <t>Coat female Пальто женское 70% LANA, 30% POLIESTER 70% LANA, 30% полиэстер  размер: 46-50, обхват груди: 92-100, рост 165-175</t>
  </si>
  <si>
    <t>Female jacket Куртка женская  95% COTTON, 5% ELASTAN 95% хлопок, 5% эластан  размер: 46-50, обхват груди: 92-100, рост 165-175</t>
  </si>
  <si>
    <t>Female jacket Куртка женская  62% POLIAMIDE, 32% VISCOSE, 6% ELASTAN 62% полиамид, 32% вискоза, 6% эластан  размер: 46, обхват груди: 92, рост 166</t>
  </si>
  <si>
    <t>Female jacket Куртка женская  10% COTTON, 90% POLIAMIDE 10% хлопок, 90% полиамид  размер: 46-50, обхват груди: 92-100, рост 165-175</t>
  </si>
  <si>
    <t>women's Blazer Блейзер женский 20%POLIAMIDE 50%MOHAIR30%WOOL 20%полиамид 50%мохер30%шерсть  размер: 46, обхват груди: 92, рост 167</t>
  </si>
  <si>
    <t>Female jacket Жакет женский 95% COTTON, 5% ELASTAN 95% хлопок, 5% эластан  размер: 46-50, обхват груди: 92-100, рост 165-175</t>
  </si>
  <si>
    <t>Female jacket Жакет женский 35%COTTON 65%POLYESTER  35%хлопок 65%полиэстер   размер: 46-50, обхват груди: 92-100, рост 165-175</t>
  </si>
  <si>
    <t>Female jacket Жакет женский 100%POLYESTER  100%полиэстер   размер: 46-50, обхват груди: 92-100, рост 165-175</t>
  </si>
  <si>
    <t>women's Blazer Блейзер женский 90%PC 10%POLIAMIDE 90%Поликарбамид 10%полиамид  размер: 46-50, обхват груди: 92-100, рост 165-175</t>
  </si>
  <si>
    <t>Female jacket Жакет женский 40% POLYESTER, 10% ELASTAN, 50% VISCOSE 40% полиэстер, 10% эластан, 50% вискоза  размер: 46-50, обхват груди: 92-100, рост 165-175</t>
  </si>
  <si>
    <t>Dress Платье женское 95% COTTON, 5% ELASTAN 95% хлопок, 5% эластан  размер: 46-50, обхват груди: 92-100, рост 165-175</t>
  </si>
  <si>
    <t>Dress Платье женское 95% COTTON, 5% VISCOSE 95% хлопок, 5% вискоза  размер: 46-50, обхват груди: 92-100, рост 165-175</t>
  </si>
  <si>
    <t>Dress Платье женское 100% COTTON 100% хлопок  размер: 46-50, обхват груди: 92-100, рост 165-175</t>
  </si>
  <si>
    <t>Dress Платье женское 60% POLIESTER, 40% ELASTAN 60% полиэстер, 40% эластан  размер: 46, обхват груди: 92, рост 168</t>
  </si>
  <si>
    <t>Dress Платье женское 50% ARCYLIC, 50% POLIAMIDE 50% акрил 50% полиамид  размер: 46-50, обхват груди: 92-100, рост 165-175</t>
  </si>
  <si>
    <t>Dress Платье женское 6%ELASTAN 62%POLIAMIDE32%VISCOZE 6%эластан 62%полиамид32%вискоза   размер: 46-50, обхват груди: 92-100, рост 165-175</t>
  </si>
  <si>
    <t>Dress Платье женское 80%POLYESTER 20%ELASTAN 80%полиэстер 20%эластан  размер: 46-50, обхват груди: 92-100, рост 165-175</t>
  </si>
  <si>
    <t>Dress Платье женское 80% POLIESTER, 20% ELASTAN 80% полиэстер, 20% эластан  размер: 46-50, обхват груди: 92-100, рост 165-175</t>
  </si>
  <si>
    <t>Dress Платье женское 62% POLIAMIDE, 32% VISCOSE, 6% ELASTAN 62% полиамид, 32% вискоза, 6% эластан  размер: 46-50, обхват груди: 92-100, рост 165-175</t>
  </si>
  <si>
    <t>Dress Платье женское 95%POLYESTER 5%ELASTAN 95%полиэстер 5%эластан  размер: 46-50, обхват груди: 92-100, рост 165-175</t>
  </si>
  <si>
    <t>Dress Платье женское 5%POLYESTER 95%VISCOZE 5%полиэстер 95%вискоза  размер: 46-50, обхват груди: 92-100, рост 165-175</t>
  </si>
  <si>
    <t>Dress Платье женское 100% VISCOSE 100% вискоза  размер: 46-50, обхват груди: 92-100, рост 165-175</t>
  </si>
  <si>
    <t>Dress Платье женское 100% LYOCEL 100% лиосел  размер: 46-50, обхват груди: 92-100, рост 165-175</t>
  </si>
  <si>
    <t>Dress Платье женское 4% ELASTAN, 96% VISCOSE 4% эластан, 96% вискоза  размер: 46-50, обхват груди: 92-100, рост 165-175</t>
  </si>
  <si>
    <t>Dress Платье женское 100% LINO 100% лен  размер: 46-50, обхват груди: 92-100, рост 165-175</t>
  </si>
  <si>
    <t>Skirt Юбка женская 100% COTTON 100% хлопок  размер: 46-50, рост 165-175</t>
  </si>
  <si>
    <t>Skirt Юбка женская 100%YOCEL 100%лиосел  размер: 46-50, рост 165-175</t>
  </si>
  <si>
    <t>Skirt Юбка женская 70%VISCOZE30%SETA 5%ELASTAN95%VISCOZE 70%вискоза30%шелк   размер: 46-50, рост 165-175</t>
  </si>
  <si>
    <t>Skirt Юбка женская VIERH:30% SETA, 70% VISCOSE, NIZ:95% VISCOSE, 5% ELASTAN 30% шелк, 70% вискоза  размер: 46-50, рост 165-175</t>
  </si>
  <si>
    <t>Trousers for women Брюки женские 74%COTTON 24%POLYESTER 2%ELASTAN 74%хлопок 24%полиэстер 2%эластан  размер: 46-50, рост 165-175</t>
  </si>
  <si>
    <t>Trousers for women Брюки женские 100% COTTON 100% хлопок  размер: 46-50, рост 165-175</t>
  </si>
  <si>
    <t>Trousers for women Брюки женские 95% COTTON, 5% ELASTAN 95% хлопок, 5% эластан  размер: 46-50, рост 165-175</t>
  </si>
  <si>
    <t>Trousers for women Брюки женские 83,3%COTTON, 16% POLYESTER, 0,7% ELASTAN 83,3%хлопок, 16% полиэстер, 0,7% эластан  размер: 46-50, рост 165-175</t>
  </si>
  <si>
    <t>Trousers for women Брюки женские 73%COTTON 23%POLYESTER 4%ELASTAN 73%хлопок 23%полиэстер 4%эластан  размер: 46-50, рост 165-175</t>
  </si>
  <si>
    <t>Trousers for women Брюки женские 98% COTTON, 2% ELASTAN 98% хлопок, 2% эластан  размер: 46-50, рост 165-175</t>
  </si>
  <si>
    <t>Trousers for women Брюки женские 6%ELASTAN 62%POLIAMIDE32%VISCOZE  6%эластан 62%полиамид32%вискоза   размер: 46, рост 165</t>
  </si>
  <si>
    <t>Trousers for women Брюки женские 62% POLIAMIDE, 32% VISCOSE, 6% ELASTAN 62% полиамид, 32% вискоза 6% эластан  размер: 46-50, рост 165-175</t>
  </si>
  <si>
    <t>Overalls for women Комбинезон женский 6%ELASTAN 62%POLIAMIDE32%VISCOZE   6%эластан 62%полиамид32%вискоза   размер: 46-50, рост 165-175</t>
  </si>
  <si>
    <t>Trousers for women Брюки женские 5%ELASTAN 70%VISCOZE25%PES 5%эластан 70%вискоза25%полиэстер  размер: 46-50, рост 165-175</t>
  </si>
  <si>
    <t>Trousers for women Брюки женские 70%VISCOZE30%SETA 70%вискоза30%шелк  размер: 46-50, рост 165-175</t>
  </si>
  <si>
    <t>Women's blouse Блузка женская 100% COTTON 100% хлопок размер: 46-50, обхват груди: 92-100, шея 37-39/см, рост 165-175</t>
  </si>
  <si>
    <t>Women's blouse Блузка женская 95% COTTON, 5% ELASTAN 95% хлопок, 5% эластан размер: 46-50, обхват груди: 92-100, шея 37-39/см, рост 165-175</t>
  </si>
  <si>
    <t>Women's blouse Блузка женская 25%COTTON 75%POLYESTER  25%хлопок 75%полиэстер  размер: 46-50, обхват груди: 92-100, шея 37-39/см, рост 165-175</t>
  </si>
  <si>
    <t>women's Vest Безрукавка женская 100% POLYESTER 100% полиэстер  размер: 46-50, обхват груди: 92-100, рост 165-175</t>
  </si>
  <si>
    <t xml:space="preserve">Women's Shawl Шаль женская 20% SETA, 80% COTTON 20% шелк, 80% хлопок </t>
  </si>
  <si>
    <t xml:space="preserve">Boots for women Upper: leather / bottom: rubber  Ботинки женские верх: кожзам/низ: резина размер 36-38      </t>
  </si>
  <si>
    <t xml:space="preserve">Women boots Upper: Leather / bottom: rubber  Сапоги женские верх: кожа/низ: резина разм 36-38      </t>
  </si>
  <si>
    <t>NAIF</t>
  </si>
  <si>
    <t>STELLA MILANI</t>
  </si>
  <si>
    <t>GIUSY</t>
  </si>
  <si>
    <t>WIYA</t>
  </si>
  <si>
    <t>GRACJA</t>
  </si>
  <si>
    <t>ONLY'S</t>
  </si>
  <si>
    <t>HOT LINE</t>
  </si>
  <si>
    <t>AROZ</t>
  </si>
  <si>
    <t>CATHERINE</t>
  </si>
  <si>
    <t>RENOMA</t>
  </si>
  <si>
    <t>TOP MODE</t>
  </si>
  <si>
    <t>SASHE FERRANO</t>
  </si>
  <si>
    <t>ALMAX FASHION</t>
  </si>
  <si>
    <t>EVANTEX</t>
  </si>
  <si>
    <t>LAURA CANORRA</t>
  </si>
  <si>
    <t>IRIONFO</t>
  </si>
  <si>
    <t>BY OLALA</t>
  </si>
  <si>
    <t>ITALIA MOD</t>
  </si>
  <si>
    <t>MR.A</t>
  </si>
  <si>
    <t>PUROLINO</t>
  </si>
  <si>
    <t>AERFAN</t>
  </si>
  <si>
    <t>LOVE FROM ITALI</t>
  </si>
  <si>
    <t>GIRANDOLA</t>
  </si>
  <si>
    <t xml:space="preserve"> </t>
  </si>
  <si>
    <t xml:space="preserve">"CENTAURO SP. Z O.O."  и  ООО «Газ Венчуре» договорились, что настоящая Спецификация является протоколом согласования цен. </t>
  </si>
  <si>
    <t xml:space="preserve">"CENTAURO SP. Z O.O."   and «Gas Venture» LLC agreed that the present Specification  is  a  price  negotiation  memorandum.  </t>
  </si>
  <si>
    <t>Настоящая Спецификация является неотъемлемой частью Договора № 30-10-15-I от 2015.10.29, вступает в силу с момента подписания и действует до надлежащего исполнения Сторонами своих обязательств или до подписания новой Спецификации (Дополнения к Спецификации)</t>
  </si>
  <si>
    <t>The present Specification is an integral part of the Contract No.30-10-15-I of 2015.10.29 and shall be effective upon its signin and is valid up to the proper performance of the obligations proper performance of obligations by the Parties or up to the signin of a new Specification (a Supplement to the Specification).</t>
  </si>
  <si>
    <t>CENTAURO SP. Z O.O.</t>
  </si>
  <si>
    <t>UL. WIERTNICZA 165, 02-952 WARSZAWA, POLAND
NIP EU: PL6783157406</t>
  </si>
  <si>
    <t>INVOICE</t>
  </si>
  <si>
    <t>DATA</t>
  </si>
  <si>
    <t>The Buyer / Покупатель</t>
  </si>
  <si>
    <t>Contract</t>
  </si>
  <si>
    <t>№09-03-17-I   09.03.2017</t>
  </si>
  <si>
    <t>Fakturujeme Vám za tovar:</t>
  </si>
  <si>
    <t>LP</t>
  </si>
  <si>
    <t>NAZWA TOWARU</t>
  </si>
  <si>
    <t>Artykuł</t>
  </si>
  <si>
    <t>MARKA</t>
  </si>
  <si>
    <t>PRODUCENT</t>
  </si>
  <si>
    <t>KOD CELNY</t>
  </si>
  <si>
    <t>KRAJ POCHODZENIA</t>
  </si>
  <si>
    <t>JEDNOSTKA</t>
  </si>
  <si>
    <t>CENA JEDNOSTKOWA</t>
  </si>
  <si>
    <t>SUMA</t>
  </si>
  <si>
    <t>RABAT</t>
  </si>
  <si>
    <t>CENA PO RABACIE</t>
  </si>
  <si>
    <t>SUMA PO RABACIE</t>
  </si>
  <si>
    <t>RODZAJ OPAKOWANIA</t>
  </si>
  <si>
    <t>ILOŚĆ OPAKOWAŃ</t>
  </si>
  <si>
    <t>WAGA NETTO</t>
  </si>
  <si>
    <t>WAGA BRUTTO</t>
  </si>
  <si>
    <t>Net  weight, kg/ Вес нетто, кг:</t>
  </si>
  <si>
    <t>total:</t>
  </si>
  <si>
    <t>Gross weight, kg/ Вес брутто,кг:</t>
  </si>
  <si>
    <t>ИТОГО:</t>
  </si>
  <si>
    <t>Pack quantity / Кол-во упаковок</t>
  </si>
  <si>
    <t>USD: 57 2490 0005 0000 4600 2672 9399</t>
  </si>
  <si>
    <t>PLN: 58 2490 0005 0000 4530 1433 5638</t>
  </si>
  <si>
    <r>
      <t xml:space="preserve">SWIFT: </t>
    </r>
    <r>
      <rPr>
        <sz val="13"/>
        <color rgb="FF424242"/>
        <rFont val="Arial"/>
        <family val="2"/>
        <charset val="204"/>
      </rPr>
      <t>ALBPPLPW</t>
    </r>
  </si>
  <si>
    <t>ALIOR BANK</t>
  </si>
  <si>
    <t>Oddział w Legnicy ul. Biskupia 3 59-220 Legnica</t>
  </si>
  <si>
    <t>Knitted sweaters Women Кофта женская трикотажная 95% COTTON 5% ELASTAN 95% хлопок, 5% эластан  размер: 46-50, обхват груди: 92-100, рост 165-175</t>
  </si>
  <si>
    <t>Knitted sweaters Women Кофта женская трикотажная 10% ELASTAN 30%VISCOZE 60%POLIAMIDE 10% эластан 30%вискоза 60%полиамид  размер: 46-50, обхват груди: 92-100, рост 165-175</t>
  </si>
  <si>
    <t>Knitted sweaters Women Кофта женская трикотажная 30%POLYSTER 70%VISCOZE 30%полиэстер 70%вискоза  размер: 46-50, обхват груди: 92-100, рост 165-175</t>
  </si>
  <si>
    <t>Dress Платье женское 60%POLYSTER 40% ELASTAN 60%полиэстер 40% эластан  размер: 46-50, обхват груди: 92-100, рост 165-175</t>
  </si>
  <si>
    <t>Overalls for women Комбинезон женский 60%POLYSTER 40% ELASTAN 60%полиэстер  40% эластан  размер: 46-50, рост 165-175</t>
  </si>
  <si>
    <t>Knitted sweaters Women 5% ELASTAN, 95% VISCOSE Кофта женская трикотажная 5% эластан, 95% вискоза размер: 46-50, обхват груди: 92-100, рост 165-175</t>
  </si>
  <si>
    <t>Knitted sweaters Women 50% POLYESTER, 50% VISCOSE Кофта женская трикотажная 50% полиэстер, 50% вискоза размер: 46-50, обхват груди: 92-100, рост 165-175</t>
  </si>
  <si>
    <t>Knitted sweaters Women 100% POLYESTER Кофта женская трикотажная 100% полиэстер размер: 46-50, обхват груди: 92-100, рост 165-175</t>
  </si>
  <si>
    <t>Knitted sweaters Women 35% POLYESTER, 5% ELASTAN, 60% VISCOSE Кофта женская трикотажная 35% полиэстер, 5% эластан, 60% вискоза размер: 46-50, обхват груди: 92-100, рост 165-175</t>
  </si>
  <si>
    <t>Knitted sweaters Women 50% ELASTAN, 50% VISCOSE Кофта женская трикотажная 50% эластан, 50% вискоза размер: 46-50, обхват груди: 92-100, рост 165-175</t>
  </si>
  <si>
    <t>Knitted sweaters Women 30% POLYESTER, 70% VISCOSE Кофта женская трикотажная 30% полиэстер, 70% вискоза размер: 46-50, обхват груди: 92-100, рост 165-175</t>
  </si>
  <si>
    <t>Knitted sweaters Women 20% POLYESTER, 80% VISCOSE Кофта женская трикотажная 20% полиэстер, 80% вискоза размер: 46-50, обхват груди: 92-100, рост 165-175</t>
  </si>
  <si>
    <t>Knitted sweaters Women 50% COTTON, 50% POLYESTER Кофта женская трикотажная 50% хлопок, 50% полиэстер размер: 46-50, обхват груди: 92-100, рост 165-175</t>
  </si>
  <si>
    <t>Knitted sweaters Women 95% POLYESTER, 5% ELASTAN Кофта женская трикотажная 95% полиэстер, 5% эластан размер: 46-50, обхват груди: 92-100, рост 165-175</t>
  </si>
  <si>
    <t>Knitted sweaters Women 100% VISCOSE Кофта женская трикотажная 100% вискоза размер: 46-50, обхват груди: 92-100, рост 165-175</t>
  </si>
  <si>
    <t>Women's knitted sweater 10% ELASTAN, 50% POLIACRYLIC, 40% WOOL Свитер женская трикотажный 10% эластан, 50% акрил, 40% шерсть размер: 46-50, обхват груди: 92-100, рост 165-175</t>
  </si>
  <si>
    <t>Coat female 10% ELASTAN, 50% POLIACRYLIC, 40% WOOL Пальто женское 10% эластан, 50% акрил, 40% шерсть размер: 46-50, обхват груди: 92-100, рост 165-175</t>
  </si>
  <si>
    <t>Female jacket 100% POLYESTER Куртка женская 100% полиэстер размер: 46-50, обхват груди: 92-100, рост 165-175</t>
  </si>
  <si>
    <t>women's Blazer 30% COTTON, 70% VISCOSE Пиджак женский 30% хлопок, 70% вискоза размер: 46-50, обхват груди: 92-100, рост 165-175</t>
  </si>
  <si>
    <t>Dress 95% COTTON, 5% ELASTAN Платье 95% хлопок, 5% эластан размер: 46-50, обхват груди: 92-100, рост 165-175</t>
  </si>
  <si>
    <t>Dress 97% COTTON, 3% ELASTAN Платье 97% хлопок, 3% эластан размер: 46-50, обхват груди: 92-100, рост 165-175</t>
  </si>
  <si>
    <t>Dress 30% COTTON, 70% POLYESTER Платье 30% хлопок, 70% полиэстер размер: 46-50, обхват груди: 92-100, рост 165-175</t>
  </si>
  <si>
    <t>Dress 10% ELASTAN, 30% VISCOSE, 60% POLIAMIDE Платье 10% эластан, 30% вискоза, 60% полиамид размер: 46-50, обхват груди: 92-100, рост 165-175</t>
  </si>
  <si>
    <t>Dress 68% VISCOSE, 32% ACETATO Платье 68% вискоза, 32% ацетат размер: 46-50, обхват груди: 92-100, рост 165-175</t>
  </si>
  <si>
    <t>Dress 4% ELASTAN, 96% VISCOSE Платье 4% эластан, 96% вискоза размер: 46-50, обхват груди: 92-100, рост 165-175</t>
  </si>
  <si>
    <t>Skirt 100% POLYESTER Юбка 100% полиэстер размер: 46-50, рост 165-176</t>
  </si>
  <si>
    <t>Skirt 50% POLYESTER, 50% VISCOSE Юбка 50% полиэстер, 50% вискоза размер: 46-50, рост 165-177</t>
  </si>
  <si>
    <t>Skirt 35% POLYESTER, 5% ELASTAN, 60% VISCOSE Юбка 35% полиэстер, 5% эластан, 60% вискоза размер: 46-50, рост 165-178</t>
  </si>
  <si>
    <t>Trousers for women 95% COTTON, 5% ELASTAN Брюки женские 95% хлопок, 5% эластан размер: 46-50, рост 165-175</t>
  </si>
  <si>
    <t>female T-shirt 5% ELASTAN, 95% VISCOSE Футболка женская 5% эластан, 95% вискоза размер: 46-50, рост 165-175</t>
  </si>
  <si>
    <t>women's Vest  100% POLYESTER Безрукавка женская 100% полиэстер размер: 46-50, обхват груди: 92-100, рост 165-175</t>
  </si>
  <si>
    <t>BELLA DONNA</t>
  </si>
  <si>
    <t>DRUM</t>
  </si>
  <si>
    <t>ROSSA MODA</t>
  </si>
  <si>
    <t>AGAT</t>
  </si>
  <si>
    <t>IVONE</t>
  </si>
  <si>
    <t>LARGO</t>
  </si>
  <si>
    <t>FIORA</t>
  </si>
  <si>
    <t>EMI</t>
  </si>
  <si>
    <t>ALICJA</t>
  </si>
  <si>
    <t>CARMEN</t>
  </si>
  <si>
    <t>MARMAR</t>
  </si>
  <si>
    <t>BERGAMO</t>
  </si>
  <si>
    <t>JOLEX</t>
  </si>
  <si>
    <t>ANNETTE</t>
  </si>
  <si>
    <t>MAKO</t>
  </si>
  <si>
    <t>INFINITI</t>
  </si>
  <si>
    <t>ALMAX</t>
  </si>
  <si>
    <t>AN CARLA</t>
  </si>
  <si>
    <t>DANTE</t>
  </si>
  <si>
    <t>LUNIS</t>
  </si>
  <si>
    <t>Women's blouse Блузка женская 60%COTTON 10%ELASTAN 30%NYLON 60%хлопок 10%эластан 30%нейлон  обхват груди: 92-100, шея 37-39/см, рост 165-175</t>
  </si>
  <si>
    <t xml:space="preserve">Bag ladies leather Сумка женская кожаная       </t>
  </si>
  <si>
    <t>Tunic women's knitting 95% COTTON, 5% POLYESTER Туника женская трикотажная 95% хлопок, 5% полиэстер  размер: 46-50, обхват груди: 92-100, рост 165-175</t>
  </si>
  <si>
    <t>Tunic women's knitting 55% COTTON, 42% POLYESTER, 3% ELASTAN Туника женская трикотажная 55% хлопок, 42% полиэстер, 3% эластан  размер: 46-50, обхват груди: 92-100, рост 165-175</t>
  </si>
  <si>
    <t>Knitted sweaters Women 70% COTTON, 30% POLYESTER Кофта женская трикотажная 70% хлопок, 30% полиэстер  размер: 46-50, обхват груди: 92-100, рост 165-175</t>
  </si>
  <si>
    <t>Knitted sweaters Women 95% COTTON, 5% POLYESTER Кофта женская трикотажная 95% хлопок, 5% полиэстер  размер: 46-50, обхват груди: 92-100, рост 165-175</t>
  </si>
  <si>
    <t>Knitted sweaters Women 80% COTTON, 20% POLYESTER Кофта женская трикотажная 80% хлопок, 20% полиэстер  размер: 46-50, обхват груди: 92-100, рост 165-175</t>
  </si>
  <si>
    <t>Tunic women's knitting 30% POLYESTER, 70% VISCOSE Туника женская трикотажная 30% полиэстер, 70% вискоза  размер: 46-50, обхват груди: 92-100, рост 165-175</t>
  </si>
  <si>
    <t>Knitted sweaters Women 100% POLYESTER Кофта женская трикотажная 100% полиэстер  размер: 46-50, обхват груди: 92-100, рост 165-175</t>
  </si>
  <si>
    <t>Knitted sweaters Women 30% COTTON, 70% RAYON Кофта женская трикотажная 30% хлопок, 70% район  размер: 46-50, обхват груди: 92-100, рост 165-175</t>
  </si>
  <si>
    <t>Knitted sweaters Women 55% POLYESTER, 45% VISCOSE Кофта женская трикотажная 55% полиэстер, 45% вискоза  размер: 46-50, обхват груди: 92-100, рост 165-175</t>
  </si>
  <si>
    <t>Tunic women's knitting 100% Lyocell Туника женская трикотажная 100% лиоцелл  размер: 46-50, обхват груди: 92-100, рост 165-175</t>
  </si>
  <si>
    <t>Knitted sweaters Women 4% ELASTAN, 96% VISCOSE Кофта женская трикотажная 4% эластан, 96% вискоза  размер: 46-50, обхват груди: 92-100, рост 165-175</t>
  </si>
  <si>
    <t>Tunic women's knitting 30% COTTON, 70% VISCOSE Туника женская трикотажная 30% хлопок, 70% вискоза  размер: 46-50, обхват груди: 92-100, рост 165-175</t>
  </si>
  <si>
    <t>Women's knitted sweater 10% ELASTAN, 40% WOOL, 50% POLIACRYLIC Свитер женский трикотажный 10% эластан, 40% шерсть, 50% акрил  размер: 46-50, обхват груди: 92-100, рост 165-175</t>
  </si>
  <si>
    <t>Women's knitted sweater 10% ELASTAN, 40% WOOL, 50% POLIACRYLIC Свитер женский трикотажный 10% эластан, 40% шерсть, 50% POLIакрил  размер: 46-50, обхват груди: 92-100, рост 165-175</t>
  </si>
  <si>
    <t>Women's knitted sweater 5% ELASTAN, 95% VISCOSE Свитер женский трикотажный 5% эластан, 95% вискоза  размер: 46-50, обхват груди: 92-100, рост 165-175</t>
  </si>
  <si>
    <t>Knitted sweaters Women 95% POLYESTER, 5% ELASTAN Кофта женская трикотажная 95% полиэстер, 5% эластан  размер: 46-50, обхват груди: 92-100, рост 165-175</t>
  </si>
  <si>
    <t>Knitted sweaters Women 50% POLYESTER, 50% VISCOSE Кофта женская трикотажная 50% полиэстер, 50% вискоза  размер: 46-50, обхват груди: 92-100, рост 165-175</t>
  </si>
  <si>
    <t>Women's knitted sweater 50% POLYESTER, 50% VISCOSE Свитер женский трикотажный 50% полиэстер, 50% вискоза  размер: 46-50, обхват груди: 92-100, рост 165-175</t>
  </si>
  <si>
    <t>Tunic women's knitting 75% VISCOSE, 25% LYON Туника женская трикотажная 75% вискоза, 25% лен  размер: 46-50, обхват груди: 92-100, рост 165-175</t>
  </si>
  <si>
    <t>Knitted sweaters Women 50% COTTON, 50% LINEN Кофта женская трикотажная 50% хлопок, 50% лен  размер: 46-50, обхват груди: 92-100, рост 165-175</t>
  </si>
  <si>
    <t>Coat female 100% COTTON Пальто женское 100% хлопок  размер: 46, обхват груди: 92, рост 165</t>
  </si>
  <si>
    <t>Female jacket 50% COTTON, 50% ACRYLIC Куртка женская 50% хлопок, 50% акрил  размер: 46-50, обхват груди: 92-100, рост 165-175</t>
  </si>
  <si>
    <t>Female jacket 10% COTTON, 90% POLIAMIDE Куртка женская 10% хлопок, 90% полиамид  размер: 46-50, обхват груди: 92-100, рост 165-175</t>
  </si>
  <si>
    <t>Female jacket 98% COTTON, 2% LYCRA Жакет женский 98% хлопок, 2% лайкра  размер: 46-50, обхват груди: 92-100, рост 165-175</t>
  </si>
  <si>
    <t>Female jacket 50% COTTON, 50% POLYESTER Жакет женский 50% хлопок, 50% полиэстер  размер: 46-50, обхват груди: 92-100, рост 165-175</t>
  </si>
  <si>
    <t>Female jacket 100% POLYESTER Жакет женский 100% полиэстер  размер: 46-50, обхват груди: 92-100, рост 165-175</t>
  </si>
  <si>
    <t>Female jacket 95% VISCOSE, 5% LYCRA Жакет женский 95% вискоза, 5% лайкра  размер: 46-50, обхват груди: 92-100, рост 165-175</t>
  </si>
  <si>
    <t>Female jacket 40% POLYESTER, 10% ELASTAN, 50% VISCOSE Жакет женский 40% полиэстер, 10% эластан, 50% вискоза  размер: 46-50, обхват груди: 92-100, рост 165-175</t>
  </si>
  <si>
    <t>Dress 80% COTTON, 15% POLYESTER, 5% NYLON платье 80% хлопок, 15% полиэстер, 5% нейлон  размер: 46-50, обхват груди: 92-100, рост 165-175</t>
  </si>
  <si>
    <t>Dress 55% COTTON, 35% POLYESTER. 10% VISCOSE платье 55% хлопок, 35% полиэстер. 10% вискоза  размер: 46-50, обхват груди: 92-100, рост 165-175</t>
  </si>
  <si>
    <t>Dress 100% COTTON платье 100% хлопок  размер: 46-50, обхват груди: 92-100, рост 165-175</t>
  </si>
  <si>
    <t>Dress 95% COTTON, 5% POLYESTER платье 95% хлопок, 5% полиэстер  размер: 46-50, обхват груди: 92-100, рост 165-175</t>
  </si>
  <si>
    <t>Dress 95% COTTON, 5% ELASTAN платье 95% хлопок, 5% эластан  размер: 46-50, обхват груди: 92-100, рост 165-175</t>
  </si>
  <si>
    <t>Dress 95% POLYESTER, 5% ELASTAN платье 95% полиэстер, 5% эластан  размер: 46-50, обхват груди: 92-100, рост 165-175</t>
  </si>
  <si>
    <t>Dress 100% POLYESTER платье 100% полиэстер  размер: 46-50, обхват груди: 92-100, рост 165-175</t>
  </si>
  <si>
    <t>Dress 5% ELASTAN, 95% VISCOSE платье 5% эластан, 95% вискоза  размер: 46-50, обхват груди: 92-100, рост 165-175</t>
  </si>
  <si>
    <t>Dress 50% POLYESTER, 50% VISCOSE платье 50% полиэстер, 50% вискоза  размер: 46-50, обхват груди: 92-100, рост 165-175</t>
  </si>
  <si>
    <t>Dress 100% Lyocell платье 100% лиоцелл  размер: 46-50, обхват груди: 92-100, рост 165-175</t>
  </si>
  <si>
    <t>Dress 100% VISCOSE платье 100% вискоза  размер: 46-50, обхват груди: 92-100, рост 165-175</t>
  </si>
  <si>
    <t>Skirt 100% COTTON Юбка женская 100% хлопок  размер: 46-50, рост 165-175</t>
  </si>
  <si>
    <t>Skirt 98% COTTON, 2% LYCRA Юбка женская 98% хлопок, 2% лайкра  размер: 46-50, рост 165-175</t>
  </si>
  <si>
    <t>Skirt 100% POLYESTER Юбка женская 100% полиэстер  размер: 46-50, рост 165-175</t>
  </si>
  <si>
    <t>Trousers for women 100% POLYESTER Брюки женские 100% полиэстер  размер: 46-50, рост 165-175</t>
  </si>
  <si>
    <t>Trousers for women 50% COTTON, 50% POLYESTER Брюки женские 50% хлопок, 50% полиэстер  размер: 46-50, рост 165-175</t>
  </si>
  <si>
    <t>Overalls for women 100% POLYESTER Комбинезон женский 100% полиэстер  размер: 46-50, рост 165-175</t>
  </si>
  <si>
    <t>Women's blouse 98% COTTON, 2% ELASTAN Блузка женская 98% хлопок, 2% эластан обхват груди: 92-100, шея 37-39/см, рост 165-175</t>
  </si>
  <si>
    <t>Women's blouse 100% COTTON Блузка женская 100% хлопок обхват груди: 92-100, шея 37-39/см, рост 165-175</t>
  </si>
  <si>
    <t>Women's blouse 95% COTTON, 5% ELASTAN Блузка женская 95% хлопок, 5% эластан обхват груди: 92-100, шея 37-39/см, рост 165-175</t>
  </si>
  <si>
    <t>Women's blouse 3% ELASTAN, 97% VISCOSE Блузка женская 3% эластан, 97% вискоза обхват груди: 92-100, шея 37-39/см, рост 165-175</t>
  </si>
  <si>
    <t>Women's blouse 100% VISCOSE Блузка женская 100% вискоза обхват груди: 92-100, шея 37-39/см, рост 165-175</t>
  </si>
  <si>
    <t>Women's blouse 95% VISCOSE, 5% ELASTAN Блузка женская 95% вискоза, 5% эластан обхват груди: 92-100, шея 37-39/см, рост 165-175</t>
  </si>
  <si>
    <t>women's Vest 45% POLYESTER, 25% POLIAMIDE, 20% WOOL, 10% KASZMIR Безрукавка женская  45% полиэстер, 25% полиамид, 20% шерсть, 10% кашимир  размер: 46-50, обхват груди: 92-100, рост 165-175</t>
  </si>
  <si>
    <t>Tracksuit for women 48% POLYESTER, 2% ELASTAN, 50% VISCOSE Спортивный костюм женский 48% полиэстер, 2% эластан, 50% вискоза  размер: 46-50, обхват груди: 92-100, рост 165-175</t>
  </si>
  <si>
    <t>DAREXIM</t>
  </si>
  <si>
    <t>JAZ</t>
  </si>
  <si>
    <t>MH</t>
  </si>
  <si>
    <t>MARITEX</t>
  </si>
  <si>
    <t>WENDY</t>
  </si>
  <si>
    <t>MATA</t>
  </si>
  <si>
    <t>TERKO</t>
  </si>
  <si>
    <t>JOLMAR</t>
  </si>
  <si>
    <t>JANREX</t>
  </si>
  <si>
    <t>MARGO</t>
  </si>
  <si>
    <t>ZIBI</t>
  </si>
  <si>
    <t>ALEXANDRA</t>
  </si>
  <si>
    <t>MISS STYLE</t>
  </si>
  <si>
    <t>S-MAX</t>
  </si>
  <si>
    <t>BOJA</t>
  </si>
  <si>
    <t>IMPRESIA</t>
  </si>
  <si>
    <t>MAXIM</t>
  </si>
  <si>
    <t>IPLU</t>
  </si>
  <si>
    <t>JANMAR</t>
  </si>
  <si>
    <t>TOMAR</t>
  </si>
  <si>
    <t>S MODA</t>
  </si>
  <si>
    <t>EMIN</t>
  </si>
  <si>
    <t>BARBARA</t>
  </si>
  <si>
    <t>TYLKOMET</t>
  </si>
  <si>
    <t>MISS CITY</t>
  </si>
  <si>
    <t>FENIMARK</t>
  </si>
  <si>
    <t>KAROL</t>
  </si>
  <si>
    <t>MARKIPOL</t>
  </si>
  <si>
    <t>INPLUS</t>
  </si>
  <si>
    <t>ASJO</t>
  </si>
  <si>
    <t>2017/03/45</t>
  </si>
  <si>
    <t>pairs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</si>
</sst>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р_._-;\-* #,##0.00_р_._-;_-* &quot;-&quot;??_р_._-;_-@_-"/>
    <numFmt numFmtId="164" formatCode="[$$-C09]#,##0.00"/>
    <numFmt numFmtId="165" formatCode="_-* #,##0.00\ _T_L_-;\-* #,##0.00\ _T_L_-;_-* &quot;-&quot;??\ _T_L_-;_-@_-"/>
    <numFmt numFmtId="166" formatCode="0.000"/>
    <numFmt numFmtId="167" formatCode="#,##0.0000000"/>
    <numFmt numFmtId="168" formatCode="_(&quot;$&quot;* #,##0.00_);_(&quot;$&quot;* \(#,##0.00\);_(&quot;$&quot;* &quot;-&quot;??_);_(@_)"/>
  </numFmts>
  <fonts count="86" x14ac:knownFonts="1">
    <font>
      <sz val="11"/>
      <color indexed="8"/>
      <name val="Calibri"/>
      <family val="2"/>
      <charset val="204"/>
    </font>
    <font>
      <sz val="11"/>
      <color theme="1"/>
      <name val="Calibri"/>
      <family val="2"/>
      <charset val="204"/>
      <scheme val="minor"/>
    </font>
    <font>
      <sz val="11"/>
      <color indexed="8"/>
      <name val="Calibri"/>
      <family val="2"/>
      <charset val="204"/>
    </font>
    <font>
      <sz val="11"/>
      <color indexed="8"/>
      <name val="Calibri"/>
      <family val="2"/>
      <charset val="204"/>
    </font>
    <font>
      <sz val="11"/>
      <color indexed="8"/>
      <name val="Calibri"/>
      <family val="2"/>
      <charset val="238"/>
    </font>
    <font>
      <sz val="11"/>
      <color indexed="9"/>
      <name val="Calibri"/>
      <family val="2"/>
      <charset val="238"/>
    </font>
    <font>
      <sz val="11"/>
      <color indexed="9"/>
      <name val="Calibri"/>
      <family val="2"/>
      <charset val="204"/>
    </font>
    <font>
      <sz val="11"/>
      <color indexed="20"/>
      <name val="Calibri"/>
      <family val="2"/>
      <charset val="204"/>
    </font>
    <font>
      <b/>
      <sz val="11"/>
      <color indexed="52"/>
      <name val="Calibri"/>
      <family val="2"/>
      <charset val="204"/>
    </font>
    <font>
      <b/>
      <sz val="11"/>
      <color indexed="8"/>
      <name val="Calibri"/>
      <family val="2"/>
      <charset val="238"/>
    </font>
    <font>
      <b/>
      <sz val="11"/>
      <color indexed="9"/>
      <name val="Calibri"/>
      <family val="2"/>
      <charset val="204"/>
    </font>
    <font>
      <sz val="11"/>
      <color indexed="20"/>
      <name val="Calibri"/>
      <family val="2"/>
      <charset val="238"/>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b/>
      <sz val="11"/>
      <color indexed="9"/>
      <name val="Calibri"/>
      <family val="2"/>
      <charset val="238"/>
    </font>
    <font>
      <sz val="11"/>
      <color indexed="52"/>
      <name val="Calibri"/>
      <family val="2"/>
      <charset val="204"/>
    </font>
    <font>
      <b/>
      <sz val="15"/>
      <color indexed="56"/>
      <name val="Calibri"/>
      <family val="2"/>
      <charset val="238"/>
    </font>
    <font>
      <b/>
      <sz val="13"/>
      <color indexed="56"/>
      <name val="Calibri"/>
      <family val="2"/>
      <charset val="238"/>
    </font>
    <font>
      <b/>
      <sz val="11"/>
      <color indexed="56"/>
      <name val="Calibri"/>
      <family val="2"/>
      <charset val="238"/>
    </font>
    <font>
      <b/>
      <sz val="18"/>
      <color indexed="56"/>
      <name val="Cambria"/>
      <family val="2"/>
      <charset val="238"/>
    </font>
    <font>
      <sz val="11"/>
      <color indexed="60"/>
      <name val="Calibri"/>
      <family val="2"/>
      <charset val="204"/>
    </font>
    <font>
      <sz val="11"/>
      <color indexed="60"/>
      <name val="Calibri"/>
      <family val="2"/>
      <charset val="238"/>
    </font>
    <font>
      <b/>
      <sz val="11"/>
      <color indexed="63"/>
      <name val="Calibri"/>
      <family val="2"/>
      <charset val="204"/>
    </font>
    <font>
      <sz val="11"/>
      <color indexed="52"/>
      <name val="Calibri"/>
      <family val="2"/>
      <charset val="238"/>
    </font>
    <font>
      <sz val="11"/>
      <color indexed="17"/>
      <name val="Calibri"/>
      <family val="2"/>
      <charset val="238"/>
    </font>
    <font>
      <sz val="11"/>
      <color indexed="10"/>
      <name val="Calibri"/>
      <family val="2"/>
      <charset val="238"/>
    </font>
    <font>
      <b/>
      <sz val="18"/>
      <color indexed="56"/>
      <name val="Cambria"/>
      <family val="2"/>
      <charset val="204"/>
    </font>
    <font>
      <b/>
      <sz val="11"/>
      <color indexed="8"/>
      <name val="Calibri"/>
      <family val="2"/>
      <charset val="204"/>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10"/>
      <name val="Calibri"/>
      <family val="2"/>
      <charset val="204"/>
    </font>
    <font>
      <sz val="10"/>
      <name val="Arial Cyr"/>
      <charset val="204"/>
    </font>
    <font>
      <sz val="8"/>
      <name val="Calibri"/>
      <family val="2"/>
      <charset val="204"/>
    </font>
    <font>
      <sz val="11"/>
      <color indexed="58"/>
      <name val="Bookman Old Style"/>
      <family val="1"/>
      <charset val="204"/>
    </font>
    <font>
      <b/>
      <sz val="12"/>
      <color indexed="58"/>
      <name val="Bookman Old Style"/>
      <family val="1"/>
      <charset val="204"/>
    </font>
    <font>
      <b/>
      <sz val="9"/>
      <name val="Arial"/>
      <family val="2"/>
      <charset val="204"/>
    </font>
    <font>
      <sz val="10"/>
      <name val="Arial"/>
      <family val="2"/>
      <charset val="204"/>
    </font>
    <font>
      <sz val="14"/>
      <name val="Arial"/>
      <family val="2"/>
      <charset val="204"/>
    </font>
    <font>
      <sz val="14"/>
      <color indexed="30"/>
      <name val="Arial"/>
      <family val="2"/>
      <charset val="204"/>
    </font>
    <font>
      <sz val="12"/>
      <name val="Arial"/>
      <family val="2"/>
      <charset val="204"/>
    </font>
    <font>
      <sz val="12"/>
      <color indexed="30"/>
      <name val="Arial"/>
      <family val="2"/>
      <charset val="204"/>
    </font>
    <font>
      <sz val="11"/>
      <name val="Arial"/>
      <family val="2"/>
      <charset val="204"/>
    </font>
    <font>
      <b/>
      <sz val="10"/>
      <name val="Arial"/>
      <family val="2"/>
      <charset val="204"/>
    </font>
    <font>
      <sz val="11"/>
      <name val="Arial Cyr"/>
      <family val="2"/>
      <charset val="204"/>
    </font>
    <font>
      <sz val="10"/>
      <name val="Arial Tur"/>
      <charset val="162"/>
    </font>
    <font>
      <sz val="11"/>
      <color indexed="8"/>
      <name val="Calibri"/>
      <family val="2"/>
      <charset val="1"/>
    </font>
    <font>
      <sz val="10"/>
      <name val="Arial"/>
      <family val="2"/>
      <charset val="162"/>
    </font>
    <font>
      <sz val="12"/>
      <color theme="1"/>
      <name val="Calibri"/>
      <family val="2"/>
      <charset val="204"/>
      <scheme val="minor"/>
    </font>
    <font>
      <sz val="12"/>
      <name val="Bookman Old Style"/>
      <family val="1"/>
      <charset val="204"/>
    </font>
    <font>
      <sz val="11"/>
      <color rgb="FFFF0000"/>
      <name val="Arial"/>
      <family val="2"/>
      <charset val="204"/>
    </font>
    <font>
      <b/>
      <sz val="12"/>
      <name val="Bookman Old Style"/>
      <family val="1"/>
      <charset val="204"/>
    </font>
    <font>
      <sz val="12"/>
      <color indexed="8"/>
      <name val="Bookman Old Style"/>
      <family val="1"/>
      <charset val="204"/>
    </font>
    <font>
      <b/>
      <sz val="11"/>
      <color theme="0" tint="-0.499984740745262"/>
      <name val="Calibri"/>
      <family val="2"/>
      <charset val="204"/>
      <scheme val="minor"/>
    </font>
    <font>
      <sz val="11"/>
      <color rgb="FFFF0000"/>
      <name val="Calibri"/>
      <family val="2"/>
      <charset val="204"/>
    </font>
    <font>
      <sz val="12"/>
      <color theme="1"/>
      <name val="Bookman Old Style"/>
      <family val="1"/>
      <charset val="204"/>
    </font>
    <font>
      <sz val="20"/>
      <color indexed="58"/>
      <name val="Bookman Old Style"/>
      <family val="1"/>
      <charset val="204"/>
    </font>
    <font>
      <b/>
      <sz val="35"/>
      <color indexed="58"/>
      <name val="PMingLiU-ExtB"/>
      <family val="1"/>
    </font>
    <font>
      <b/>
      <sz val="35"/>
      <color indexed="58"/>
      <name val="Bookman Old Style"/>
      <family val="1"/>
      <charset val="204"/>
    </font>
    <font>
      <sz val="12"/>
      <color indexed="58"/>
      <name val="Bookman Old Style"/>
      <family val="1"/>
      <charset val="204"/>
    </font>
    <font>
      <sz val="16"/>
      <color indexed="58"/>
      <name val="Bookman Old Style"/>
      <family val="1"/>
      <charset val="204"/>
    </font>
    <font>
      <sz val="10"/>
      <color indexed="58"/>
      <name val="Bookman Old Style"/>
      <family val="1"/>
      <charset val="204"/>
    </font>
    <font>
      <sz val="10"/>
      <color indexed="58"/>
      <name val="PMingLiU-ExtB"/>
      <family val="1"/>
    </font>
    <font>
      <b/>
      <sz val="14"/>
      <color indexed="58"/>
      <name val="Bookman Old Style"/>
      <family val="1"/>
      <charset val="204"/>
    </font>
    <font>
      <b/>
      <sz val="22"/>
      <color indexed="58"/>
      <name val="Bookman Old Style"/>
      <family val="1"/>
      <charset val="204"/>
    </font>
    <font>
      <sz val="14"/>
      <color indexed="58"/>
      <name val="Bookman Old Style"/>
      <family val="1"/>
      <charset val="204"/>
    </font>
    <font>
      <b/>
      <sz val="8"/>
      <color indexed="58"/>
      <name val="Bookman Old Style"/>
      <family val="1"/>
      <charset val="204"/>
    </font>
    <font>
      <b/>
      <sz val="10"/>
      <color indexed="58"/>
      <name val="Bookman Old Style"/>
      <family val="1"/>
      <charset val="204"/>
    </font>
    <font>
      <b/>
      <sz val="11"/>
      <color indexed="58"/>
      <name val="Bookman Old Style"/>
      <family val="1"/>
      <charset val="204"/>
    </font>
    <font>
      <b/>
      <sz val="11"/>
      <color indexed="58"/>
      <name val="Calibri"/>
      <family val="2"/>
      <charset val="204"/>
    </font>
    <font>
      <sz val="12"/>
      <color indexed="8"/>
      <name val="Cambria"/>
      <family val="1"/>
      <charset val="204"/>
    </font>
    <font>
      <sz val="9"/>
      <color indexed="8"/>
      <name val="Arial Narrow"/>
      <family val="2"/>
      <charset val="204"/>
    </font>
    <font>
      <sz val="8"/>
      <color indexed="8"/>
      <name val="Arial Narrow"/>
      <family val="2"/>
      <charset val="204"/>
    </font>
    <font>
      <sz val="13"/>
      <color rgb="FF424242"/>
      <name val="Arial"/>
      <family val="2"/>
      <charset val="204"/>
    </font>
    <font>
      <b/>
      <sz val="12"/>
      <color indexed="58"/>
      <name val="Calibri"/>
      <family val="2"/>
      <charset val="204"/>
    </font>
    <font>
      <b/>
      <sz val="12"/>
      <name val="Arial"/>
      <family val="2"/>
      <charset val="204"/>
    </font>
    <font>
      <sz val="12"/>
      <color rgb="FFFF0000"/>
      <name val="Bookman Old Style"/>
      <family val="1"/>
      <charset val="204"/>
    </font>
    <font>
      <sz val="10"/>
      <color rgb="FFFF0000"/>
      <name val="Arial"/>
      <family val="2"/>
      <charset val="204"/>
    </font>
    <font>
      <b/>
      <sz val="11"/>
      <name val="Calibri"/>
      <family val="2"/>
      <charset val="204"/>
      <scheme val="minor"/>
    </font>
    <font>
      <sz val="11"/>
      <name val="Calibri"/>
      <family val="2"/>
      <charset val="204"/>
    </font>
    <font>
      <sz val="11"/>
      <name val="Bookman Old Style"/>
      <family val="1"/>
      <charset val="204"/>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FFFF00"/>
        <bgColor indexed="64"/>
      </patternFill>
    </fill>
    <fill>
      <patternFill patternType="solid">
        <fgColor theme="4" tint="0.79995117038483843"/>
        <bgColor indexed="64"/>
      </patternFill>
    </fill>
    <fill>
      <patternFill patternType="solid">
        <fgColor theme="6" tint="0.59999389629810485"/>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auto="1"/>
      </left>
      <right style="hair">
        <color auto="1"/>
      </right>
      <top style="double">
        <color auto="1"/>
      </top>
      <bottom style="hair">
        <color auto="1"/>
      </bottom>
      <diagonal/>
    </border>
    <border>
      <left style="thin">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auto="1"/>
      </left>
      <right style="medium">
        <color auto="1"/>
      </right>
      <top style="medium">
        <color auto="1"/>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95">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165" fontId="50" fillId="0" borderId="0" applyFont="0" applyFill="0" applyBorder="0" applyAlignment="0" applyProtection="0"/>
    <xf numFmtId="0" fontId="8" fillId="20" borderId="1" applyNumberFormat="0" applyAlignment="0" applyProtection="0"/>
    <xf numFmtId="0" fontId="10" fillId="21" borderId="2" applyNumberFormat="0" applyAlignment="0" applyProtection="0"/>
    <xf numFmtId="0" fontId="51" fillId="0" borderId="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9" fillId="0" borderId="6" applyNumberFormat="0" applyFill="0" applyAlignment="0" applyProtection="0"/>
    <xf numFmtId="0" fontId="24" fillId="22" borderId="0" applyNumberFormat="0" applyBorder="0" applyAlignment="0" applyProtection="0"/>
    <xf numFmtId="0" fontId="50" fillId="0" borderId="0"/>
    <xf numFmtId="0" fontId="52" fillId="0" borderId="0"/>
    <xf numFmtId="0" fontId="53" fillId="0" borderId="0"/>
    <xf numFmtId="0" fontId="37" fillId="0" borderId="0"/>
    <xf numFmtId="0" fontId="3" fillId="23" borderId="7" applyNumberFormat="0" applyFont="0" applyAlignment="0" applyProtection="0"/>
    <xf numFmtId="0" fontId="26"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6"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32" fillId="7" borderId="1" applyNumberFormat="0" applyAlignment="0" applyProtection="0"/>
    <xf numFmtId="0" fontId="34" fillId="20" borderId="8" applyNumberFormat="0" applyAlignment="0" applyProtection="0"/>
    <xf numFmtId="0" fontId="33" fillId="20" borderId="1" applyNumberFormat="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9" fillId="0" borderId="9" applyNumberFormat="0" applyFill="0" applyAlignment="0" applyProtection="0"/>
    <xf numFmtId="0" fontId="18" fillId="21" borderId="2" applyNumberFormat="0" applyAlignment="0" applyProtection="0"/>
    <xf numFmtId="0" fontId="23" fillId="0" borderId="0" applyNumberFormat="0" applyFill="0" applyBorder="0" applyAlignment="0" applyProtection="0"/>
    <xf numFmtId="0" fontId="25" fillId="22" borderId="0" applyNumberFormat="0" applyBorder="0" applyAlignment="0" applyProtection="0"/>
    <xf numFmtId="0" fontId="37" fillId="0" borderId="0"/>
    <xf numFmtId="0" fontId="37" fillId="0" borderId="0"/>
    <xf numFmtId="0" fontId="42" fillId="0" borderId="0"/>
    <xf numFmtId="0" fontId="11" fillId="3" borderId="0" applyNumberFormat="0" applyBorder="0" applyAlignment="0" applyProtection="0"/>
    <xf numFmtId="0" fontId="35" fillId="0" borderId="0" applyNumberFormat="0" applyFill="0" applyBorder="0" applyAlignment="0" applyProtection="0"/>
    <xf numFmtId="0" fontId="4" fillId="23" borderId="7" applyNumberFormat="0" applyFont="0" applyAlignment="0" applyProtection="0"/>
    <xf numFmtId="0" fontId="27" fillId="0" borderId="6" applyNumberFormat="0" applyFill="0" applyAlignment="0" applyProtection="0"/>
    <xf numFmtId="0" fontId="29" fillId="0" borderId="0" applyNumberForma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28" fillId="4" borderId="0" applyNumberFormat="0" applyBorder="0" applyAlignment="0" applyProtection="0"/>
    <xf numFmtId="0" fontId="1" fillId="0" borderId="0"/>
  </cellStyleXfs>
  <cellXfs count="277">
    <xf numFmtId="0" fontId="0" fillId="0" borderId="0" xfId="0">
      <alignment vertical="center"/>
    </xf>
    <xf numFmtId="0" fontId="39" fillId="0" borderId="0" xfId="0" applyFont="1">
      <alignment vertical="center"/>
    </xf>
    <xf numFmtId="0" fontId="42" fillId="0" borderId="0" xfId="85"/>
    <xf numFmtId="1" fontId="43" fillId="24" borderId="0" xfId="85" applyNumberFormat="1" applyFont="1" applyFill="1" applyBorder="1" applyAlignment="1">
      <alignment wrapText="1" shrinkToFit="1"/>
    </xf>
    <xf numFmtId="0" fontId="43" fillId="0" borderId="0" xfId="85" applyFont="1"/>
    <xf numFmtId="4" fontId="44" fillId="0" borderId="0" xfId="85" applyNumberFormat="1" applyFont="1" applyFill="1" applyBorder="1" applyAlignment="1">
      <alignment horizontal="right" vertical="center" wrapText="1" shrinkToFit="1"/>
    </xf>
    <xf numFmtId="1" fontId="43" fillId="0" borderId="0" xfId="85" applyNumberFormat="1" applyFont="1" applyFill="1" applyBorder="1" applyAlignment="1">
      <alignment wrapText="1" shrinkToFit="1"/>
    </xf>
    <xf numFmtId="2" fontId="44" fillId="0" borderId="0" xfId="85" applyNumberFormat="1" applyFont="1" applyFill="1" applyBorder="1" applyAlignment="1">
      <alignment horizontal="right" vertical="center" wrapText="1" shrinkToFit="1"/>
    </xf>
    <xf numFmtId="1" fontId="43" fillId="0" borderId="0" xfId="85" applyNumberFormat="1" applyFont="1" applyFill="1" applyBorder="1" applyAlignment="1">
      <alignment vertical="center" wrapText="1" shrinkToFit="1"/>
    </xf>
    <xf numFmtId="0" fontId="43" fillId="0" borderId="0" xfId="85" applyFont="1" applyBorder="1" applyAlignment="1"/>
    <xf numFmtId="1" fontId="45" fillId="24" borderId="0" xfId="85" applyNumberFormat="1" applyFont="1" applyFill="1" applyBorder="1" applyAlignment="1">
      <alignment wrapText="1" shrinkToFit="1"/>
    </xf>
    <xf numFmtId="0" fontId="42" fillId="0" borderId="0" xfId="85" applyBorder="1"/>
    <xf numFmtId="1" fontId="43" fillId="0" borderId="21" xfId="85" applyNumberFormat="1" applyFont="1" applyFill="1" applyBorder="1" applyAlignment="1">
      <alignment wrapText="1" shrinkToFit="1"/>
    </xf>
    <xf numFmtId="0" fontId="43" fillId="0" borderId="0" xfId="85" applyFont="1" applyFill="1" applyBorder="1"/>
    <xf numFmtId="49" fontId="43" fillId="0" borderId="0" xfId="85" applyNumberFormat="1" applyFont="1" applyFill="1" applyBorder="1" applyAlignment="1">
      <alignment horizontal="right"/>
    </xf>
    <xf numFmtId="0" fontId="43" fillId="0" borderId="0" xfId="85" applyFont="1" applyBorder="1"/>
    <xf numFmtId="0" fontId="42" fillId="0" borderId="0" xfId="85" applyBorder="1" applyAlignment="1"/>
    <xf numFmtId="2" fontId="46" fillId="0" borderId="0" xfId="85" applyNumberFormat="1" applyFont="1" applyFill="1" applyBorder="1" applyAlignment="1">
      <alignment wrapText="1" shrinkToFit="1"/>
    </xf>
    <xf numFmtId="1" fontId="45" fillId="0" borderId="0" xfId="85" applyNumberFormat="1" applyFont="1" applyFill="1" applyBorder="1" applyAlignment="1">
      <alignment shrinkToFit="1"/>
    </xf>
    <xf numFmtId="164" fontId="42" fillId="0" borderId="0" xfId="85" applyNumberFormat="1" applyBorder="1"/>
    <xf numFmtId="1" fontId="43" fillId="0" borderId="0" xfId="85" applyNumberFormat="1" applyFont="1" applyFill="1" applyBorder="1" applyAlignment="1"/>
    <xf numFmtId="49" fontId="43" fillId="0" borderId="0" xfId="85" applyNumberFormat="1" applyFont="1" applyFill="1" applyBorder="1" applyAlignment="1"/>
    <xf numFmtId="0" fontId="45" fillId="0" borderId="0" xfId="85" applyFont="1" applyBorder="1" applyAlignment="1"/>
    <xf numFmtId="1" fontId="43" fillId="0" borderId="0" xfId="85" applyNumberFormat="1" applyFont="1" applyFill="1" applyBorder="1" applyAlignment="1">
      <alignment shrinkToFit="1"/>
    </xf>
    <xf numFmtId="1" fontId="43" fillId="0" borderId="21" xfId="85" applyNumberFormat="1" applyFont="1" applyFill="1" applyBorder="1" applyAlignment="1">
      <alignment shrinkToFit="1"/>
    </xf>
    <xf numFmtId="49" fontId="43" fillId="0" borderId="0" xfId="85" applyNumberFormat="1" applyFont="1" applyFill="1" applyBorder="1" applyAlignment="1">
      <alignment wrapText="1"/>
    </xf>
    <xf numFmtId="49" fontId="43" fillId="0" borderId="0" xfId="85" applyNumberFormat="1" applyFont="1" applyFill="1" applyBorder="1"/>
    <xf numFmtId="0" fontId="43" fillId="0" borderId="0" xfId="85" applyFont="1" applyBorder="1" applyAlignment="1">
      <alignment wrapText="1"/>
    </xf>
    <xf numFmtId="49" fontId="45" fillId="0" borderId="0" xfId="85" applyNumberFormat="1" applyFont="1" applyFill="1" applyBorder="1" applyAlignment="1">
      <alignment horizontal="right"/>
    </xf>
    <xf numFmtId="1" fontId="43" fillId="0" borderId="0" xfId="85" applyNumberFormat="1" applyFont="1" applyFill="1" applyBorder="1" applyAlignment="1">
      <alignment vertical="center" wrapText="1"/>
    </xf>
    <xf numFmtId="49" fontId="45" fillId="0" borderId="0" xfId="85" applyNumberFormat="1" applyFont="1" applyFill="1" applyBorder="1" applyAlignment="1"/>
    <xf numFmtId="1" fontId="43" fillId="0" borderId="21" xfId="85" applyNumberFormat="1" applyFont="1" applyFill="1" applyBorder="1" applyAlignment="1">
      <alignment vertical="center" wrapText="1"/>
    </xf>
    <xf numFmtId="1" fontId="43" fillId="24" borderId="0" xfId="85" applyNumberFormat="1" applyFont="1" applyFill="1" applyBorder="1" applyAlignment="1">
      <alignment vertical="center" wrapText="1"/>
    </xf>
    <xf numFmtId="49" fontId="45" fillId="0" borderId="0" xfId="85" applyNumberFormat="1" applyFont="1" applyFill="1" applyBorder="1" applyAlignment="1">
      <alignment wrapText="1"/>
    </xf>
    <xf numFmtId="1" fontId="43" fillId="0" borderId="0" xfId="85" applyNumberFormat="1" applyFont="1" applyFill="1" applyBorder="1" applyAlignment="1">
      <alignment horizontal="left" wrapText="1"/>
    </xf>
    <xf numFmtId="1" fontId="43" fillId="0" borderId="21" xfId="85" applyNumberFormat="1" applyFont="1" applyFill="1" applyBorder="1" applyAlignment="1">
      <alignment horizontal="left" wrapText="1"/>
    </xf>
    <xf numFmtId="1" fontId="43" fillId="0" borderId="0" xfId="85" applyNumberFormat="1" applyFont="1" applyFill="1" applyBorder="1" applyAlignment="1">
      <alignment wrapText="1"/>
    </xf>
    <xf numFmtId="0" fontId="47" fillId="0" borderId="0" xfId="85" applyFont="1" applyFill="1" applyBorder="1"/>
    <xf numFmtId="1" fontId="45" fillId="0" borderId="0" xfId="85" applyNumberFormat="1" applyFont="1" applyFill="1" applyBorder="1" applyAlignment="1"/>
    <xf numFmtId="49" fontId="45" fillId="0" borderId="0" xfId="85" applyNumberFormat="1" applyFont="1" applyFill="1" applyBorder="1"/>
    <xf numFmtId="0" fontId="45" fillId="0" borderId="0" xfId="85" applyFont="1" applyFill="1" applyBorder="1"/>
    <xf numFmtId="49" fontId="47" fillId="0" borderId="0" xfId="85" applyNumberFormat="1" applyFont="1" applyFill="1"/>
    <xf numFmtId="0" fontId="42" fillId="0" borderId="0" xfId="85" applyAlignment="1"/>
    <xf numFmtId="49" fontId="47" fillId="0" borderId="0" xfId="85" applyNumberFormat="1" applyFont="1" applyFill="1" applyAlignment="1"/>
    <xf numFmtId="49" fontId="47" fillId="24" borderId="0" xfId="85" applyNumberFormat="1" applyFont="1" applyFill="1" applyAlignment="1">
      <alignment horizontal="right"/>
    </xf>
    <xf numFmtId="1" fontId="47" fillId="24" borderId="0" xfId="85" applyNumberFormat="1" applyFont="1" applyFill="1" applyAlignment="1">
      <alignment wrapText="1"/>
    </xf>
    <xf numFmtId="49" fontId="47" fillId="24" borderId="0" xfId="85" applyNumberFormat="1" applyFont="1" applyFill="1" applyAlignment="1"/>
    <xf numFmtId="0" fontId="47" fillId="24" borderId="0" xfId="85" applyFont="1" applyFill="1"/>
    <xf numFmtId="49" fontId="47" fillId="24" borderId="0" xfId="85" applyNumberFormat="1" applyFont="1" applyFill="1"/>
    <xf numFmtId="0" fontId="49" fillId="0" borderId="0" xfId="85" applyFont="1" applyBorder="1" applyAlignment="1">
      <alignment horizontal="left" vertical="center" wrapText="1"/>
    </xf>
    <xf numFmtId="1" fontId="47" fillId="0" borderId="0" xfId="85" applyNumberFormat="1" applyFont="1" applyFill="1"/>
    <xf numFmtId="0" fontId="47" fillId="0" borderId="0" xfId="85" applyFont="1" applyFill="1"/>
    <xf numFmtId="2" fontId="47" fillId="0" borderId="0" xfId="85" applyNumberFormat="1" applyFont="1" applyFill="1" applyBorder="1"/>
    <xf numFmtId="49" fontId="48" fillId="0" borderId="11" xfId="85" applyNumberFormat="1" applyFont="1" applyBorder="1" applyAlignment="1">
      <alignment horizontal="center" vertical="center" wrapText="1"/>
    </xf>
    <xf numFmtId="10" fontId="48" fillId="0" borderId="11" xfId="85" applyNumberFormat="1" applyFont="1" applyBorder="1" applyAlignment="1">
      <alignment horizontal="center" vertical="center" wrapText="1"/>
    </xf>
    <xf numFmtId="4" fontId="48" fillId="0" borderId="11" xfId="85" applyNumberFormat="1" applyFont="1" applyBorder="1" applyAlignment="1">
      <alignment horizontal="center" vertical="center" wrapText="1"/>
    </xf>
    <xf numFmtId="4" fontId="48" fillId="0" borderId="0" xfId="85" applyNumberFormat="1" applyFont="1" applyAlignment="1">
      <alignment horizontal="center" vertical="center" wrapText="1"/>
    </xf>
    <xf numFmtId="4" fontId="48" fillId="0" borderId="0" xfId="85" applyNumberFormat="1" applyFont="1" applyAlignment="1">
      <alignment wrapText="1"/>
    </xf>
    <xf numFmtId="0" fontId="48" fillId="0" borderId="0" xfId="85" applyFont="1" applyAlignment="1">
      <alignment wrapText="1"/>
    </xf>
    <xf numFmtId="0" fontId="42" fillId="0" borderId="0" xfId="85" applyNumberFormat="1"/>
    <xf numFmtId="10" fontId="42" fillId="0" borderId="0" xfId="85" applyNumberFormat="1" applyAlignment="1">
      <alignment horizontal="center" vertical="center"/>
    </xf>
    <xf numFmtId="4" fontId="42" fillId="0" borderId="0" xfId="85" applyNumberFormat="1" applyAlignment="1">
      <alignment horizontal="center" vertical="center"/>
    </xf>
    <xf numFmtId="4" fontId="42" fillId="0" borderId="0" xfId="85" applyNumberFormat="1"/>
    <xf numFmtId="0" fontId="48" fillId="0" borderId="0" xfId="0" applyFont="1" applyAlignment="1">
      <alignment horizontal="center" vertical="center" wrapText="1"/>
    </xf>
    <xf numFmtId="166" fontId="42" fillId="0" borderId="11" xfId="0" applyNumberFormat="1" applyFont="1" applyBorder="1" applyAlignment="1">
      <alignment horizontal="center" vertical="center"/>
    </xf>
    <xf numFmtId="0" fontId="0" fillId="0" borderId="0" xfId="0" applyAlignment="1"/>
    <xf numFmtId="0" fontId="54" fillId="0" borderId="18" xfId="0" applyFont="1" applyFill="1" applyBorder="1" applyAlignment="1">
      <alignment horizontal="center" vertical="center" wrapText="1"/>
    </xf>
    <xf numFmtId="2" fontId="54" fillId="0" borderId="18" xfId="0" applyNumberFormat="1" applyFont="1" applyFill="1" applyBorder="1" applyAlignment="1">
      <alignment horizontal="center" vertical="center" wrapText="1"/>
    </xf>
    <xf numFmtId="10" fontId="54" fillId="0" borderId="18" xfId="0" applyNumberFormat="1" applyFont="1" applyFill="1" applyBorder="1" applyAlignment="1">
      <alignment horizontal="center" vertical="center" wrapText="1"/>
    </xf>
    <xf numFmtId="0" fontId="54" fillId="0" borderId="23" xfId="0" applyFont="1" applyFill="1" applyBorder="1" applyAlignment="1">
      <alignment horizontal="center" vertical="center" wrapText="1"/>
    </xf>
    <xf numFmtId="0" fontId="54" fillId="0" borderId="17" xfId="83" applyNumberFormat="1" applyFont="1" applyFill="1" applyBorder="1" applyAlignment="1">
      <alignment horizontal="center" vertical="center" wrapText="1"/>
    </xf>
    <xf numFmtId="0" fontId="55" fillId="0" borderId="0" xfId="0" applyFont="1" applyFill="1" applyBorder="1" applyAlignment="1">
      <alignment horizontal="center" vertical="center"/>
    </xf>
    <xf numFmtId="0" fontId="54" fillId="0" borderId="24" xfId="83" applyNumberFormat="1" applyFont="1" applyFill="1" applyBorder="1" applyAlignment="1">
      <alignment horizontal="center" vertical="center" wrapText="1"/>
    </xf>
    <xf numFmtId="0" fontId="54" fillId="0" borderId="11" xfId="0" applyFont="1" applyFill="1" applyBorder="1" applyAlignment="1">
      <alignment horizontal="center" vertical="center" wrapText="1"/>
    </xf>
    <xf numFmtId="2" fontId="54" fillId="0" borderId="11" xfId="0" applyNumberFormat="1" applyFont="1" applyFill="1" applyBorder="1" applyAlignment="1">
      <alignment horizontal="center" vertical="center" wrapText="1"/>
    </xf>
    <xf numFmtId="10" fontId="54" fillId="0" borderId="11" xfId="0" applyNumberFormat="1" applyFont="1" applyFill="1" applyBorder="1" applyAlignment="1">
      <alignment horizontal="center" vertical="center" wrapText="1"/>
    </xf>
    <xf numFmtId="49" fontId="41" fillId="24" borderId="26" xfId="0" applyNumberFormat="1" applyFont="1" applyFill="1" applyBorder="1" applyAlignment="1">
      <alignment horizontal="center" vertical="center" wrapText="1"/>
    </xf>
    <xf numFmtId="49" fontId="41" fillId="24" borderId="27" xfId="0" applyNumberFormat="1" applyFont="1" applyFill="1" applyBorder="1" applyAlignment="1">
      <alignment horizontal="center" vertical="center" wrapText="1"/>
    </xf>
    <xf numFmtId="0" fontId="41" fillId="24" borderId="28" xfId="0" applyFont="1" applyFill="1" applyBorder="1" applyAlignment="1">
      <alignment horizontal="center" vertical="center" wrapText="1"/>
    </xf>
    <xf numFmtId="49" fontId="41" fillId="0" borderId="27" xfId="0" applyNumberFormat="1" applyFont="1" applyFill="1" applyBorder="1" applyAlignment="1">
      <alignment horizontal="center" vertical="center" wrapText="1"/>
    </xf>
    <xf numFmtId="0" fontId="41" fillId="24" borderId="29" xfId="0" applyFont="1" applyFill="1" applyBorder="1" applyAlignment="1">
      <alignment horizontal="center" vertical="center" wrapText="1"/>
    </xf>
    <xf numFmtId="0" fontId="54" fillId="0" borderId="30" xfId="83" applyNumberFormat="1" applyFont="1" applyFill="1" applyBorder="1" applyAlignment="1">
      <alignment horizontal="center" vertical="center" wrapText="1"/>
    </xf>
    <xf numFmtId="0" fontId="40" fillId="24" borderId="10" xfId="0" applyFont="1" applyFill="1" applyBorder="1" applyAlignment="1">
      <alignment vertical="center"/>
    </xf>
    <xf numFmtId="0" fontId="40" fillId="24" borderId="13" xfId="0" applyFont="1" applyFill="1" applyBorder="1" applyAlignment="1">
      <alignment horizontal="center" vertical="center"/>
    </xf>
    <xf numFmtId="2" fontId="40" fillId="24" borderId="22" xfId="0" applyNumberFormat="1" applyFont="1" applyFill="1" applyBorder="1" applyAlignment="1">
      <alignment horizontal="center" vertical="center"/>
    </xf>
    <xf numFmtId="2" fontId="40" fillId="24" borderId="15" xfId="0" applyNumberFormat="1" applyFont="1" applyFill="1" applyBorder="1" applyAlignment="1">
      <alignment horizontal="center" vertical="center"/>
    </xf>
    <xf numFmtId="0" fontId="40" fillId="24" borderId="15" xfId="0" applyFont="1" applyFill="1" applyBorder="1" applyAlignment="1">
      <alignment horizontal="center" vertical="center"/>
    </xf>
    <xf numFmtId="0" fontId="40" fillId="24" borderId="15" xfId="0" applyNumberFormat="1" applyFont="1" applyFill="1" applyBorder="1" applyAlignment="1">
      <alignment horizontal="center" vertical="center"/>
    </xf>
    <xf numFmtId="2" fontId="40" fillId="24" borderId="14" xfId="0" applyNumberFormat="1" applyFont="1" applyFill="1" applyBorder="1" applyAlignment="1">
      <alignment horizontal="center" vertical="center"/>
    </xf>
    <xf numFmtId="2" fontId="40" fillId="0" borderId="16" xfId="0" applyNumberFormat="1" applyFont="1" applyBorder="1" applyAlignment="1">
      <alignment horizontal="center" vertical="center"/>
    </xf>
    <xf numFmtId="2" fontId="54" fillId="0" borderId="23" xfId="0" applyNumberFormat="1" applyFont="1" applyFill="1" applyBorder="1" applyAlignment="1">
      <alignment horizontal="center" vertical="center" wrapText="1"/>
    </xf>
    <xf numFmtId="0" fontId="57" fillId="0" borderId="18" xfId="0" applyFont="1" applyFill="1" applyBorder="1" applyAlignment="1">
      <alignment horizontal="center" vertical="center" wrapText="1"/>
    </xf>
    <xf numFmtId="0" fontId="57" fillId="0" borderId="23" xfId="0" applyFont="1" applyFill="1" applyBorder="1" applyAlignment="1">
      <alignment horizontal="center" vertical="center" wrapText="1"/>
    </xf>
    <xf numFmtId="0" fontId="42" fillId="0" borderId="0" xfId="85" applyFont="1"/>
    <xf numFmtId="0" fontId="42" fillId="0" borderId="0" xfId="85" applyFont="1" applyAlignment="1"/>
    <xf numFmtId="0" fontId="57" fillId="25" borderId="18" xfId="0" applyFont="1" applyFill="1" applyBorder="1" applyAlignment="1">
      <alignment horizontal="center" vertical="center" wrapText="1"/>
    </xf>
    <xf numFmtId="0" fontId="57" fillId="25" borderId="11" xfId="0" applyFont="1" applyFill="1" applyBorder="1" applyAlignment="1">
      <alignment horizontal="center" vertical="center" wrapText="1"/>
    </xf>
    <xf numFmtId="0" fontId="40" fillId="24" borderId="32" xfId="0" applyFont="1" applyFill="1" applyBorder="1" applyAlignment="1">
      <alignment horizontal="center" vertical="center"/>
    </xf>
    <xf numFmtId="2" fontId="40" fillId="24" borderId="33" xfId="0" applyNumberFormat="1" applyFont="1" applyFill="1" applyBorder="1" applyAlignment="1">
      <alignment horizontal="center" vertical="center"/>
    </xf>
    <xf numFmtId="0" fontId="40" fillId="24" borderId="34" xfId="0" applyFont="1" applyFill="1" applyBorder="1" applyAlignment="1">
      <alignment horizontal="center" vertical="center"/>
    </xf>
    <xf numFmtId="2" fontId="40" fillId="24" borderId="34" xfId="0" applyNumberFormat="1" applyFont="1" applyFill="1" applyBorder="1" applyAlignment="1">
      <alignment horizontal="center" vertical="center"/>
    </xf>
    <xf numFmtId="2" fontId="40" fillId="24" borderId="35" xfId="0" applyNumberFormat="1" applyFont="1" applyFill="1" applyBorder="1" applyAlignment="1">
      <alignment horizontal="center" vertical="center"/>
    </xf>
    <xf numFmtId="2" fontId="40" fillId="0" borderId="36" xfId="0" applyNumberFormat="1" applyFont="1" applyBorder="1" applyAlignment="1">
      <alignment horizontal="center" vertical="center"/>
    </xf>
    <xf numFmtId="0" fontId="0" fillId="25" borderId="0" xfId="0" applyFill="1">
      <alignment vertical="center"/>
    </xf>
    <xf numFmtId="2" fontId="0" fillId="25" borderId="0" xfId="0" applyNumberFormat="1" applyFill="1">
      <alignment vertical="center"/>
    </xf>
    <xf numFmtId="0" fontId="56" fillId="0" borderId="10" xfId="83" applyNumberFormat="1" applyFont="1" applyFill="1" applyBorder="1" applyAlignment="1">
      <alignment vertical="center" wrapText="1"/>
    </xf>
    <xf numFmtId="0" fontId="56" fillId="0" borderId="20" xfId="83" applyNumberFormat="1" applyFont="1" applyFill="1" applyBorder="1" applyAlignment="1">
      <alignment vertical="center" wrapText="1"/>
    </xf>
    <xf numFmtId="2" fontId="56" fillId="0" borderId="34" xfId="0" applyNumberFormat="1" applyFont="1" applyFill="1" applyBorder="1" applyAlignment="1">
      <alignment horizontal="center" vertical="center" wrapText="1"/>
    </xf>
    <xf numFmtId="0" fontId="56" fillId="0" borderId="12" xfId="83" applyNumberFormat="1" applyFont="1" applyFill="1" applyBorder="1" applyAlignment="1">
      <alignment horizontal="left" vertical="center"/>
    </xf>
    <xf numFmtId="0" fontId="57" fillId="0" borderId="11" xfId="0" applyFont="1" applyFill="1" applyBorder="1" applyAlignment="1">
      <alignment horizontal="center" vertical="center" wrapText="1"/>
    </xf>
    <xf numFmtId="9" fontId="54" fillId="0" borderId="11" xfId="0" applyNumberFormat="1" applyFont="1" applyFill="1" applyBorder="1" applyAlignment="1">
      <alignment horizontal="center" vertical="center" wrapText="1"/>
    </xf>
    <xf numFmtId="9" fontId="54" fillId="0" borderId="18" xfId="0" applyNumberFormat="1" applyFont="1" applyFill="1" applyBorder="1" applyAlignment="1">
      <alignment horizontal="center" vertical="center" wrapText="1"/>
    </xf>
    <xf numFmtId="9" fontId="54" fillId="0" borderId="23" xfId="0" applyNumberFormat="1" applyFont="1" applyFill="1" applyBorder="1" applyAlignment="1">
      <alignment horizontal="center" vertical="center" wrapText="1"/>
    </xf>
    <xf numFmtId="49" fontId="42" fillId="0" borderId="11" xfId="85" applyNumberFormat="1" applyFont="1" applyBorder="1" applyAlignment="1">
      <alignment horizontal="center" vertical="center" wrapText="1"/>
    </xf>
    <xf numFmtId="4" fontId="48" fillId="0" borderId="11" xfId="85" applyNumberFormat="1" applyFont="1" applyBorder="1" applyAlignment="1">
      <alignment horizontal="center" vertical="center"/>
    </xf>
    <xf numFmtId="0" fontId="31" fillId="0" borderId="11" xfId="0" applyFont="1" applyBorder="1" applyAlignment="1"/>
    <xf numFmtId="167" fontId="48" fillId="0" borderId="0" xfId="85" applyNumberFormat="1" applyFont="1" applyAlignment="1">
      <alignment wrapText="1"/>
    </xf>
    <xf numFmtId="49" fontId="42" fillId="0" borderId="11" xfId="85" applyNumberFormat="1" applyFont="1" applyBorder="1" applyAlignment="1">
      <alignment horizontal="center" vertical="center"/>
    </xf>
    <xf numFmtId="4" fontId="58" fillId="0" borderId="38" xfId="0" applyNumberFormat="1" applyFont="1" applyFill="1" applyBorder="1" applyAlignment="1">
      <alignment horizontal="right" vertical="center"/>
    </xf>
    <xf numFmtId="4" fontId="58" fillId="26" borderId="39" xfId="0" applyNumberFormat="1" applyFont="1" applyFill="1" applyBorder="1" applyAlignment="1">
      <alignment horizontal="right" vertical="center"/>
    </xf>
    <xf numFmtId="2" fontId="57" fillId="0" borderId="25" xfId="0" applyNumberFormat="1" applyFont="1" applyFill="1" applyBorder="1" applyAlignment="1">
      <alignment horizontal="center" vertical="center" wrapText="1"/>
    </xf>
    <xf numFmtId="0" fontId="59" fillId="0" borderId="0" xfId="0" applyFont="1" applyAlignment="1">
      <alignment horizontal="center" vertical="center"/>
    </xf>
    <xf numFmtId="0" fontId="0" fillId="0" borderId="0" xfId="0" applyFill="1">
      <alignment vertical="center"/>
    </xf>
    <xf numFmtId="0" fontId="39" fillId="0" borderId="0" xfId="0" applyFont="1" applyFill="1">
      <alignment vertical="center"/>
    </xf>
    <xf numFmtId="0" fontId="54" fillId="0" borderId="11" xfId="82" applyFont="1" applyFill="1" applyBorder="1" applyAlignment="1">
      <alignment horizontal="center" vertical="center" wrapText="1"/>
    </xf>
    <xf numFmtId="0" fontId="54" fillId="0" borderId="11" xfId="93" applyFont="1" applyFill="1" applyBorder="1" applyAlignment="1">
      <alignment horizontal="center" vertical="center" wrapText="1"/>
    </xf>
    <xf numFmtId="2" fontId="57" fillId="0" borderId="18" xfId="0" applyNumberFormat="1" applyFont="1" applyFill="1" applyBorder="1" applyAlignment="1">
      <alignment horizontal="center" vertical="center" wrapText="1"/>
    </xf>
    <xf numFmtId="2" fontId="57" fillId="0" borderId="11" xfId="0" applyNumberFormat="1" applyFont="1" applyFill="1" applyBorder="1" applyAlignment="1">
      <alignment horizontal="center" vertical="center" wrapText="1"/>
    </xf>
    <xf numFmtId="2" fontId="54" fillId="0" borderId="25" xfId="82" applyNumberFormat="1" applyFont="1" applyFill="1" applyBorder="1" applyAlignment="1">
      <alignment horizontal="center" vertical="center" wrapText="1"/>
    </xf>
    <xf numFmtId="2" fontId="54" fillId="0" borderId="25" xfId="93" applyNumberFormat="1" applyFont="1" applyFill="1" applyBorder="1" applyAlignment="1">
      <alignment horizontal="center" vertical="center" wrapText="1"/>
    </xf>
    <xf numFmtId="0" fontId="54" fillId="0" borderId="23" xfId="93" applyFont="1" applyFill="1" applyBorder="1" applyAlignment="1">
      <alignment horizontal="center" vertical="center" wrapText="1"/>
    </xf>
    <xf numFmtId="2" fontId="57" fillId="0" borderId="23" xfId="0" applyNumberFormat="1" applyFont="1" applyFill="1" applyBorder="1" applyAlignment="1">
      <alignment horizontal="center" vertical="center" wrapText="1"/>
    </xf>
    <xf numFmtId="1" fontId="43" fillId="0" borderId="21" xfId="85" applyNumberFormat="1" applyFont="1" applyFill="1" applyBorder="1" applyAlignment="1">
      <alignment horizontal="left" vertical="center" wrapText="1" shrinkToFit="1"/>
    </xf>
    <xf numFmtId="0" fontId="39" fillId="24" borderId="41" xfId="0" applyFont="1" applyFill="1" applyBorder="1">
      <alignment vertical="center"/>
    </xf>
    <xf numFmtId="0" fontId="61" fillId="24" borderId="42" xfId="0" applyFont="1" applyFill="1" applyBorder="1">
      <alignment vertical="center"/>
    </xf>
    <xf numFmtId="0" fontId="64" fillId="24" borderId="42" xfId="0" applyFont="1" applyFill="1" applyBorder="1">
      <alignment vertical="center"/>
    </xf>
    <xf numFmtId="0" fontId="64" fillId="24" borderId="43" xfId="0" applyFont="1" applyFill="1" applyBorder="1">
      <alignment vertical="center"/>
    </xf>
    <xf numFmtId="0" fontId="39" fillId="24" borderId="44" xfId="0" applyFont="1" applyFill="1" applyBorder="1">
      <alignment vertical="center"/>
    </xf>
    <xf numFmtId="0" fontId="40" fillId="24" borderId="0" xfId="0" applyFont="1" applyFill="1" applyBorder="1">
      <alignment vertical="center"/>
    </xf>
    <xf numFmtId="0" fontId="64" fillId="24" borderId="0" xfId="0" applyFont="1" applyFill="1" applyBorder="1">
      <alignment vertical="center"/>
    </xf>
    <xf numFmtId="0" fontId="39" fillId="24" borderId="0" xfId="0" applyFont="1" applyFill="1" applyBorder="1">
      <alignment vertical="center"/>
    </xf>
    <xf numFmtId="0" fontId="64" fillId="24" borderId="45" xfId="0" applyFont="1" applyFill="1" applyBorder="1">
      <alignment vertical="center"/>
    </xf>
    <xf numFmtId="0" fontId="65" fillId="24" borderId="0" xfId="0" applyFont="1" applyFill="1" applyBorder="1">
      <alignment vertical="center"/>
    </xf>
    <xf numFmtId="0" fontId="66" fillId="24" borderId="45" xfId="0" applyFont="1" applyFill="1" applyBorder="1">
      <alignment vertical="center"/>
    </xf>
    <xf numFmtId="0" fontId="64" fillId="24" borderId="44" xfId="0" applyFont="1" applyFill="1" applyBorder="1">
      <alignment vertical="center"/>
    </xf>
    <xf numFmtId="0" fontId="61" fillId="24" borderId="0" xfId="0" applyNumberFormat="1" applyFont="1" applyFill="1" applyBorder="1" applyAlignment="1">
      <alignment horizontal="center" vertical="center"/>
    </xf>
    <xf numFmtId="0" fontId="68" fillId="24" borderId="0" xfId="0" applyFont="1" applyFill="1" applyBorder="1" applyAlignment="1">
      <alignment horizontal="center" vertical="center" wrapText="1"/>
    </xf>
    <xf numFmtId="0" fontId="68" fillId="24" borderId="45" xfId="0" applyFont="1" applyFill="1" applyBorder="1" applyAlignment="1">
      <alignment horizontal="center" vertical="center" wrapText="1"/>
    </xf>
    <xf numFmtId="0" fontId="69" fillId="24" borderId="44" xfId="0" applyFont="1" applyFill="1" applyBorder="1">
      <alignment vertical="center"/>
    </xf>
    <xf numFmtId="0" fontId="70" fillId="24" borderId="44" xfId="0" applyFont="1" applyFill="1" applyBorder="1">
      <alignment vertical="center"/>
    </xf>
    <xf numFmtId="0" fontId="61" fillId="24" borderId="0" xfId="0" applyNumberFormat="1" applyFont="1" applyFill="1" applyBorder="1" applyAlignment="1">
      <alignment vertical="center"/>
    </xf>
    <xf numFmtId="14" fontId="64" fillId="24" borderId="0" xfId="0" applyNumberFormat="1" applyFont="1" applyFill="1" applyBorder="1" applyAlignment="1">
      <alignment horizontal="center" vertical="center"/>
    </xf>
    <xf numFmtId="0" fontId="64" fillId="24" borderId="0" xfId="0" applyFont="1" applyFill="1" applyBorder="1" applyAlignment="1">
      <alignment horizontal="center" vertical="center"/>
    </xf>
    <xf numFmtId="0" fontId="68" fillId="24" borderId="24" xfId="0" applyFont="1" applyFill="1" applyBorder="1" applyAlignment="1">
      <alignment horizontal="left" vertical="center"/>
    </xf>
    <xf numFmtId="0" fontId="64" fillId="24" borderId="11" xfId="0" applyFont="1" applyFill="1" applyBorder="1">
      <alignment vertical="center"/>
    </xf>
    <xf numFmtId="0" fontId="68" fillId="24" borderId="45" xfId="0" applyFont="1" applyFill="1" applyBorder="1" applyAlignment="1">
      <alignment horizontal="right" vertical="center"/>
    </xf>
    <xf numFmtId="0" fontId="40" fillId="24" borderId="0" xfId="0" applyFont="1" applyFill="1" applyBorder="1" applyAlignment="1">
      <alignment vertical="center" wrapText="1"/>
    </xf>
    <xf numFmtId="1" fontId="40" fillId="24" borderId="45" xfId="83" applyNumberFormat="1" applyFont="1" applyFill="1" applyBorder="1" applyAlignment="1">
      <alignment horizontal="right" vertical="center"/>
    </xf>
    <xf numFmtId="0" fontId="40" fillId="24" borderId="44" xfId="0" applyFont="1" applyFill="1" applyBorder="1">
      <alignment vertical="center"/>
    </xf>
    <xf numFmtId="0" fontId="66" fillId="24" borderId="0" xfId="0" applyFont="1" applyFill="1" applyBorder="1">
      <alignment vertical="center"/>
    </xf>
    <xf numFmtId="1" fontId="66" fillId="24" borderId="0" xfId="83" applyNumberFormat="1" applyFont="1" applyFill="1" applyBorder="1" applyAlignment="1"/>
    <xf numFmtId="0" fontId="40" fillId="24" borderId="45" xfId="0" applyFont="1" applyFill="1" applyBorder="1" applyAlignment="1">
      <alignment vertical="center" wrapText="1"/>
    </xf>
    <xf numFmtId="0" fontId="40" fillId="24" borderId="44" xfId="0" applyFont="1" applyFill="1" applyBorder="1" applyAlignment="1">
      <alignment vertical="center"/>
    </xf>
    <xf numFmtId="0" fontId="40" fillId="24" borderId="0" xfId="0" applyFont="1" applyFill="1" applyBorder="1" applyAlignment="1">
      <alignment vertical="center"/>
    </xf>
    <xf numFmtId="0" fontId="40" fillId="24" borderId="0" xfId="0" applyFont="1" applyFill="1" applyBorder="1" applyAlignment="1">
      <alignment horizontal="center" vertical="center"/>
    </xf>
    <xf numFmtId="0" fontId="40" fillId="24" borderId="45" xfId="0" applyFont="1" applyFill="1" applyBorder="1" applyAlignment="1">
      <alignment horizontal="center" vertical="center"/>
    </xf>
    <xf numFmtId="0" fontId="68" fillId="24" borderId="44" xfId="0" applyFont="1" applyFill="1" applyBorder="1" applyAlignment="1">
      <alignment horizontal="left" vertical="center"/>
    </xf>
    <xf numFmtId="0" fontId="39" fillId="0" borderId="0" xfId="0" applyFont="1" applyBorder="1">
      <alignment vertical="center"/>
    </xf>
    <xf numFmtId="0" fontId="40" fillId="0" borderId="44" xfId="0" applyFont="1" applyBorder="1">
      <alignment vertical="center"/>
    </xf>
    <xf numFmtId="10" fontId="71" fillId="24" borderId="0" xfId="83" applyNumberFormat="1" applyFont="1" applyFill="1" applyBorder="1" applyAlignment="1">
      <alignment horizontal="center" vertical="center" wrapText="1"/>
    </xf>
    <xf numFmtId="0" fontId="72" fillId="24" borderId="0" xfId="0" applyFont="1" applyFill="1" applyBorder="1" applyAlignment="1">
      <alignment horizontal="center" vertical="center"/>
    </xf>
    <xf numFmtId="0" fontId="71" fillId="24" borderId="0" xfId="83" applyFont="1" applyFill="1" applyBorder="1" applyAlignment="1">
      <alignment horizontal="center" vertical="center" wrapText="1"/>
    </xf>
    <xf numFmtId="2" fontId="71" fillId="24" borderId="0" xfId="83" applyNumberFormat="1" applyFont="1" applyFill="1" applyBorder="1" applyAlignment="1">
      <alignment horizontal="center" vertical="center" wrapText="1"/>
    </xf>
    <xf numFmtId="0" fontId="73" fillId="24" borderId="0" xfId="0" applyFont="1" applyFill="1" applyBorder="1">
      <alignment vertical="center"/>
    </xf>
    <xf numFmtId="0" fontId="73" fillId="24" borderId="10" xfId="0" applyFont="1" applyFill="1" applyBorder="1">
      <alignment vertical="center"/>
    </xf>
    <xf numFmtId="0" fontId="73" fillId="0" borderId="20" xfId="0" applyFont="1" applyBorder="1">
      <alignment vertical="center"/>
    </xf>
    <xf numFmtId="0" fontId="73" fillId="0" borderId="0" xfId="0" applyFont="1" applyBorder="1">
      <alignment vertical="center"/>
    </xf>
    <xf numFmtId="0" fontId="73" fillId="0" borderId="0" xfId="0" applyFont="1">
      <alignment vertical="center"/>
    </xf>
    <xf numFmtId="0" fontId="74" fillId="24" borderId="41" xfId="0" applyFont="1" applyFill="1" applyBorder="1" applyAlignment="1">
      <alignment horizontal="center" vertical="center" wrapText="1"/>
    </xf>
    <xf numFmtId="0" fontId="74" fillId="24" borderId="41" xfId="83" applyNumberFormat="1" applyFont="1" applyFill="1" applyBorder="1" applyAlignment="1">
      <alignment horizontal="center" vertical="center" wrapText="1"/>
    </xf>
    <xf numFmtId="10" fontId="74" fillId="24" borderId="13" xfId="83" applyNumberFormat="1" applyFont="1" applyFill="1" applyBorder="1" applyAlignment="1">
      <alignment horizontal="center" vertical="center" wrapText="1"/>
    </xf>
    <xf numFmtId="0" fontId="74" fillId="24" borderId="41" xfId="0" applyFont="1" applyFill="1" applyBorder="1" applyAlignment="1">
      <alignment horizontal="center" vertical="center"/>
    </xf>
    <xf numFmtId="10" fontId="74" fillId="24" borderId="41" xfId="83" applyNumberFormat="1" applyFont="1" applyFill="1" applyBorder="1" applyAlignment="1">
      <alignment horizontal="center" vertical="center" wrapText="1"/>
    </xf>
    <xf numFmtId="2" fontId="74" fillId="24" borderId="41" xfId="83" applyNumberFormat="1" applyFont="1" applyFill="1" applyBorder="1" applyAlignment="1">
      <alignment horizontal="center" vertical="center" wrapText="1"/>
    </xf>
    <xf numFmtId="0" fontId="74" fillId="24" borderId="46" xfId="0" applyFont="1" applyFill="1" applyBorder="1" applyAlignment="1">
      <alignment horizontal="center" vertical="center" wrapText="1"/>
    </xf>
    <xf numFmtId="0" fontId="39" fillId="24" borderId="45" xfId="0" applyFont="1" applyFill="1" applyBorder="1">
      <alignment vertical="center"/>
    </xf>
    <xf numFmtId="2" fontId="64" fillId="24" borderId="0" xfId="0" applyNumberFormat="1" applyFont="1" applyFill="1" applyBorder="1">
      <alignment vertical="center"/>
    </xf>
    <xf numFmtId="0" fontId="40" fillId="24" borderId="0" xfId="83" applyFont="1" applyFill="1" applyBorder="1" applyAlignment="1">
      <alignment horizontal="right"/>
    </xf>
    <xf numFmtId="0" fontId="66" fillId="0" borderId="0" xfId="0" applyFont="1">
      <alignment vertical="center"/>
    </xf>
    <xf numFmtId="0" fontId="64" fillId="24" borderId="0" xfId="0" applyNumberFormat="1" applyFont="1" applyFill="1" applyBorder="1">
      <alignment vertical="center"/>
    </xf>
    <xf numFmtId="0" fontId="64" fillId="24" borderId="0" xfId="0" applyFont="1" applyFill="1" applyBorder="1" applyAlignment="1">
      <alignment vertical="center"/>
    </xf>
    <xf numFmtId="0" fontId="66" fillId="24" borderId="44" xfId="0" applyFont="1" applyFill="1" applyBorder="1">
      <alignment vertical="center"/>
    </xf>
    <xf numFmtId="168" fontId="66" fillId="24" borderId="0" xfId="0" applyNumberFormat="1" applyFont="1" applyFill="1" applyBorder="1">
      <alignment vertical="center"/>
    </xf>
    <xf numFmtId="0" fontId="64" fillId="24" borderId="47" xfId="0" applyFont="1" applyFill="1" applyBorder="1">
      <alignment vertical="center"/>
    </xf>
    <xf numFmtId="0" fontId="64" fillId="24" borderId="48" xfId="0" applyFont="1" applyFill="1" applyBorder="1">
      <alignment vertical="center"/>
    </xf>
    <xf numFmtId="0" fontId="39" fillId="24" borderId="48" xfId="0" applyFont="1" applyFill="1" applyBorder="1">
      <alignment vertical="center"/>
    </xf>
    <xf numFmtId="0" fontId="39" fillId="24" borderId="49" xfId="0" applyFont="1" applyFill="1" applyBorder="1">
      <alignment vertical="center"/>
    </xf>
    <xf numFmtId="0" fontId="75" fillId="0" borderId="0" xfId="0" applyFont="1" applyBorder="1" applyAlignment="1">
      <alignment horizontal="left" vertical="center"/>
    </xf>
    <xf numFmtId="0" fontId="76" fillId="24" borderId="44" xfId="0" applyFont="1" applyFill="1" applyBorder="1" applyAlignment="1">
      <alignment vertical="top" wrapText="1"/>
    </xf>
    <xf numFmtId="0" fontId="75" fillId="0" borderId="0" xfId="0" applyFont="1" applyBorder="1">
      <alignment vertical="center"/>
    </xf>
    <xf numFmtId="0" fontId="77" fillId="24" borderId="0" xfId="0" applyFont="1" applyFill="1" applyBorder="1" applyAlignment="1">
      <alignment vertical="top" wrapText="1"/>
    </xf>
    <xf numFmtId="0" fontId="78" fillId="0" borderId="0" xfId="0" applyFont="1" applyBorder="1" applyAlignment="1">
      <alignment horizontal="left" vertical="center"/>
    </xf>
    <xf numFmtId="0" fontId="39" fillId="24" borderId="12" xfId="0" applyFont="1" applyFill="1" applyBorder="1">
      <alignment vertical="center"/>
    </xf>
    <xf numFmtId="0" fontId="78" fillId="0" borderId="10" xfId="0" applyFont="1" applyBorder="1" applyAlignment="1">
      <alignment horizontal="left" vertical="center"/>
    </xf>
    <xf numFmtId="0" fontId="39" fillId="24" borderId="10" xfId="0" applyFont="1" applyFill="1" applyBorder="1">
      <alignment vertical="center"/>
    </xf>
    <xf numFmtId="0" fontId="39" fillId="24" borderId="20" xfId="0" applyFont="1" applyFill="1" applyBorder="1">
      <alignment vertical="center"/>
    </xf>
    <xf numFmtId="0" fontId="78" fillId="0" borderId="0" xfId="0" applyFont="1" applyAlignment="1">
      <alignment horizontal="left" vertical="center" indent="5"/>
    </xf>
    <xf numFmtId="0" fontId="60" fillId="0" borderId="11" xfId="0" applyFont="1" applyFill="1" applyBorder="1" applyAlignment="1">
      <alignment horizontal="center" vertical="center" wrapText="1"/>
    </xf>
    <xf numFmtId="0" fontId="60" fillId="0" borderId="11" xfId="0" applyNumberFormat="1" applyFont="1" applyFill="1" applyBorder="1" applyAlignment="1">
      <alignment horizontal="center" vertical="center" wrapText="1"/>
    </xf>
    <xf numFmtId="0" fontId="54" fillId="0" borderId="11" xfId="93" applyNumberFormat="1" applyFont="1" applyFill="1" applyBorder="1" applyAlignment="1">
      <alignment horizontal="center" vertical="center" wrapText="1"/>
    </xf>
    <xf numFmtId="0" fontId="54" fillId="0" borderId="11" xfId="82" applyNumberFormat="1" applyFont="1" applyFill="1" applyBorder="1" applyAlignment="1">
      <alignment horizontal="center" vertical="center" wrapText="1"/>
    </xf>
    <xf numFmtId="0" fontId="54" fillId="27" borderId="40" xfId="93" applyNumberFormat="1" applyFont="1" applyFill="1" applyBorder="1" applyAlignment="1">
      <alignment horizontal="center" vertical="center" wrapText="1"/>
    </xf>
    <xf numFmtId="0" fontId="60" fillId="0" borderId="18" xfId="0" applyFont="1" applyFill="1" applyBorder="1" applyAlignment="1">
      <alignment horizontal="center" vertical="center" wrapText="1"/>
    </xf>
    <xf numFmtId="0" fontId="60" fillId="0" borderId="18" xfId="0" applyNumberFormat="1" applyFont="1" applyFill="1" applyBorder="1" applyAlignment="1">
      <alignment horizontal="center" vertical="center" wrapText="1"/>
    </xf>
    <xf numFmtId="2" fontId="60" fillId="0" borderId="19" xfId="0" applyNumberFormat="1" applyFont="1" applyFill="1" applyBorder="1" applyAlignment="1">
      <alignment horizontal="center" vertical="center" wrapText="1"/>
    </xf>
    <xf numFmtId="2" fontId="60" fillId="0" borderId="25" xfId="0" applyNumberFormat="1" applyFont="1" applyFill="1" applyBorder="1" applyAlignment="1">
      <alignment horizontal="center" vertical="center" wrapText="1"/>
    </xf>
    <xf numFmtId="0" fontId="54" fillId="0" borderId="50" xfId="83" applyNumberFormat="1" applyFont="1" applyFill="1" applyBorder="1" applyAlignment="1">
      <alignment horizontal="center" vertical="center" wrapText="1"/>
    </xf>
    <xf numFmtId="0" fontId="54" fillId="0" borderId="23" xfId="93" applyNumberFormat="1" applyFont="1" applyFill="1" applyBorder="1" applyAlignment="1">
      <alignment horizontal="center" vertical="center" wrapText="1"/>
    </xf>
    <xf numFmtId="2" fontId="54" fillId="0" borderId="31" xfId="93" applyNumberFormat="1" applyFont="1" applyFill="1" applyBorder="1" applyAlignment="1">
      <alignment horizontal="center" vertical="center" wrapText="1"/>
    </xf>
    <xf numFmtId="4" fontId="58" fillId="26" borderId="37" xfId="0" applyNumberFormat="1" applyFont="1" applyFill="1" applyBorder="1" applyAlignment="1">
      <alignment horizontal="right" vertical="center"/>
    </xf>
    <xf numFmtId="4" fontId="58" fillId="26" borderId="38" xfId="0" applyNumberFormat="1" applyFont="1" applyFill="1" applyBorder="1" applyAlignment="1">
      <alignment horizontal="right" vertical="center"/>
    </xf>
    <xf numFmtId="4" fontId="58" fillId="0" borderId="39" xfId="0" applyNumberFormat="1" applyFont="1" applyFill="1" applyBorder="1" applyAlignment="1">
      <alignment horizontal="right" vertical="center"/>
    </xf>
    <xf numFmtId="49" fontId="39" fillId="0" borderId="11" xfId="0" applyNumberFormat="1" applyFont="1" applyBorder="1">
      <alignment vertical="center"/>
    </xf>
    <xf numFmtId="14" fontId="39" fillId="24" borderId="11" xfId="0" applyNumberFormat="1" applyFont="1" applyFill="1" applyBorder="1" applyAlignment="1">
      <alignment horizontal="left" vertical="center"/>
    </xf>
    <xf numFmtId="0" fontId="79" fillId="24" borderId="41" xfId="0" applyFont="1" applyFill="1" applyBorder="1" applyAlignment="1">
      <alignment horizontal="center" vertical="center" wrapText="1"/>
    </xf>
    <xf numFmtId="0" fontId="79" fillId="24" borderId="41" xfId="83" applyNumberFormat="1" applyFont="1" applyFill="1" applyBorder="1" applyAlignment="1">
      <alignment horizontal="center" vertical="center" wrapText="1"/>
    </xf>
    <xf numFmtId="10" fontId="79" fillId="24" borderId="13" xfId="83" applyNumberFormat="1" applyFont="1" applyFill="1" applyBorder="1" applyAlignment="1">
      <alignment horizontal="center" vertical="center" wrapText="1"/>
    </xf>
    <xf numFmtId="0" fontId="79" fillId="24" borderId="41" xfId="0" applyFont="1" applyFill="1" applyBorder="1" applyAlignment="1">
      <alignment horizontal="center" vertical="center"/>
    </xf>
    <xf numFmtId="10" fontId="79" fillId="24" borderId="41" xfId="83" applyNumberFormat="1" applyFont="1" applyFill="1" applyBorder="1" applyAlignment="1">
      <alignment horizontal="center" vertical="center" wrapText="1"/>
    </xf>
    <xf numFmtId="2" fontId="79" fillId="24" borderId="41" xfId="83" applyNumberFormat="1" applyFont="1" applyFill="1" applyBorder="1" applyAlignment="1">
      <alignment horizontal="center" vertical="center" wrapText="1"/>
    </xf>
    <xf numFmtId="0" fontId="79" fillId="24" borderId="46" xfId="0" applyFont="1" applyFill="1" applyBorder="1" applyAlignment="1">
      <alignment horizontal="center" vertical="center" wrapText="1"/>
    </xf>
    <xf numFmtId="49" fontId="80" fillId="24" borderId="26" xfId="0" applyNumberFormat="1" applyFont="1" applyFill="1" applyBorder="1" applyAlignment="1">
      <alignment horizontal="center" vertical="center" wrapText="1"/>
    </xf>
    <xf numFmtId="49" fontId="80" fillId="24" borderId="27" xfId="0" applyNumberFormat="1" applyFont="1" applyFill="1" applyBorder="1" applyAlignment="1">
      <alignment horizontal="center" vertical="center" wrapText="1"/>
    </xf>
    <xf numFmtId="0" fontId="80" fillId="24" borderId="28" xfId="0" applyFont="1" applyFill="1" applyBorder="1" applyAlignment="1">
      <alignment horizontal="center" vertical="center" wrapText="1"/>
    </xf>
    <xf numFmtId="49" fontId="80" fillId="0" borderId="27" xfId="0" applyNumberFormat="1" applyFont="1" applyFill="1" applyBorder="1" applyAlignment="1">
      <alignment horizontal="center" vertical="center" wrapText="1"/>
    </xf>
    <xf numFmtId="0" fontId="80" fillId="24" borderId="29" xfId="0" applyFont="1" applyFill="1" applyBorder="1" applyAlignment="1">
      <alignment horizontal="center" vertical="center" wrapText="1"/>
    </xf>
    <xf numFmtId="2" fontId="64" fillId="24" borderId="45" xfId="0" applyNumberFormat="1" applyFont="1" applyFill="1" applyBorder="1">
      <alignment vertical="center"/>
    </xf>
    <xf numFmtId="168" fontId="64" fillId="24" borderId="0" xfId="0" applyNumberFormat="1" applyFont="1" applyFill="1" applyBorder="1" applyAlignment="1">
      <alignment horizontal="left" vertical="top"/>
    </xf>
    <xf numFmtId="0" fontId="64" fillId="0" borderId="0" xfId="0" applyFont="1" applyBorder="1">
      <alignment vertical="center"/>
    </xf>
    <xf numFmtId="4" fontId="42" fillId="0" borderId="11" xfId="85" applyNumberFormat="1" applyFont="1" applyBorder="1" applyAlignment="1">
      <alignment horizontal="center" vertical="center"/>
    </xf>
    <xf numFmtId="4" fontId="42" fillId="0" borderId="0" xfId="85" applyNumberFormat="1" applyFont="1" applyAlignment="1">
      <alignment horizontal="center" vertical="center"/>
    </xf>
    <xf numFmtId="4" fontId="42" fillId="0" borderId="0" xfId="85" applyNumberFormat="1" applyFont="1"/>
    <xf numFmtId="0" fontId="42" fillId="0" borderId="11" xfId="85" applyNumberFormat="1" applyFont="1" applyBorder="1" applyAlignment="1">
      <alignment horizontal="center" vertical="center"/>
    </xf>
    <xf numFmtId="0" fontId="42" fillId="0" borderId="11" xfId="85" applyNumberFormat="1" applyFont="1" applyBorder="1" applyAlignment="1">
      <alignment horizontal="center" vertical="center" wrapText="1"/>
    </xf>
    <xf numFmtId="0" fontId="81" fillId="0" borderId="11" xfId="0" applyFont="1" applyFill="1" applyBorder="1" applyAlignment="1">
      <alignment horizontal="center" vertical="center" wrapText="1"/>
    </xf>
    <xf numFmtId="2" fontId="81" fillId="0" borderId="11" xfId="0" applyNumberFormat="1" applyFont="1" applyFill="1" applyBorder="1" applyAlignment="1">
      <alignment horizontal="center" vertical="center" wrapText="1"/>
    </xf>
    <xf numFmtId="9" fontId="81" fillId="0" borderId="11" xfId="0" applyNumberFormat="1" applyFont="1" applyFill="1" applyBorder="1" applyAlignment="1">
      <alignment horizontal="center" vertical="center" wrapText="1"/>
    </xf>
    <xf numFmtId="49" fontId="82" fillId="0" borderId="11" xfId="85" applyNumberFormat="1" applyFont="1" applyBorder="1" applyAlignment="1">
      <alignment horizontal="center" vertical="center" wrapText="1"/>
    </xf>
    <xf numFmtId="49" fontId="42" fillId="0" borderId="51" xfId="85" applyNumberFormat="1" applyFont="1" applyBorder="1" applyAlignment="1">
      <alignment horizontal="center" vertical="center"/>
    </xf>
    <xf numFmtId="0" fontId="42" fillId="0" borderId="51" xfId="85" applyNumberFormat="1" applyFont="1" applyBorder="1" applyAlignment="1">
      <alignment horizontal="center" vertical="center"/>
    </xf>
    <xf numFmtId="0" fontId="54" fillId="0" borderId="11" xfId="0" applyNumberFormat="1" applyFont="1" applyFill="1" applyBorder="1" applyAlignment="1">
      <alignment horizontal="center" vertical="center" wrapText="1"/>
    </xf>
    <xf numFmtId="2" fontId="54" fillId="0" borderId="25" xfId="0" applyNumberFormat="1" applyFont="1" applyFill="1" applyBorder="1" applyAlignment="1">
      <alignment horizontal="center" vertical="center" wrapText="1"/>
    </xf>
    <xf numFmtId="4" fontId="83" fillId="0" borderId="38" xfId="0" applyNumberFormat="1" applyFont="1" applyFill="1" applyBorder="1" applyAlignment="1">
      <alignment horizontal="right" vertical="center"/>
    </xf>
    <xf numFmtId="0" fontId="84" fillId="0" borderId="0" xfId="0" applyFont="1" applyFill="1">
      <alignment vertical="center"/>
    </xf>
    <xf numFmtId="0" fontId="85" fillId="0" borderId="0" xfId="0" applyFont="1" applyFill="1">
      <alignment vertical="center"/>
    </xf>
    <xf numFmtId="4" fontId="83" fillId="26" borderId="38" xfId="0" applyNumberFormat="1" applyFont="1" applyFill="1" applyBorder="1" applyAlignment="1">
      <alignment horizontal="right" vertical="center"/>
    </xf>
    <xf numFmtId="0" fontId="62" fillId="24" borderId="42" xfId="0" applyFont="1" applyFill="1" applyBorder="1" applyAlignment="1">
      <alignment horizontal="left" vertical="center"/>
    </xf>
    <xf numFmtId="0" fontId="63" fillId="24" borderId="42" xfId="0" applyFont="1" applyFill="1" applyBorder="1" applyAlignment="1">
      <alignment horizontal="left" vertical="center"/>
    </xf>
    <xf numFmtId="0" fontId="63" fillId="24" borderId="0" xfId="0" applyFont="1" applyFill="1" applyBorder="1" applyAlignment="1">
      <alignment horizontal="left" vertical="center"/>
    </xf>
    <xf numFmtId="0" fontId="67" fillId="24" borderId="0" xfId="0" applyFont="1" applyFill="1" applyBorder="1" applyAlignment="1">
      <alignment horizontal="center" vertical="top" wrapText="1"/>
    </xf>
    <xf numFmtId="0" fontId="67" fillId="24" borderId="0" xfId="0" applyFont="1" applyFill="1" applyBorder="1" applyAlignment="1">
      <alignment horizontal="center" vertical="top"/>
    </xf>
    <xf numFmtId="168" fontId="40" fillId="24" borderId="0" xfId="83" applyNumberFormat="1" applyFont="1" applyFill="1" applyBorder="1" applyAlignment="1">
      <alignment horizontal="center" vertical="center"/>
    </xf>
    <xf numFmtId="49" fontId="47" fillId="24" borderId="0" xfId="85" applyNumberFormat="1" applyFont="1" applyFill="1" applyAlignment="1">
      <alignment wrapText="1"/>
    </xf>
    <xf numFmtId="1" fontId="47" fillId="24" borderId="0" xfId="85" applyNumberFormat="1" applyFont="1" applyFill="1" applyAlignment="1">
      <alignment horizontal="left" vertical="top" wrapText="1"/>
    </xf>
    <xf numFmtId="0" fontId="49" fillId="0" borderId="0" xfId="85" applyFont="1" applyBorder="1" applyAlignment="1">
      <alignment horizontal="left" vertical="top" wrapText="1"/>
    </xf>
    <xf numFmtId="1" fontId="43" fillId="24" borderId="0" xfId="85" applyNumberFormat="1" applyFont="1" applyFill="1" applyBorder="1" applyAlignment="1">
      <alignment horizontal="left" vertical="center" wrapText="1" shrinkToFit="1"/>
    </xf>
    <xf numFmtId="1" fontId="43" fillId="24" borderId="21" xfId="85" applyNumberFormat="1" applyFont="1" applyFill="1" applyBorder="1" applyAlignment="1">
      <alignment horizontal="left" vertical="center" wrapText="1" shrinkToFit="1"/>
    </xf>
    <xf numFmtId="1" fontId="43" fillId="0" borderId="0" xfId="85" applyNumberFormat="1" applyFont="1" applyFill="1" applyBorder="1" applyAlignment="1">
      <alignment horizontal="left" vertical="center" wrapText="1" shrinkToFit="1"/>
    </xf>
    <xf numFmtId="1" fontId="43" fillId="0" borderId="21" xfId="85" applyNumberFormat="1" applyFont="1" applyFill="1" applyBorder="1" applyAlignment="1">
      <alignment horizontal="left" vertical="center" wrapText="1" shrinkToFit="1"/>
    </xf>
    <xf numFmtId="1" fontId="43" fillId="0" borderId="0" xfId="85" applyNumberFormat="1" applyFont="1" applyFill="1" applyBorder="1" applyAlignment="1">
      <alignment horizontal="left" vertical="center"/>
    </xf>
    <xf numFmtId="1" fontId="43" fillId="0" borderId="21" xfId="85" applyNumberFormat="1" applyFont="1" applyFill="1" applyBorder="1" applyAlignment="1">
      <alignment horizontal="left" vertical="center"/>
    </xf>
    <xf numFmtId="49" fontId="43" fillId="0" borderId="0" xfId="85" applyNumberFormat="1" applyFont="1" applyFill="1" applyBorder="1" applyAlignment="1">
      <alignment horizontal="left" vertical="center"/>
    </xf>
    <xf numFmtId="1" fontId="43" fillId="0" borderId="0" xfId="85" applyNumberFormat="1" applyFont="1" applyFill="1" applyBorder="1" applyAlignment="1">
      <alignment horizontal="left" vertical="center" wrapText="1"/>
    </xf>
    <xf numFmtId="1" fontId="43" fillId="0" borderId="21" xfId="85" applyNumberFormat="1" applyFont="1" applyFill="1" applyBorder="1" applyAlignment="1">
      <alignment horizontal="left" vertical="center" wrapText="1"/>
    </xf>
    <xf numFmtId="49" fontId="43" fillId="0" borderId="0" xfId="85" applyNumberFormat="1" applyFont="1" applyFill="1" applyBorder="1" applyAlignment="1">
      <alignment horizontal="left" vertical="center" wrapText="1"/>
    </xf>
    <xf numFmtId="1" fontId="43" fillId="24" borderId="0" xfId="85" applyNumberFormat="1" applyFont="1" applyFill="1" applyBorder="1" applyAlignment="1">
      <alignment horizontal="left" vertical="center" wrapText="1"/>
    </xf>
    <xf numFmtId="1" fontId="43" fillId="24" borderId="21" xfId="85" applyNumberFormat="1" applyFont="1" applyFill="1" applyBorder="1" applyAlignment="1">
      <alignment horizontal="left" vertical="center" wrapText="1"/>
    </xf>
  </cellXfs>
  <cellStyles count="95">
    <cellStyle name="20% - Accent1" xfId="1"/>
    <cellStyle name="20% - Accent2" xfId="2"/>
    <cellStyle name="20% - Accent3" xfId="3"/>
    <cellStyle name="20% - Accent4" xfId="4"/>
    <cellStyle name="20% - Accent5" xfId="5"/>
    <cellStyle name="20% - Accent6" xfId="6"/>
    <cellStyle name="20% - Акцент1" xfId="7" builtinId="30" customBuiltin="1"/>
    <cellStyle name="20% - Акцент2" xfId="8" builtinId="34" customBuiltin="1"/>
    <cellStyle name="20% - Акцент3" xfId="9" builtinId="38" customBuiltin="1"/>
    <cellStyle name="20% - Акцент4" xfId="10" builtinId="42" customBuiltin="1"/>
    <cellStyle name="20% - Акцент5" xfId="11" builtinId="46" customBuiltin="1"/>
    <cellStyle name="20% - Акцент6" xfId="12" builtinId="50" customBuiltin="1"/>
    <cellStyle name="40% - Accent1" xfId="13"/>
    <cellStyle name="40% - Accent2" xfId="14"/>
    <cellStyle name="40% - Accent3" xfId="15"/>
    <cellStyle name="40% - Accent4" xfId="16"/>
    <cellStyle name="40% - Accent5" xfId="17"/>
    <cellStyle name="40% - Accent6" xfId="18"/>
    <cellStyle name="40% - Акцент1" xfId="19" builtinId="31" customBuiltin="1"/>
    <cellStyle name="40% - Акцент2" xfId="20" builtinId="35" customBuiltin="1"/>
    <cellStyle name="40% - Акцент3" xfId="21" builtinId="39" customBuiltin="1"/>
    <cellStyle name="40% - Акцент4" xfId="22" builtinId="43" customBuiltin="1"/>
    <cellStyle name="40% - Акцент5" xfId="23" builtinId="47" customBuiltin="1"/>
    <cellStyle name="40% - Акцент6" xfId="24" builtinId="51" customBuiltin="1"/>
    <cellStyle name="60% - Accent1" xfId="25"/>
    <cellStyle name="60% - Accent2" xfId="26"/>
    <cellStyle name="60% - Accent3" xfId="27"/>
    <cellStyle name="60% - Accent4" xfId="28"/>
    <cellStyle name="60% - Accent5" xfId="29"/>
    <cellStyle name="60% - Accent6" xfId="30"/>
    <cellStyle name="60% - Акцент1" xfId="31" builtinId="32" customBuiltin="1"/>
    <cellStyle name="60% - Акцент2" xfId="32" builtinId="36" customBuiltin="1"/>
    <cellStyle name="60% - Акцент3" xfId="33" builtinId="40" customBuiltin="1"/>
    <cellStyle name="60% - Акцент4" xfId="34" builtinId="44" customBuiltin="1"/>
    <cellStyle name="60% - Акцент5" xfId="35" builtinId="48" customBuiltin="1"/>
    <cellStyle name="60% - Акцент6" xfId="36" builtinId="52" customBuiltin="1"/>
    <cellStyle name="Accent1" xfId="37"/>
    <cellStyle name="Accent2" xfId="38"/>
    <cellStyle name="Accent3" xfId="39"/>
    <cellStyle name="Accent4" xfId="40"/>
    <cellStyle name="Accent5" xfId="41"/>
    <cellStyle name="Accent6" xfId="42"/>
    <cellStyle name="Bad" xfId="43"/>
    <cellStyle name="Binlik Ayracı 2" xfId="44"/>
    <cellStyle name="Calculation" xfId="45"/>
    <cellStyle name="Check Cell" xfId="46"/>
    <cellStyle name="Excel Built-in Norma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57"/>
    <cellStyle name="Normal 2 3 2" xfId="58"/>
    <cellStyle name="Normal 3" xfId="59"/>
    <cellStyle name="Normal 4 2" xfId="60"/>
    <cellStyle name="Note" xfId="61"/>
    <cellStyle name="Output" xfId="62"/>
    <cellStyle name="Title" xfId="63"/>
    <cellStyle name="Total" xfId="64"/>
    <cellStyle name="Warning Text" xfId="65"/>
    <cellStyle name="Акцент1" xfId="66" builtinId="29" customBuiltin="1"/>
    <cellStyle name="Акцент2" xfId="67" builtinId="33" customBuiltin="1"/>
    <cellStyle name="Акцент3" xfId="68" builtinId="37" customBuiltin="1"/>
    <cellStyle name="Акцент4" xfId="69" builtinId="41" customBuiltin="1"/>
    <cellStyle name="Акцент5" xfId="70" builtinId="45" customBuiltin="1"/>
    <cellStyle name="Акцент6" xfId="71" builtinId="49" customBuiltin="1"/>
    <cellStyle name="Ввод " xfId="72" builtinId="20" customBuiltin="1"/>
    <cellStyle name="Вывод" xfId="73" builtinId="21" customBuiltin="1"/>
    <cellStyle name="Вычисление" xfId="74" builtinId="22" customBuiltin="1"/>
    <cellStyle name="Заголовок 1" xfId="75" builtinId="16" customBuiltin="1"/>
    <cellStyle name="Заголовок 2" xfId="76" builtinId="17" customBuiltin="1"/>
    <cellStyle name="Заголовок 3" xfId="77" builtinId="18" customBuiltin="1"/>
    <cellStyle name="Заголовок 4" xfId="78" builtinId="19" customBuiltin="1"/>
    <cellStyle name="Итог" xfId="79" builtinId="25" customBuiltin="1"/>
    <cellStyle name="Контрольная ячейка" xfId="80" builtinId="23" customBuiltin="1"/>
    <cellStyle name="Название" xfId="81" builtinId="15" customBuiltin="1"/>
    <cellStyle name="Нейтральный" xfId="82" builtinId="28" customBuiltin="1"/>
    <cellStyle name="Обычный" xfId="0" builtinId="0"/>
    <cellStyle name="Обычный 2" xfId="83"/>
    <cellStyle name="Обычный 2 2" xfId="84"/>
    <cellStyle name="Обычный 2 4" xfId="94"/>
    <cellStyle name="Обычный 3" xfId="85"/>
    <cellStyle name="Плохой" xfId="86" builtinId="27" customBuiltin="1"/>
    <cellStyle name="Пояснение" xfId="87" builtinId="53" customBuiltin="1"/>
    <cellStyle name="Примечание" xfId="88" builtinId="10" customBuiltin="1"/>
    <cellStyle name="Связанная ячейка" xfId="89" builtinId="24" customBuiltin="1"/>
    <cellStyle name="Текст предупреждения" xfId="90" builtinId="11" customBuiltin="1"/>
    <cellStyle name="Финансовый 2" xfId="91"/>
    <cellStyle name="Финансовый 3" xfId="92"/>
    <cellStyle name="Хороший" xfId="93" builtinId="26" customBuiltin="1"/>
  </cellStyles>
  <dxfs count="15">
    <dxf>
      <font>
        <color rgb="FF9C0006"/>
      </font>
    </dxf>
    <dxf>
      <font>
        <color rgb="FF9C0006"/>
      </font>
    </dxf>
    <dxf>
      <font>
        <color rgb="FF9C0006"/>
      </font>
      <fill>
        <patternFill>
          <bgColor rgb="FFFFC7CE"/>
        </patternFill>
      </fill>
    </dxf>
    <dxf>
      <font>
        <b/>
        <i val="0"/>
        <color rgb="FFFF6600"/>
      </font>
    </dxf>
    <dxf>
      <font>
        <b/>
        <i val="0"/>
        <color rgb="FFFF0000"/>
      </font>
    </dxf>
    <dxf>
      <font>
        <color rgb="FF0000FF"/>
      </font>
    </dxf>
    <dxf>
      <font>
        <color theme="1"/>
      </font>
    </dxf>
    <dxf>
      <font>
        <b/>
        <i val="0"/>
        <color rgb="FFFF6600"/>
      </font>
    </dxf>
    <dxf>
      <font>
        <b/>
        <i val="0"/>
        <color rgb="FFFF0000"/>
      </font>
    </dxf>
    <dxf>
      <font>
        <color rgb="FF0000FF"/>
      </font>
    </dxf>
    <dxf>
      <font>
        <color theme="1"/>
      </font>
    </dxf>
    <dxf>
      <font>
        <b/>
        <i val="0"/>
        <color rgb="FFFF6600"/>
      </font>
    </dxf>
    <dxf>
      <font>
        <b/>
        <i val="0"/>
        <color rgb="FFFF0000"/>
      </font>
    </dxf>
    <dxf>
      <font>
        <color rgb="FF0000FF"/>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330200</xdr:rowOff>
    </xdr:from>
    <xdr:to>
      <xdr:col>1</xdr:col>
      <xdr:colOff>1288415</xdr:colOff>
      <xdr:row>5</xdr:row>
      <xdr:rowOff>146685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0" y="330200"/>
          <a:ext cx="1370965" cy="1692910"/>
        </a:xfrm>
        <a:prstGeom prst="rect">
          <a:avLst/>
        </a:prstGeom>
      </xdr:spPr>
    </xdr:pic>
    <xdr:clientData/>
  </xdr:twoCellAnchor>
  <xdr:twoCellAnchor editAs="oneCell">
    <xdr:from>
      <xdr:col>6</xdr:col>
      <xdr:colOff>1191560</xdr:colOff>
      <xdr:row>326</xdr:row>
      <xdr:rowOff>124011</xdr:rowOff>
    </xdr:from>
    <xdr:to>
      <xdr:col>10</xdr:col>
      <xdr:colOff>76948</xdr:colOff>
      <xdr:row>331</xdr:row>
      <xdr:rowOff>108007</xdr:rowOff>
    </xdr:to>
    <xdr:pic>
      <xdr:nvPicPr>
        <xdr:cNvPr id="3" name="Рисунок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98860" y="319122611"/>
          <a:ext cx="2835088" cy="1038096"/>
        </a:xfrm>
        <a:prstGeom prst="rect">
          <a:avLst/>
        </a:prstGeom>
      </xdr:spPr>
    </xdr:pic>
    <xdr:clientData/>
  </xdr:twoCellAnchor>
  <xdr:twoCellAnchor editAs="oneCell">
    <xdr:from>
      <xdr:col>3</xdr:col>
      <xdr:colOff>285937</xdr:colOff>
      <xdr:row>328</xdr:row>
      <xdr:rowOff>153892</xdr:rowOff>
    </xdr:from>
    <xdr:to>
      <xdr:col>5</xdr:col>
      <xdr:colOff>491566</xdr:colOff>
      <xdr:row>330</xdr:row>
      <xdr:rowOff>170356</xdr:rowOff>
    </xdr:to>
    <xdr:pic>
      <xdr:nvPicPr>
        <xdr:cNvPr id="4" name="Рисунок 3"/>
        <xdr:cNvPicPr>
          <a:picLocks noChangeAspect="1"/>
        </xdr:cNvPicPr>
      </xdr:nvPicPr>
      <xdr:blipFill>
        <a:blip xmlns:r="http://schemas.openxmlformats.org/officeDocument/2006/relationships" r:embed="rId3">
          <a:clrChange>
            <a:clrFrom>
              <a:srgbClr val="F9FFFF"/>
            </a:clrFrom>
            <a:clrTo>
              <a:srgbClr val="F9FFFF">
                <a:alpha val="0"/>
              </a:srgbClr>
            </a:clrTo>
          </a:clrChange>
          <a:extLst>
            <a:ext uri="{28A0092B-C50C-407E-A947-70E740481C1C}">
              <a14:useLocalDpi xmlns:a14="http://schemas.microsoft.com/office/drawing/2010/main" val="0"/>
            </a:ext>
          </a:extLst>
        </a:blip>
        <a:stretch>
          <a:fillRect/>
        </a:stretch>
      </xdr:blipFill>
      <xdr:spPr>
        <a:xfrm>
          <a:off x="4413437" y="319571592"/>
          <a:ext cx="2593229" cy="4355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327</xdr:row>
      <xdr:rowOff>0</xdr:rowOff>
    </xdr:from>
    <xdr:to>
      <xdr:col>6</xdr:col>
      <xdr:colOff>132604</xdr:colOff>
      <xdr:row>329</xdr:row>
      <xdr:rowOff>86314</xdr:rowOff>
    </xdr:to>
    <xdr:pic>
      <xdr:nvPicPr>
        <xdr:cNvPr id="2" name="Рисунок 1"/>
        <xdr:cNvPicPr>
          <a:picLocks noChangeAspect="1"/>
        </xdr:cNvPicPr>
      </xdr:nvPicPr>
      <xdr:blipFill>
        <a:blip xmlns:r="http://schemas.openxmlformats.org/officeDocument/2006/relationships" r:embed="rId1">
          <a:clrChange>
            <a:clrFrom>
              <a:srgbClr val="F9FFFF"/>
            </a:clrFrom>
            <a:clrTo>
              <a:srgbClr val="F9FFFF">
                <a:alpha val="0"/>
              </a:srgbClr>
            </a:clrTo>
          </a:clrChange>
          <a:extLst>
            <a:ext uri="{28A0092B-C50C-407E-A947-70E740481C1C}">
              <a14:useLocalDpi xmlns:a14="http://schemas.microsoft.com/office/drawing/2010/main" val="0"/>
            </a:ext>
          </a:extLst>
        </a:blip>
        <a:stretch>
          <a:fillRect/>
        </a:stretch>
      </xdr:blipFill>
      <xdr:spPr>
        <a:xfrm>
          <a:off x="4841875" y="1436925625"/>
          <a:ext cx="2593229" cy="435564"/>
        </a:xfrm>
        <a:prstGeom prst="rect">
          <a:avLst/>
        </a:prstGeom>
      </xdr:spPr>
    </xdr:pic>
    <xdr:clientData/>
  </xdr:twoCellAnchor>
  <xdr:twoCellAnchor editAs="oneCell">
    <xdr:from>
      <xdr:col>8</xdr:col>
      <xdr:colOff>0</xdr:colOff>
      <xdr:row>323</xdr:row>
      <xdr:rowOff>0</xdr:rowOff>
    </xdr:from>
    <xdr:to>
      <xdr:col>11</xdr:col>
      <xdr:colOff>231588</xdr:colOff>
      <xdr:row>328</xdr:row>
      <xdr:rowOff>164971</xdr:rowOff>
    </xdr:to>
    <xdr:pic>
      <xdr:nvPicPr>
        <xdr:cNvPr id="3" name="Рисунок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10625" y="1436227125"/>
          <a:ext cx="2835088" cy="10380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xander.AK69\AppData\Roaming\Skype\My%20Skype%20Received%20Files\invoice%20%20&#1086;&#1076;&#1077;&#1078;&#1076;&#1072;%208%20&#1040;&#1050;%20~%20&#1054;&#1041;&#1056;&#1040;&#1041;&#1054;&#1058;&#1050;&#10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086;&#1073;&#1084;&#1077;&#1085;\&#1050;&#1051;&#1048;&#1045;&#1053;&#1058;&#1067;%20&#1043;&#1072;&#1079;%20&#1042;&#1077;&#1085;&#1095;&#1091;&#1088;&#1077;\&#1058;&#1072;&#1088;&#1080;&#10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о"/>
      <sheetName val="Лист1"/>
      <sheetName val="VZOR 1"/>
      <sheetName val="Загрузка"/>
      <sheetName val="ЗЦены01"/>
      <sheetName val="ГТД"/>
    </sheetNames>
    <sheetDataSet>
      <sheetData sheetId="0"/>
      <sheetData sheetId="1"/>
      <sheetData sheetId="2"/>
      <sheetData sheetId="3">
        <row r="1">
          <cell r="BI1" t="str">
            <v>ИНВ</v>
          </cell>
          <cell r="BO1" t="str">
            <v>!СКД</v>
          </cell>
          <cell r="DN1">
            <v>90</v>
          </cell>
        </row>
        <row r="2">
          <cell r="DN2">
            <v>160</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97"/>
      <sheetName val="01-54"/>
      <sheetName val="54-60"/>
      <sheetName val="61-97"/>
    </sheetNames>
    <sheetDataSet>
      <sheetData sheetId="0">
        <row r="2">
          <cell r="B2">
            <v>101210000</v>
          </cell>
          <cell r="C2" t="str">
            <v>- - чистопородные племенные животные</v>
          </cell>
          <cell r="D2" t="str">
            <v>шт</v>
          </cell>
          <cell r="E2">
            <v>0</v>
          </cell>
        </row>
        <row r="3">
          <cell r="B3">
            <v>101291000</v>
          </cell>
          <cell r="C3" t="str">
            <v>- - - убойные</v>
          </cell>
          <cell r="D3" t="str">
            <v>шт</v>
          </cell>
          <cell r="E3">
            <v>5</v>
          </cell>
        </row>
        <row r="4">
          <cell r="B4">
            <v>101299000</v>
          </cell>
          <cell r="C4" t="str">
            <v>- - - прочие</v>
          </cell>
          <cell r="D4" t="str">
            <v>шт</v>
          </cell>
          <cell r="E4">
            <v>5</v>
          </cell>
        </row>
        <row r="5">
          <cell r="B5">
            <v>101300000</v>
          </cell>
          <cell r="C5" t="str">
            <v>- ослы</v>
          </cell>
          <cell r="D5" t="str">
            <v>шт</v>
          </cell>
          <cell r="E5">
            <v>5</v>
          </cell>
        </row>
        <row r="6">
          <cell r="B6">
            <v>101900000</v>
          </cell>
          <cell r="C6" t="str">
            <v>- прочие</v>
          </cell>
          <cell r="D6" t="str">
            <v>шт</v>
          </cell>
          <cell r="E6">
            <v>5</v>
          </cell>
        </row>
        <row r="7">
          <cell r="B7">
            <v>102211000</v>
          </cell>
          <cell r="C7" t="str">
            <v>- - - нетели (самки крупного рогатого скота до первого отела)</v>
          </cell>
          <cell r="D7" t="str">
            <v>шт</v>
          </cell>
          <cell r="E7">
            <v>0</v>
          </cell>
        </row>
        <row r="8">
          <cell r="B8">
            <v>102213000</v>
          </cell>
          <cell r="C8" t="str">
            <v>- - - коровы</v>
          </cell>
          <cell r="D8" t="str">
            <v>шт</v>
          </cell>
          <cell r="E8">
            <v>0</v>
          </cell>
        </row>
        <row r="9">
          <cell r="B9">
            <v>102219000</v>
          </cell>
          <cell r="C9" t="str">
            <v>- - - прочие</v>
          </cell>
          <cell r="D9" t="str">
            <v>шт</v>
          </cell>
          <cell r="E9">
            <v>0</v>
          </cell>
        </row>
        <row r="10">
          <cell r="B10">
            <v>102290500</v>
          </cell>
          <cell r="C10" t="str">
            <v>- - - подрода Bibos или подрода Poephagus</v>
          </cell>
          <cell r="D10" t="str">
            <v>шт</v>
          </cell>
          <cell r="E10">
            <v>5</v>
          </cell>
        </row>
        <row r="11">
          <cell r="B11">
            <v>102291000</v>
          </cell>
          <cell r="C11" t="str">
            <v>- - - - массой не более 80 кг</v>
          </cell>
          <cell r="D11" t="str">
            <v>шт</v>
          </cell>
          <cell r="E11">
            <v>5</v>
          </cell>
        </row>
        <row r="12">
          <cell r="B12">
            <v>102292100</v>
          </cell>
          <cell r="C12" t="str">
            <v>- - - - - убойные</v>
          </cell>
          <cell r="D12" t="str">
            <v>шт</v>
          </cell>
          <cell r="E12">
            <v>5</v>
          </cell>
        </row>
        <row r="13">
          <cell r="B13">
            <v>102292900</v>
          </cell>
          <cell r="C13" t="str">
            <v>- - - - - прочие</v>
          </cell>
          <cell r="D13" t="str">
            <v>шт</v>
          </cell>
          <cell r="E13">
            <v>5</v>
          </cell>
        </row>
        <row r="14">
          <cell r="B14">
            <v>102294100</v>
          </cell>
          <cell r="C14" t="str">
            <v>- - - - - убойные</v>
          </cell>
          <cell r="D14" t="str">
            <v>шт</v>
          </cell>
          <cell r="E14">
            <v>5</v>
          </cell>
        </row>
        <row r="15">
          <cell r="B15">
            <v>102294900</v>
          </cell>
          <cell r="C15" t="str">
            <v>- - - - - прочие</v>
          </cell>
          <cell r="D15" t="str">
            <v>шт</v>
          </cell>
          <cell r="E15">
            <v>5</v>
          </cell>
        </row>
        <row r="16">
          <cell r="B16">
            <v>102295100</v>
          </cell>
          <cell r="C16" t="str">
            <v>- - - - - - убойные</v>
          </cell>
          <cell r="D16" t="str">
            <v>шт</v>
          </cell>
          <cell r="E16">
            <v>5</v>
          </cell>
        </row>
        <row r="17">
          <cell r="B17">
            <v>102295900</v>
          </cell>
          <cell r="C17" t="str">
            <v>- - - - - - прочие</v>
          </cell>
          <cell r="D17" t="str">
            <v>шт</v>
          </cell>
          <cell r="E17">
            <v>5</v>
          </cell>
        </row>
        <row r="18">
          <cell r="B18">
            <v>102296100</v>
          </cell>
          <cell r="C18" t="str">
            <v>- - - - - - убойные</v>
          </cell>
          <cell r="D18" t="str">
            <v>шт</v>
          </cell>
          <cell r="E18">
            <v>5</v>
          </cell>
        </row>
        <row r="19">
          <cell r="B19">
            <v>102296900</v>
          </cell>
          <cell r="C19" t="str">
            <v>- - - - - - прочие</v>
          </cell>
          <cell r="D19" t="str">
            <v>шт</v>
          </cell>
          <cell r="E19">
            <v>5</v>
          </cell>
        </row>
        <row r="20">
          <cell r="B20">
            <v>102299100</v>
          </cell>
          <cell r="C20" t="str">
            <v>- - - - - - убойные</v>
          </cell>
          <cell r="D20" t="str">
            <v>шт</v>
          </cell>
          <cell r="E20">
            <v>5</v>
          </cell>
        </row>
        <row r="21">
          <cell r="B21">
            <v>102299900</v>
          </cell>
          <cell r="C21" t="str">
            <v>- - - - - - прочие</v>
          </cell>
          <cell r="D21" t="str">
            <v>шт</v>
          </cell>
          <cell r="E21">
            <v>5</v>
          </cell>
        </row>
        <row r="22">
          <cell r="B22">
            <v>102310000</v>
          </cell>
          <cell r="C22" t="str">
            <v>- - чистопородные племенные животные</v>
          </cell>
          <cell r="D22" t="str">
            <v>шт</v>
          </cell>
          <cell r="E22">
            <v>0</v>
          </cell>
        </row>
        <row r="23">
          <cell r="B23">
            <v>102391000</v>
          </cell>
          <cell r="C23" t="str">
            <v>- - - домашние виды</v>
          </cell>
          <cell r="D23" t="str">
            <v>шт</v>
          </cell>
          <cell r="E23">
            <v>5</v>
          </cell>
        </row>
        <row r="24">
          <cell r="B24">
            <v>102399000</v>
          </cell>
          <cell r="C24" t="str">
            <v>- - - прочие</v>
          </cell>
          <cell r="D24" t="str">
            <v>шт</v>
          </cell>
          <cell r="E24">
            <v>5</v>
          </cell>
        </row>
        <row r="25">
          <cell r="B25">
            <v>102902000</v>
          </cell>
          <cell r="C25" t="str">
            <v>- - чистопородные племенные животные</v>
          </cell>
          <cell r="D25" t="str">
            <v>шт</v>
          </cell>
          <cell r="E25">
            <v>0</v>
          </cell>
        </row>
        <row r="26">
          <cell r="B26">
            <v>102909100</v>
          </cell>
          <cell r="C26" t="str">
            <v>- - - домашние виды</v>
          </cell>
          <cell r="D26" t="str">
            <v>шт</v>
          </cell>
          <cell r="E26">
            <v>5</v>
          </cell>
        </row>
        <row r="27">
          <cell r="B27">
            <v>102909900</v>
          </cell>
          <cell r="C27" t="str">
            <v>- - - прочие</v>
          </cell>
          <cell r="D27" t="str">
            <v>шт</v>
          </cell>
          <cell r="E27">
            <v>5</v>
          </cell>
        </row>
        <row r="28">
          <cell r="B28">
            <v>103100000</v>
          </cell>
          <cell r="C28" t="str">
            <v>- чистопородные племенные животные</v>
          </cell>
          <cell r="D28" t="str">
            <v>шт</v>
          </cell>
          <cell r="E28">
            <v>0</v>
          </cell>
        </row>
        <row r="29">
          <cell r="B29">
            <v>103911000</v>
          </cell>
          <cell r="C29" t="str">
            <v>- - - домашние виды</v>
          </cell>
          <cell r="D29" t="str">
            <v>шт</v>
          </cell>
          <cell r="E29">
            <v>5</v>
          </cell>
        </row>
        <row r="30">
          <cell r="B30">
            <v>103919000</v>
          </cell>
          <cell r="C30" t="str">
            <v>- - - прочие</v>
          </cell>
          <cell r="D30" t="str">
            <v>шт</v>
          </cell>
          <cell r="E30">
            <v>5</v>
          </cell>
        </row>
        <row r="31">
          <cell r="B31">
            <v>103921100</v>
          </cell>
          <cell r="C31" t="str">
            <v>- - - - свиноматки массой не менее 160 кг, имевшие по крайней мере один опорос</v>
          </cell>
          <cell r="D31" t="str">
            <v>шт</v>
          </cell>
          <cell r="E31">
            <v>5</v>
          </cell>
        </row>
        <row r="32">
          <cell r="B32">
            <v>103921900</v>
          </cell>
          <cell r="C32" t="str">
            <v>- - - - прочие</v>
          </cell>
          <cell r="D32" t="str">
            <v>шт</v>
          </cell>
          <cell r="E32">
            <v>5</v>
          </cell>
        </row>
        <row r="33">
          <cell r="B33">
            <v>103929000</v>
          </cell>
          <cell r="C33" t="str">
            <v>- - - прочие</v>
          </cell>
          <cell r="D33" t="str">
            <v>шт</v>
          </cell>
          <cell r="E33">
            <v>5</v>
          </cell>
        </row>
        <row r="34">
          <cell r="B34">
            <v>104101000</v>
          </cell>
          <cell r="C34" t="str">
            <v>- - чистопородные племенные животные</v>
          </cell>
          <cell r="D34" t="str">
            <v>шт</v>
          </cell>
          <cell r="E34">
            <v>0</v>
          </cell>
        </row>
        <row r="35">
          <cell r="B35">
            <v>104103000</v>
          </cell>
          <cell r="C35" t="str">
            <v>- - - ягнята (до одного года)</v>
          </cell>
          <cell r="D35" t="str">
            <v>шт</v>
          </cell>
          <cell r="E35">
            <v>5</v>
          </cell>
        </row>
        <row r="36">
          <cell r="B36">
            <v>104108000</v>
          </cell>
          <cell r="C36" t="str">
            <v>- - - прочие</v>
          </cell>
          <cell r="D36" t="str">
            <v>шт</v>
          </cell>
          <cell r="E36">
            <v>5</v>
          </cell>
        </row>
        <row r="37">
          <cell r="B37">
            <v>104201000</v>
          </cell>
          <cell r="C37" t="str">
            <v>- - чистопородные племенные животные</v>
          </cell>
          <cell r="D37" t="str">
            <v>шт</v>
          </cell>
          <cell r="E37">
            <v>0</v>
          </cell>
        </row>
        <row r="38">
          <cell r="B38">
            <v>104209000</v>
          </cell>
          <cell r="C38" t="str">
            <v>- - прочие</v>
          </cell>
          <cell r="D38" t="str">
            <v>шт</v>
          </cell>
          <cell r="E38">
            <v>5</v>
          </cell>
        </row>
        <row r="39">
          <cell r="B39">
            <v>105111100</v>
          </cell>
          <cell r="C39" t="str">
            <v>- - - - линии несушек</v>
          </cell>
          <cell r="D39" t="str">
            <v>шт</v>
          </cell>
          <cell r="E39">
            <v>0</v>
          </cell>
        </row>
        <row r="40">
          <cell r="B40">
            <v>105111900</v>
          </cell>
          <cell r="C40" t="str">
            <v>- - - - прочие</v>
          </cell>
          <cell r="D40" t="str">
            <v>шт</v>
          </cell>
          <cell r="E40">
            <v>0</v>
          </cell>
        </row>
        <row r="41">
          <cell r="B41">
            <v>105119100</v>
          </cell>
          <cell r="C41" t="str">
            <v>- - - - линии несушек</v>
          </cell>
          <cell r="D41" t="str">
            <v>шт</v>
          </cell>
          <cell r="E41">
            <v>0</v>
          </cell>
        </row>
        <row r="42">
          <cell r="B42">
            <v>105119900</v>
          </cell>
          <cell r="C42" t="str">
            <v>- - - - прочие</v>
          </cell>
          <cell r="D42" t="str">
            <v>шт</v>
          </cell>
          <cell r="E42">
            <v>0</v>
          </cell>
        </row>
        <row r="43">
          <cell r="B43">
            <v>105120000</v>
          </cell>
          <cell r="C43" t="str">
            <v>- - индейки</v>
          </cell>
          <cell r="D43" t="str">
            <v>шт</v>
          </cell>
          <cell r="E43">
            <v>0</v>
          </cell>
        </row>
        <row r="44">
          <cell r="B44">
            <v>105130000</v>
          </cell>
          <cell r="C44" t="str">
            <v>- - утки</v>
          </cell>
          <cell r="D44" t="str">
            <v>шт</v>
          </cell>
          <cell r="E44">
            <v>0</v>
          </cell>
        </row>
        <row r="45">
          <cell r="B45">
            <v>105140000</v>
          </cell>
          <cell r="C45" t="str">
            <v>- - гуси</v>
          </cell>
          <cell r="D45" t="str">
            <v>шт</v>
          </cell>
          <cell r="E45">
            <v>0</v>
          </cell>
        </row>
        <row r="46">
          <cell r="B46">
            <v>105150000</v>
          </cell>
          <cell r="C46" t="str">
            <v>- - цесарки</v>
          </cell>
          <cell r="D46" t="str">
            <v>шт</v>
          </cell>
          <cell r="E46">
            <v>0</v>
          </cell>
        </row>
        <row r="47">
          <cell r="B47">
            <v>105940000</v>
          </cell>
          <cell r="C47" t="str">
            <v>- - куры домашние (Gallus domesticus)</v>
          </cell>
          <cell r="D47" t="str">
            <v>шт</v>
          </cell>
          <cell r="E47">
            <v>5</v>
          </cell>
        </row>
        <row r="48">
          <cell r="B48">
            <v>105991000</v>
          </cell>
          <cell r="C48" t="str">
            <v>- - - утки</v>
          </cell>
          <cell r="D48" t="str">
            <v>шт</v>
          </cell>
          <cell r="E48">
            <v>5</v>
          </cell>
        </row>
        <row r="49">
          <cell r="B49">
            <v>105992000</v>
          </cell>
          <cell r="C49" t="str">
            <v>- - - гуси</v>
          </cell>
          <cell r="D49" t="str">
            <v>шт</v>
          </cell>
          <cell r="E49">
            <v>5</v>
          </cell>
        </row>
        <row r="50">
          <cell r="B50">
            <v>105993000</v>
          </cell>
          <cell r="C50" t="str">
            <v>- - - индейки</v>
          </cell>
          <cell r="D50" t="str">
            <v>шт</v>
          </cell>
          <cell r="E50">
            <v>5</v>
          </cell>
        </row>
        <row r="51">
          <cell r="B51">
            <v>105995000</v>
          </cell>
          <cell r="C51" t="str">
            <v>- - - цесарки</v>
          </cell>
          <cell r="D51" t="str">
            <v>шт</v>
          </cell>
          <cell r="E51">
            <v>5</v>
          </cell>
        </row>
        <row r="52">
          <cell r="B52">
            <v>106110010</v>
          </cell>
          <cell r="C52" t="str">
            <v>- - - для научно-исследовательских целей</v>
          </cell>
          <cell r="D52" t="str">
            <v>шт</v>
          </cell>
          <cell r="E52">
            <v>0</v>
          </cell>
        </row>
        <row r="53">
          <cell r="B53">
            <v>106110090</v>
          </cell>
          <cell r="C53" t="str">
            <v>- - - прочие</v>
          </cell>
          <cell r="D53" t="str">
            <v>шт</v>
          </cell>
          <cell r="E53">
            <v>5</v>
          </cell>
        </row>
        <row r="54">
          <cell r="B54">
            <v>106120010</v>
          </cell>
          <cell r="C54" t="str">
            <v>- - - для научно-исследовательских целей</v>
          </cell>
          <cell r="D54" t="str">
            <v>шт</v>
          </cell>
          <cell r="E54">
            <v>0</v>
          </cell>
        </row>
        <row r="55">
          <cell r="B55">
            <v>106120090</v>
          </cell>
          <cell r="C55" t="str">
            <v>- - - прочие</v>
          </cell>
          <cell r="D55" t="str">
            <v>шт</v>
          </cell>
          <cell r="E55">
            <v>5</v>
          </cell>
        </row>
        <row r="56">
          <cell r="B56">
            <v>106130010</v>
          </cell>
          <cell r="C56" t="str">
            <v>- - - для научно-исследовательских целей</v>
          </cell>
          <cell r="D56" t="str">
            <v>шт</v>
          </cell>
          <cell r="E56">
            <v>0</v>
          </cell>
        </row>
        <row r="57">
          <cell r="B57">
            <v>106130090</v>
          </cell>
          <cell r="C57" t="str">
            <v>- - - прочие</v>
          </cell>
          <cell r="D57" t="str">
            <v>шт</v>
          </cell>
          <cell r="E57">
            <v>5</v>
          </cell>
        </row>
        <row r="58">
          <cell r="B58">
            <v>106141010</v>
          </cell>
          <cell r="C58" t="str">
            <v>- - - - для научно-исследовательских целей</v>
          </cell>
          <cell r="D58" t="str">
            <v>шт</v>
          </cell>
          <cell r="E58">
            <v>5</v>
          </cell>
        </row>
        <row r="59">
          <cell r="B59">
            <v>106141090</v>
          </cell>
          <cell r="C59" t="str">
            <v>- - - - прочие</v>
          </cell>
          <cell r="D59" t="str">
            <v>шт</v>
          </cell>
          <cell r="E59">
            <v>5</v>
          </cell>
        </row>
        <row r="60">
          <cell r="B60">
            <v>106149010</v>
          </cell>
          <cell r="C60" t="str">
            <v>- - - - для научно-исследовательских целей</v>
          </cell>
          <cell r="D60" t="str">
            <v>шт</v>
          </cell>
          <cell r="E60">
            <v>0</v>
          </cell>
        </row>
        <row r="61">
          <cell r="B61">
            <v>106149090</v>
          </cell>
          <cell r="C61" t="str">
            <v>- - - - прочие</v>
          </cell>
          <cell r="D61" t="str">
            <v>шт</v>
          </cell>
          <cell r="E61">
            <v>5</v>
          </cell>
        </row>
        <row r="62">
          <cell r="B62">
            <v>106190010</v>
          </cell>
          <cell r="C62" t="str">
            <v>- - - для научно-исследовательских целей</v>
          </cell>
          <cell r="D62" t="str">
            <v>шт</v>
          </cell>
          <cell r="E62">
            <v>0</v>
          </cell>
        </row>
        <row r="63">
          <cell r="B63">
            <v>106190091</v>
          </cell>
          <cell r="C63" t="str">
            <v>- - - - лисицы</v>
          </cell>
          <cell r="D63" t="str">
            <v>шт</v>
          </cell>
          <cell r="E63">
            <v>5</v>
          </cell>
        </row>
        <row r="64">
          <cell r="B64">
            <v>106190092</v>
          </cell>
          <cell r="C64" t="str">
            <v>- - - - песцы</v>
          </cell>
          <cell r="D64" t="str">
            <v>шт</v>
          </cell>
          <cell r="E64">
            <v>5</v>
          </cell>
        </row>
        <row r="65">
          <cell r="B65">
            <v>106190093</v>
          </cell>
          <cell r="C65" t="str">
            <v>- - - - соболи</v>
          </cell>
          <cell r="D65" t="str">
            <v>шт</v>
          </cell>
          <cell r="E65">
            <v>5</v>
          </cell>
        </row>
        <row r="66">
          <cell r="B66">
            <v>106190094</v>
          </cell>
          <cell r="C66" t="str">
            <v>- - - - норки</v>
          </cell>
          <cell r="D66" t="str">
            <v>шт</v>
          </cell>
          <cell r="E66">
            <v>5</v>
          </cell>
        </row>
        <row r="67">
          <cell r="B67">
            <v>106190099</v>
          </cell>
          <cell r="C67" t="str">
            <v>- - - - прочие</v>
          </cell>
          <cell r="D67" t="str">
            <v>шт</v>
          </cell>
          <cell r="E67">
            <v>5</v>
          </cell>
        </row>
        <row r="68">
          <cell r="B68">
            <v>106200010</v>
          </cell>
          <cell r="C68" t="str">
            <v>- - для научно-исследовательских целей</v>
          </cell>
          <cell r="D68" t="str">
            <v>шт</v>
          </cell>
          <cell r="E68">
            <v>0</v>
          </cell>
        </row>
        <row r="69">
          <cell r="B69">
            <v>106200090</v>
          </cell>
          <cell r="C69" t="str">
            <v>- - прочие</v>
          </cell>
          <cell r="D69" t="str">
            <v>шт</v>
          </cell>
          <cell r="E69">
            <v>5</v>
          </cell>
        </row>
        <row r="70">
          <cell r="B70">
            <v>106310010</v>
          </cell>
          <cell r="C70" t="str">
            <v>- - - для научно-исследовательских целей</v>
          </cell>
          <cell r="D70" t="str">
            <v>шт</v>
          </cell>
          <cell r="E70">
            <v>0</v>
          </cell>
        </row>
        <row r="71">
          <cell r="B71">
            <v>106310090</v>
          </cell>
          <cell r="C71" t="str">
            <v>- - - прочие</v>
          </cell>
          <cell r="D71" t="str">
            <v>шт</v>
          </cell>
          <cell r="E71">
            <v>5</v>
          </cell>
        </row>
        <row r="72">
          <cell r="B72">
            <v>106320010</v>
          </cell>
          <cell r="C72" t="str">
            <v>- - - для научно-исследовательских целей</v>
          </cell>
          <cell r="D72" t="str">
            <v>шт</v>
          </cell>
          <cell r="E72">
            <v>0</v>
          </cell>
        </row>
        <row r="73">
          <cell r="B73">
            <v>106320090</v>
          </cell>
          <cell r="C73" t="str">
            <v>- - - прочие</v>
          </cell>
          <cell r="D73" t="str">
            <v>шт</v>
          </cell>
          <cell r="E73">
            <v>5</v>
          </cell>
        </row>
        <row r="74">
          <cell r="B74">
            <v>106330010</v>
          </cell>
          <cell r="C74" t="str">
            <v>- - - для научно-исследовательских целей</v>
          </cell>
          <cell r="D74" t="str">
            <v>шт</v>
          </cell>
          <cell r="E74">
            <v>0</v>
          </cell>
        </row>
        <row r="75">
          <cell r="B75">
            <v>106330090</v>
          </cell>
          <cell r="C75" t="str">
            <v>- - - прочие</v>
          </cell>
          <cell r="D75" t="str">
            <v>шт</v>
          </cell>
          <cell r="E75">
            <v>5</v>
          </cell>
        </row>
        <row r="76">
          <cell r="B76">
            <v>106391000</v>
          </cell>
          <cell r="C76" t="str">
            <v>- - - голуби</v>
          </cell>
          <cell r="D76" t="str">
            <v>шт</v>
          </cell>
          <cell r="E76">
            <v>5</v>
          </cell>
        </row>
        <row r="77">
          <cell r="B77">
            <v>106398010</v>
          </cell>
          <cell r="C77" t="str">
            <v>- - - - для научно-исследовательских целей</v>
          </cell>
          <cell r="D77" t="str">
            <v>шт</v>
          </cell>
          <cell r="E77">
            <v>0</v>
          </cell>
        </row>
        <row r="78">
          <cell r="B78">
            <v>106398090</v>
          </cell>
          <cell r="C78" t="str">
            <v>- - - - прочие</v>
          </cell>
          <cell r="D78" t="str">
            <v>шт</v>
          </cell>
          <cell r="E78">
            <v>5</v>
          </cell>
        </row>
        <row r="79">
          <cell r="B79">
            <v>106410001</v>
          </cell>
          <cell r="C79" t="str">
            <v>- - - - матки пчелиные</v>
          </cell>
          <cell r="D79" t="str">
            <v>шт</v>
          </cell>
          <cell r="E79">
            <v>5</v>
          </cell>
        </row>
        <row r="80">
          <cell r="B80">
            <v>106410002</v>
          </cell>
          <cell r="C80" t="str">
            <v>- - - - пчелопакеты</v>
          </cell>
          <cell r="D80" t="str">
            <v>шт</v>
          </cell>
          <cell r="E80">
            <v>5</v>
          </cell>
        </row>
        <row r="81">
          <cell r="B81">
            <v>106410003</v>
          </cell>
          <cell r="C81" t="str">
            <v>- - - - прочие</v>
          </cell>
          <cell r="D81" t="str">
            <v>шт</v>
          </cell>
          <cell r="E81">
            <v>5</v>
          </cell>
        </row>
        <row r="82">
          <cell r="B82">
            <v>106410008</v>
          </cell>
          <cell r="C82" t="str">
            <v>- - - - для научно-исследовательских целей</v>
          </cell>
          <cell r="D82" t="str">
            <v>шт</v>
          </cell>
          <cell r="E82">
            <v>0</v>
          </cell>
        </row>
        <row r="83">
          <cell r="B83">
            <v>106410009</v>
          </cell>
          <cell r="C83" t="str">
            <v>- - - - прочие</v>
          </cell>
          <cell r="D83" t="str">
            <v>шт</v>
          </cell>
          <cell r="E83">
            <v>5</v>
          </cell>
        </row>
        <row r="84">
          <cell r="B84">
            <v>106490001</v>
          </cell>
          <cell r="C84" t="str">
            <v>- - - для научно-исследовательских целей</v>
          </cell>
          <cell r="D84" t="str">
            <v>шт</v>
          </cell>
          <cell r="E84">
            <v>0</v>
          </cell>
        </row>
        <row r="85">
          <cell r="B85">
            <v>106490009</v>
          </cell>
          <cell r="C85" t="str">
            <v>- - - прочие</v>
          </cell>
          <cell r="D85" t="str">
            <v>шт</v>
          </cell>
          <cell r="E85">
            <v>5</v>
          </cell>
        </row>
        <row r="86">
          <cell r="B86">
            <v>106900010</v>
          </cell>
          <cell r="C86" t="str">
            <v>- - животные для научно-исследовательских целей</v>
          </cell>
          <cell r="D86" t="str">
            <v>шт</v>
          </cell>
          <cell r="E86">
            <v>0</v>
          </cell>
        </row>
        <row r="87">
          <cell r="B87">
            <v>106900090</v>
          </cell>
          <cell r="C87" t="str">
            <v>- - прочие</v>
          </cell>
          <cell r="D87" t="str">
            <v>шт</v>
          </cell>
          <cell r="E87">
            <v>5</v>
          </cell>
        </row>
        <row r="88">
          <cell r="B88">
            <v>201100001</v>
          </cell>
          <cell r="C88" t="str">
            <v>- - в порядке, указанном в дополнительном примечании Евразийского экономического союза 3 к группе 02, кроме включенных в подсубпозицию 0201 10 000 2 или 0201 10 000 3</v>
          </cell>
          <cell r="D88" t="str">
            <v>-</v>
          </cell>
          <cell r="E88">
            <v>15</v>
          </cell>
        </row>
        <row r="89">
          <cell r="B89">
            <v>201100002</v>
          </cell>
          <cell r="C89" t="str">
            <v>- - говядина стоимостью на условиях франко-границы страны ввоза не менее 8000 евро за 1000 кг нетто-массы</v>
          </cell>
          <cell r="D89" t="str">
            <v>-</v>
          </cell>
          <cell r="E89">
            <v>15</v>
          </cell>
        </row>
        <row r="90">
          <cell r="B90">
            <v>201100003</v>
          </cell>
          <cell r="C90" t="str">
            <v>- - - высококачественная говядина &lt;12&gt;</v>
          </cell>
          <cell r="D90" t="str">
            <v>-</v>
          </cell>
          <cell r="E90">
            <v>15</v>
          </cell>
        </row>
        <row r="91">
          <cell r="B91">
            <v>201100008</v>
          </cell>
          <cell r="C91" t="str">
            <v>- - - прочие</v>
          </cell>
          <cell r="D91" t="str">
            <v>-</v>
          </cell>
          <cell r="E91" t="str">
            <v>50, но не менее 1 евро за 1 кг</v>
          </cell>
        </row>
        <row r="92">
          <cell r="B92">
            <v>201202001</v>
          </cell>
          <cell r="C92" t="str">
            <v>- - - в порядке, указанном в дополнительном примечании Евразийского экономического союза 3 к группе 02, кроме включенных в подсубпозицию 0201 20 200 2 или 0201 20 200 3</v>
          </cell>
          <cell r="D92" t="str">
            <v>-</v>
          </cell>
          <cell r="E92">
            <v>15</v>
          </cell>
        </row>
        <row r="93">
          <cell r="B93">
            <v>201202002</v>
          </cell>
          <cell r="C93" t="str">
            <v>- - - говядина стоимостью на условиях франко-границы страны ввоза не менее 8000 евро за 1000 кг нетто-массы</v>
          </cell>
          <cell r="D93" t="str">
            <v>-</v>
          </cell>
          <cell r="E93">
            <v>15</v>
          </cell>
        </row>
        <row r="94">
          <cell r="B94">
            <v>201202003</v>
          </cell>
          <cell r="C94" t="str">
            <v>- - - - высококачественная говядина &lt;12&gt;</v>
          </cell>
          <cell r="D94" t="str">
            <v>-</v>
          </cell>
          <cell r="E94">
            <v>15</v>
          </cell>
        </row>
        <row r="95">
          <cell r="B95">
            <v>201202008</v>
          </cell>
          <cell r="C95" t="str">
            <v>- - - - прочие</v>
          </cell>
          <cell r="D95" t="str">
            <v>-</v>
          </cell>
          <cell r="E95" t="str">
            <v>50, но не менее 1 евро за 1 кг</v>
          </cell>
        </row>
        <row r="96">
          <cell r="B96">
            <v>201203001</v>
          </cell>
          <cell r="C96" t="str">
            <v>- - - в порядке, указанном в дополнительном примечании Евразийского экономического союза 3 к группе 02, кроме включенных в подсубпозицию 0201 20 300 2 или 0201 20 300 3</v>
          </cell>
          <cell r="D96" t="str">
            <v>-</v>
          </cell>
          <cell r="E96">
            <v>15</v>
          </cell>
        </row>
        <row r="97">
          <cell r="B97">
            <v>201203002</v>
          </cell>
          <cell r="C97" t="str">
            <v>- - - говядина стоимостью на условиях франко-границы страны ввоза не менее 8000 евро за 1000 кг нетто-массы</v>
          </cell>
          <cell r="D97" t="str">
            <v>-</v>
          </cell>
          <cell r="E97">
            <v>15</v>
          </cell>
        </row>
        <row r="98">
          <cell r="B98">
            <v>201203003</v>
          </cell>
          <cell r="C98" t="str">
            <v>- - - - высококачественная говядина &lt;12&gt;</v>
          </cell>
          <cell r="D98" t="str">
            <v>-</v>
          </cell>
          <cell r="E98">
            <v>15</v>
          </cell>
        </row>
        <row r="99">
          <cell r="B99">
            <v>201203008</v>
          </cell>
          <cell r="C99" t="str">
            <v>- - - - прочие</v>
          </cell>
          <cell r="D99" t="str">
            <v>-</v>
          </cell>
          <cell r="E99" t="str">
            <v>50, но не менее 1 евро за 1 кг</v>
          </cell>
        </row>
        <row r="100">
          <cell r="B100">
            <v>201205001</v>
          </cell>
          <cell r="C100" t="str">
            <v>- - - в порядке, указанном в дополнительном примечании Евразийского экономического союза 3 к группе 02, кроме включенных в подсубпозицию 0201 20 500 2 или 0201 20 500 3</v>
          </cell>
          <cell r="D100" t="str">
            <v>-</v>
          </cell>
          <cell r="E100">
            <v>15</v>
          </cell>
        </row>
        <row r="101">
          <cell r="B101">
            <v>201205002</v>
          </cell>
          <cell r="C101" t="str">
            <v>- - - говядина стоимостью на условиях франко-границы страны ввоза не менее 8000 евро за 1000 кг нетто-массы</v>
          </cell>
          <cell r="D101" t="str">
            <v>-</v>
          </cell>
          <cell r="E101">
            <v>15</v>
          </cell>
        </row>
        <row r="102">
          <cell r="B102">
            <v>201205003</v>
          </cell>
          <cell r="C102" t="str">
            <v>- - - - высококачественная говядина &lt;12&gt;</v>
          </cell>
          <cell r="D102" t="str">
            <v>-</v>
          </cell>
          <cell r="E102">
            <v>15</v>
          </cell>
        </row>
        <row r="103">
          <cell r="B103">
            <v>201205008</v>
          </cell>
          <cell r="C103" t="str">
            <v>- - - - прочие</v>
          </cell>
          <cell r="D103" t="str">
            <v>-</v>
          </cell>
          <cell r="E103" t="str">
            <v>50, но не менее 1 евро за 1 кг</v>
          </cell>
        </row>
        <row r="104">
          <cell r="B104">
            <v>201209001</v>
          </cell>
          <cell r="C104" t="str">
            <v>- - - в порядке, указанном в дополнительном примечании Евразийского экономического союза 3 к группе 02, кроме включенных в подсубпозицию 0201 20 900 2 или 0201 20 900 3</v>
          </cell>
          <cell r="D104" t="str">
            <v>-</v>
          </cell>
          <cell r="E104">
            <v>15</v>
          </cell>
        </row>
        <row r="105">
          <cell r="B105">
            <v>201209002</v>
          </cell>
          <cell r="C105" t="str">
            <v>- - - говядина стоимостью на условиях франко-границы страны ввоза не менее 8000 евро за 1000 кг нетто-массы</v>
          </cell>
          <cell r="D105" t="str">
            <v>-</v>
          </cell>
          <cell r="E105">
            <v>15</v>
          </cell>
        </row>
        <row r="106">
          <cell r="B106">
            <v>201209003</v>
          </cell>
          <cell r="C106" t="str">
            <v>- - - - высококачественная говядина &lt;12&gt;</v>
          </cell>
          <cell r="D106" t="str">
            <v>-</v>
          </cell>
          <cell r="E106">
            <v>15</v>
          </cell>
        </row>
        <row r="107">
          <cell r="B107">
            <v>201209008</v>
          </cell>
          <cell r="C107" t="str">
            <v>- - - - прочие</v>
          </cell>
          <cell r="D107" t="str">
            <v>-</v>
          </cell>
          <cell r="E107" t="str">
            <v>50, но не менее 1 евро за 1 кг</v>
          </cell>
        </row>
        <row r="108">
          <cell r="B108">
            <v>201300004</v>
          </cell>
          <cell r="C108" t="str">
            <v>- - в порядке, указанном в дополнительном примечании Евразийского экономического союза 3 к группе 02, кроме включенных в подсубпозицию 0201 30 000 5 или 0201 30 000 6</v>
          </cell>
          <cell r="D108" t="str">
            <v>-</v>
          </cell>
          <cell r="E108">
            <v>15</v>
          </cell>
        </row>
        <row r="109">
          <cell r="B109">
            <v>201300005</v>
          </cell>
          <cell r="C109" t="str">
            <v>- - говядина стоимостью на условиях франко-границы страны ввоза не менее 8000 евро за 1000 кг нетто-массы</v>
          </cell>
          <cell r="D109" t="str">
            <v>-</v>
          </cell>
          <cell r="E109">
            <v>15</v>
          </cell>
        </row>
        <row r="110">
          <cell r="B110">
            <v>201300006</v>
          </cell>
          <cell r="C110" t="str">
            <v>- - - высококачественная говядина &lt;12&gt;</v>
          </cell>
          <cell r="D110" t="str">
            <v>-</v>
          </cell>
          <cell r="E110">
            <v>15</v>
          </cell>
        </row>
        <row r="111">
          <cell r="B111">
            <v>201300008</v>
          </cell>
          <cell r="C111" t="str">
            <v>- - - прочее</v>
          </cell>
          <cell r="D111" t="str">
            <v>-</v>
          </cell>
          <cell r="E111" t="str">
            <v>50, но не менее 1 евро за 1 кг</v>
          </cell>
        </row>
        <row r="112">
          <cell r="B112">
            <v>202100001</v>
          </cell>
          <cell r="C112" t="str">
            <v>- - в порядке, указанном в дополнительном примечании Евразийского экономического союза 1 к группе 02, кроме включенных в подсубпозицию 0202 10 000 2 или 0202 10 000 3</v>
          </cell>
          <cell r="D112" t="str">
            <v>-</v>
          </cell>
          <cell r="E112">
            <v>15</v>
          </cell>
        </row>
        <row r="113">
          <cell r="B113">
            <v>202100002</v>
          </cell>
          <cell r="C113" t="str">
            <v>- - говядина стоимостью на условиях франко-границы страны ввоза не менее 8000 евро за 1000 кг нетто-массы</v>
          </cell>
          <cell r="D113" t="str">
            <v>-</v>
          </cell>
          <cell r="E113">
            <v>15</v>
          </cell>
        </row>
        <row r="114">
          <cell r="B114">
            <v>202100003</v>
          </cell>
          <cell r="C114" t="str">
            <v>- - - высококачественная говядина &lt;12&gt;</v>
          </cell>
          <cell r="D114" t="str">
            <v>-</v>
          </cell>
          <cell r="E114">
            <v>15</v>
          </cell>
        </row>
        <row r="115">
          <cell r="B115">
            <v>202100008</v>
          </cell>
          <cell r="C115" t="str">
            <v>- - - прочие</v>
          </cell>
          <cell r="D115" t="str">
            <v>-</v>
          </cell>
          <cell r="E115" t="str">
            <v>50, но не менее 1 евро за 1 кг</v>
          </cell>
        </row>
        <row r="116">
          <cell r="B116">
            <v>202201001</v>
          </cell>
          <cell r="C116" t="str">
            <v>- - - в порядке, указанном в дополнительном примечании Евразийского экономического союза 1 к группе 02, кроме включенных в подсубпозицию 0202 20 100 2 или 0202 20 100 3</v>
          </cell>
          <cell r="D116" t="str">
            <v>-</v>
          </cell>
          <cell r="E116">
            <v>15</v>
          </cell>
        </row>
        <row r="117">
          <cell r="B117">
            <v>202201002</v>
          </cell>
          <cell r="C117" t="str">
            <v>- - - говядина стоимостью на условиях франко-границы страны ввоза не менее 8000 евро за 1000 кг нетто-массы</v>
          </cell>
          <cell r="D117" t="str">
            <v>-</v>
          </cell>
          <cell r="E117">
            <v>15</v>
          </cell>
        </row>
        <row r="118">
          <cell r="B118">
            <v>202201003</v>
          </cell>
          <cell r="C118" t="str">
            <v>- - - - высококачественная говядина &lt;12&gt;</v>
          </cell>
          <cell r="D118" t="str">
            <v>-</v>
          </cell>
          <cell r="E118">
            <v>15</v>
          </cell>
        </row>
        <row r="119">
          <cell r="B119">
            <v>202201008</v>
          </cell>
          <cell r="C119" t="str">
            <v>- - - - прочие</v>
          </cell>
          <cell r="D119" t="str">
            <v>-</v>
          </cell>
          <cell r="E119" t="str">
            <v>50, но не менее 1 евро за 1 кг</v>
          </cell>
        </row>
        <row r="120">
          <cell r="B120">
            <v>202203001</v>
          </cell>
          <cell r="C120" t="str">
            <v>- - - в порядке, указанном в дополнительном примечании Евразийского экономического союза 1 к группе 02, кроме включенных в подсубпозицию 0202 20 300 2 или 0202 20 300 3</v>
          </cell>
          <cell r="D120" t="str">
            <v>-</v>
          </cell>
          <cell r="E120">
            <v>15</v>
          </cell>
        </row>
        <row r="121">
          <cell r="B121">
            <v>202203002</v>
          </cell>
          <cell r="C121" t="str">
            <v>- - - говядина стоимостью на условиях франко-границы страны ввоза не менее 8000 евро за 1000 кг нетто-массы</v>
          </cell>
          <cell r="D121" t="str">
            <v>-</v>
          </cell>
          <cell r="E121">
            <v>15</v>
          </cell>
        </row>
        <row r="122">
          <cell r="B122">
            <v>202203003</v>
          </cell>
          <cell r="C122" t="str">
            <v>- - - - высококачественная говядина &lt;12&gt;</v>
          </cell>
          <cell r="D122" t="str">
            <v>-</v>
          </cell>
          <cell r="E122">
            <v>15</v>
          </cell>
        </row>
        <row r="123">
          <cell r="B123">
            <v>202203008</v>
          </cell>
          <cell r="C123" t="str">
            <v>- - - - прочие</v>
          </cell>
          <cell r="D123" t="str">
            <v>-</v>
          </cell>
          <cell r="E123" t="str">
            <v>50, но не менее 1 евро за 1 кг</v>
          </cell>
        </row>
        <row r="124">
          <cell r="B124">
            <v>202205001</v>
          </cell>
          <cell r="C124" t="str">
            <v>- - - в порядке, указанном в дополнительном примечании Евразийского экономического союза 1 к группе 02, кроме включенных в подсубпозицию 0202 20 500 2 или 0202 20 500 3</v>
          </cell>
          <cell r="D124" t="str">
            <v>-</v>
          </cell>
          <cell r="E124">
            <v>15</v>
          </cell>
        </row>
        <row r="125">
          <cell r="B125">
            <v>202205002</v>
          </cell>
          <cell r="C125" t="str">
            <v>- - - говядина стоимостью на условиях франко-границы страны ввоза не менее 8000 евро за 1000 кг нетто-массы</v>
          </cell>
          <cell r="D125" t="str">
            <v>-</v>
          </cell>
          <cell r="E125">
            <v>15</v>
          </cell>
        </row>
        <row r="126">
          <cell r="B126">
            <v>202205003</v>
          </cell>
          <cell r="C126" t="str">
            <v>- - - - высококачественная говядина &lt;12&gt;</v>
          </cell>
          <cell r="D126" t="str">
            <v>-</v>
          </cell>
          <cell r="E126">
            <v>15</v>
          </cell>
        </row>
        <row r="127">
          <cell r="B127">
            <v>202205008</v>
          </cell>
          <cell r="C127" t="str">
            <v>- - - - прочие</v>
          </cell>
          <cell r="D127" t="str">
            <v>-</v>
          </cell>
          <cell r="E127" t="str">
            <v>50, но не менее 1 евро за 1 кг</v>
          </cell>
        </row>
        <row r="128">
          <cell r="B128">
            <v>202209001</v>
          </cell>
          <cell r="C128" t="str">
            <v>- - - в порядке, указанном в дополнительном примечании Евразийского экономического союза 1 к группе 02, кроме включенных в подсубпозицию 0202 20 900 2 или 0202 20 900 3</v>
          </cell>
          <cell r="D128" t="str">
            <v>-</v>
          </cell>
          <cell r="E128">
            <v>15</v>
          </cell>
        </row>
        <row r="129">
          <cell r="B129">
            <v>202209002</v>
          </cell>
          <cell r="C129" t="str">
            <v>- - - говядина стоимостью на условиях франко-границы страны ввоза не менее 8000 евро за 1000 кг нетто-массы</v>
          </cell>
          <cell r="D129" t="str">
            <v>-</v>
          </cell>
          <cell r="E129">
            <v>15</v>
          </cell>
        </row>
        <row r="130">
          <cell r="B130">
            <v>202209003</v>
          </cell>
          <cell r="C130" t="str">
            <v>- - - - высококачественная говядина &lt;12&gt;</v>
          </cell>
          <cell r="D130" t="str">
            <v>-</v>
          </cell>
          <cell r="E130">
            <v>15</v>
          </cell>
        </row>
        <row r="131">
          <cell r="B131">
            <v>202209008</v>
          </cell>
          <cell r="C131" t="str">
            <v>- - - - прочее</v>
          </cell>
          <cell r="D131" t="str">
            <v>-</v>
          </cell>
          <cell r="E131" t="str">
            <v>50, но не менее 1 евро за 1 кг</v>
          </cell>
        </row>
        <row r="132">
          <cell r="B132">
            <v>202301004</v>
          </cell>
          <cell r="C132" t="str">
            <v>- - - в порядке, указанном в дополнительном примечании Евразийского экономического союза 1 к группе 02, кроме включенных в подсубпозицию 0202 30 100 5 или 0202 30 100 6</v>
          </cell>
          <cell r="D132" t="str">
            <v>-</v>
          </cell>
          <cell r="E132">
            <v>15</v>
          </cell>
        </row>
        <row r="133">
          <cell r="B133">
            <v>202301005</v>
          </cell>
          <cell r="C133" t="str">
            <v>- - - говядина стоимостью на условиях франко-границы страны ввоза не менее 8000 евро за 1000 кг нетто-массы</v>
          </cell>
          <cell r="D133" t="str">
            <v>-</v>
          </cell>
          <cell r="E133">
            <v>15</v>
          </cell>
        </row>
        <row r="134">
          <cell r="B134">
            <v>202301006</v>
          </cell>
          <cell r="C134" t="str">
            <v>- - - - высококачественная говядина &lt;12&gt;</v>
          </cell>
          <cell r="D134" t="str">
            <v>-</v>
          </cell>
          <cell r="E134">
            <v>15</v>
          </cell>
        </row>
        <row r="135">
          <cell r="B135">
            <v>202301008</v>
          </cell>
          <cell r="C135" t="str">
            <v>- - - - прочее</v>
          </cell>
          <cell r="D135" t="str">
            <v>-</v>
          </cell>
          <cell r="E135" t="str">
            <v>50, но не менее 1 евро за 1 кг</v>
          </cell>
        </row>
        <row r="136">
          <cell r="B136">
            <v>202305004</v>
          </cell>
          <cell r="C136" t="str">
            <v>- - - в порядке, указанном в дополнительном примечании Евразийского экономического союза 1 к группе 02, кроме включенных в подсубпозицию 0202 30 500 5 или 0202 30 500 6</v>
          </cell>
          <cell r="D136" t="str">
            <v>-</v>
          </cell>
          <cell r="E136">
            <v>15</v>
          </cell>
        </row>
        <row r="137">
          <cell r="B137">
            <v>202305005</v>
          </cell>
          <cell r="C137" t="str">
            <v>- - - говядина стоимостью на условиях франко-границы страны ввоза не менее 8000 евро за 1000 кг нетто-массы</v>
          </cell>
          <cell r="D137" t="str">
            <v>-</v>
          </cell>
          <cell r="E137">
            <v>15</v>
          </cell>
        </row>
        <row r="138">
          <cell r="B138">
            <v>202305006</v>
          </cell>
          <cell r="C138" t="str">
            <v>- - - - высококачественная говядина &lt;12&gt;</v>
          </cell>
          <cell r="D138" t="str">
            <v>-</v>
          </cell>
          <cell r="E138">
            <v>15</v>
          </cell>
        </row>
        <row r="139">
          <cell r="B139">
            <v>202305008</v>
          </cell>
          <cell r="C139" t="str">
            <v>- - - - прочие</v>
          </cell>
          <cell r="D139" t="str">
            <v>-</v>
          </cell>
          <cell r="E139" t="str">
            <v>50, но не менее 1 евро за 1 кг</v>
          </cell>
        </row>
        <row r="140">
          <cell r="B140">
            <v>202309004</v>
          </cell>
          <cell r="C140" t="str">
            <v>- - - в порядке, указанном в дополнительном примечании Евразийского экономического союза 1 к группе 02, кроме включенных в подсубпозицию 0202 30 900 5 или 0202 30 900 6</v>
          </cell>
          <cell r="D140" t="str">
            <v>-</v>
          </cell>
          <cell r="E140">
            <v>15</v>
          </cell>
        </row>
        <row r="141">
          <cell r="B141">
            <v>202309005</v>
          </cell>
          <cell r="C141" t="str">
            <v>- - - говядина стоимостью на условиях франко-границы страны ввоза не менее 8000 евро за 1000 кг нетто-массы</v>
          </cell>
          <cell r="D141" t="str">
            <v>-</v>
          </cell>
          <cell r="E141">
            <v>15</v>
          </cell>
        </row>
        <row r="142">
          <cell r="B142">
            <v>202309006</v>
          </cell>
          <cell r="C142" t="str">
            <v>- - - - высококачественная говядина &lt;12&gt;</v>
          </cell>
          <cell r="D142" t="str">
            <v>-</v>
          </cell>
          <cell r="E142">
            <v>15</v>
          </cell>
        </row>
        <row r="143">
          <cell r="B143">
            <v>202309008</v>
          </cell>
          <cell r="C143" t="str">
            <v>- - - - прочие</v>
          </cell>
          <cell r="D143" t="str">
            <v>-</v>
          </cell>
          <cell r="E143" t="str">
            <v>50, но не менее 1 евро за 1 кг</v>
          </cell>
        </row>
        <row r="144">
          <cell r="B144">
            <v>203111001</v>
          </cell>
          <cell r="C144" t="str">
            <v>- - - - в порядке, указанном в дополнительном примечании Евразийского экономического союза 2 к группе 02</v>
          </cell>
          <cell r="D144" t="str">
            <v>-</v>
          </cell>
          <cell r="E144">
            <v>0</v>
          </cell>
        </row>
        <row r="145">
          <cell r="B145">
            <v>203111009</v>
          </cell>
          <cell r="C145" t="str">
            <v>- - - - прочие</v>
          </cell>
          <cell r="D145" t="str">
            <v>-</v>
          </cell>
          <cell r="E145">
            <v>65</v>
          </cell>
        </row>
        <row r="146">
          <cell r="B146">
            <v>203119001</v>
          </cell>
          <cell r="C146" t="str">
            <v>- - - - в порядке, указанном в дополнительном примечании Евразийского экономического союза 2 к группе 02</v>
          </cell>
          <cell r="D146" t="str">
            <v>-</v>
          </cell>
          <cell r="E146">
            <v>0</v>
          </cell>
        </row>
        <row r="147">
          <cell r="B147">
            <v>203119009</v>
          </cell>
          <cell r="C147" t="str">
            <v>- - - - прочие</v>
          </cell>
          <cell r="D147" t="str">
            <v>-</v>
          </cell>
          <cell r="E147">
            <v>65</v>
          </cell>
        </row>
        <row r="148">
          <cell r="B148">
            <v>203121101</v>
          </cell>
          <cell r="C148" t="str">
            <v>- - - - - в порядке, указанном в дополнительном примечании Евразийского экономического союза 2 к группе 02</v>
          </cell>
          <cell r="D148" t="str">
            <v>-</v>
          </cell>
          <cell r="E148">
            <v>0</v>
          </cell>
        </row>
        <row r="149">
          <cell r="B149">
            <v>203121109</v>
          </cell>
          <cell r="C149" t="str">
            <v>- - - - - прочие</v>
          </cell>
          <cell r="D149" t="str">
            <v>-</v>
          </cell>
          <cell r="E149">
            <v>65</v>
          </cell>
        </row>
        <row r="150">
          <cell r="B150">
            <v>203121901</v>
          </cell>
          <cell r="C150" t="str">
            <v>- - - - - в порядке, указанном в дополнительном примечании Евразийского экономического союза 2 к группе 02</v>
          </cell>
          <cell r="D150" t="str">
            <v>-</v>
          </cell>
          <cell r="E150">
            <v>0</v>
          </cell>
        </row>
        <row r="151">
          <cell r="B151">
            <v>203121909</v>
          </cell>
          <cell r="C151" t="str">
            <v>- - - - - прочие</v>
          </cell>
          <cell r="D151" t="str">
            <v>-</v>
          </cell>
          <cell r="E151">
            <v>65</v>
          </cell>
        </row>
        <row r="152">
          <cell r="B152">
            <v>203129001</v>
          </cell>
          <cell r="C152" t="str">
            <v>- - - - в порядке, указанном в дополнительном примечании Евразийского экономического союза 2 к группе 02</v>
          </cell>
          <cell r="D152" t="str">
            <v>-</v>
          </cell>
          <cell r="E152">
            <v>0</v>
          </cell>
        </row>
        <row r="153">
          <cell r="B153">
            <v>203129009</v>
          </cell>
          <cell r="C153" t="str">
            <v>- - - - прочие</v>
          </cell>
          <cell r="D153" t="str">
            <v>-</v>
          </cell>
          <cell r="E153">
            <v>65</v>
          </cell>
        </row>
        <row r="154">
          <cell r="B154">
            <v>203191101</v>
          </cell>
          <cell r="C154" t="str">
            <v>- - - - - в порядке, указанном в дополнительном примечании Евразийского экономического союза 2 к группе 02</v>
          </cell>
          <cell r="D154" t="str">
            <v>-</v>
          </cell>
          <cell r="E154">
            <v>0</v>
          </cell>
        </row>
        <row r="155">
          <cell r="B155">
            <v>203191109</v>
          </cell>
          <cell r="C155" t="str">
            <v>- - - - - прочие</v>
          </cell>
          <cell r="D155" t="str">
            <v>-</v>
          </cell>
          <cell r="E155">
            <v>65</v>
          </cell>
        </row>
        <row r="156">
          <cell r="B156">
            <v>203191301</v>
          </cell>
          <cell r="C156" t="str">
            <v>- - - - - в порядке, указанном в дополнительном примечании Евразийского экономического союза 2 к группе 02</v>
          </cell>
          <cell r="D156" t="str">
            <v>-</v>
          </cell>
          <cell r="E156">
            <v>0</v>
          </cell>
        </row>
        <row r="157">
          <cell r="B157">
            <v>203191309</v>
          </cell>
          <cell r="C157" t="str">
            <v>- - - - - прочие</v>
          </cell>
          <cell r="D157" t="str">
            <v>-</v>
          </cell>
          <cell r="E157">
            <v>65</v>
          </cell>
        </row>
        <row r="158">
          <cell r="B158">
            <v>203191501</v>
          </cell>
          <cell r="C158" t="str">
            <v>- - - - - в порядке, указанном в дополнительном примечании Евразийского экономического союза 2 к группе 02</v>
          </cell>
          <cell r="D158" t="str">
            <v>-</v>
          </cell>
          <cell r="E158">
            <v>0</v>
          </cell>
        </row>
        <row r="159">
          <cell r="B159">
            <v>203191509</v>
          </cell>
          <cell r="C159" t="str">
            <v>- - - - - прочие</v>
          </cell>
          <cell r="D159" t="str">
            <v>-</v>
          </cell>
          <cell r="E159">
            <v>65</v>
          </cell>
        </row>
        <row r="160">
          <cell r="B160">
            <v>203195501</v>
          </cell>
          <cell r="C160" t="str">
            <v>- - - - - - в порядке, указанном в дополнительном примечании Евразийского экономического союза 2 к группе 02</v>
          </cell>
          <cell r="D160" t="str">
            <v>-</v>
          </cell>
          <cell r="E160">
            <v>0</v>
          </cell>
        </row>
        <row r="161">
          <cell r="B161">
            <v>203195509</v>
          </cell>
          <cell r="C161" t="str">
            <v>- - - - - - прочее</v>
          </cell>
          <cell r="D161" t="str">
            <v>-</v>
          </cell>
          <cell r="E161">
            <v>65</v>
          </cell>
        </row>
        <row r="162">
          <cell r="B162">
            <v>203195901</v>
          </cell>
          <cell r="C162" t="str">
            <v>- - - - - - в порядке, указанном в дополнительном примечании Евразийского экономического союза 2 к группе 02</v>
          </cell>
          <cell r="D162" t="str">
            <v>-</v>
          </cell>
          <cell r="E162">
            <v>0</v>
          </cell>
        </row>
        <row r="163">
          <cell r="B163">
            <v>203195909</v>
          </cell>
          <cell r="C163" t="str">
            <v>- - - - - - прочая</v>
          </cell>
          <cell r="D163" t="str">
            <v>-</v>
          </cell>
          <cell r="E163">
            <v>65</v>
          </cell>
        </row>
        <row r="164">
          <cell r="B164">
            <v>203199001</v>
          </cell>
          <cell r="C164" t="str">
            <v>- - - - в порядке, указанном в дополнительном примечании Евразийского экономического союза 2 к группе 02</v>
          </cell>
          <cell r="D164" t="str">
            <v>-</v>
          </cell>
          <cell r="E164">
            <v>0</v>
          </cell>
        </row>
        <row r="165">
          <cell r="B165">
            <v>203199009</v>
          </cell>
          <cell r="C165" t="str">
            <v>- - - - прочая</v>
          </cell>
          <cell r="D165" t="str">
            <v>-</v>
          </cell>
          <cell r="E165">
            <v>65</v>
          </cell>
        </row>
        <row r="166">
          <cell r="B166">
            <v>203211001</v>
          </cell>
          <cell r="C166" t="str">
            <v>- - - - в порядке, указанном в дополнительном примечании Евразийского экономического союза 2 к группе 02</v>
          </cell>
          <cell r="D166" t="str">
            <v>-</v>
          </cell>
          <cell r="E166">
            <v>0</v>
          </cell>
        </row>
        <row r="167">
          <cell r="B167">
            <v>203211009</v>
          </cell>
          <cell r="C167" t="str">
            <v>- - - - прочие</v>
          </cell>
          <cell r="D167" t="str">
            <v>-</v>
          </cell>
          <cell r="E167">
            <v>65</v>
          </cell>
        </row>
        <row r="168">
          <cell r="B168">
            <v>203219001</v>
          </cell>
          <cell r="C168" t="str">
            <v>- - - - в порядке, указанном в дополнительном примечании Евразийского экономического союза 2 к группе 02</v>
          </cell>
          <cell r="D168" t="str">
            <v>-</v>
          </cell>
          <cell r="E168">
            <v>0</v>
          </cell>
        </row>
        <row r="169">
          <cell r="B169">
            <v>203219009</v>
          </cell>
          <cell r="C169" t="str">
            <v>- - - - прочие</v>
          </cell>
          <cell r="D169" t="str">
            <v>-</v>
          </cell>
          <cell r="E169">
            <v>65</v>
          </cell>
        </row>
        <row r="170">
          <cell r="B170">
            <v>203221101</v>
          </cell>
          <cell r="C170" t="str">
            <v>- - - - - в порядке, указанном в дополнительном примечании Евразийского экономического союза 2 к группе 02</v>
          </cell>
          <cell r="D170" t="str">
            <v>-</v>
          </cell>
          <cell r="E170">
            <v>0</v>
          </cell>
        </row>
        <row r="171">
          <cell r="B171">
            <v>203221109</v>
          </cell>
          <cell r="C171" t="str">
            <v>- - - - - прочие</v>
          </cell>
          <cell r="D171" t="str">
            <v>-</v>
          </cell>
          <cell r="E171">
            <v>65</v>
          </cell>
        </row>
        <row r="172">
          <cell r="B172">
            <v>203221901</v>
          </cell>
          <cell r="C172" t="str">
            <v>- - - - - в порядке, указанном в дополнительном примечании Евразийского экономического союза 2 к группе 02</v>
          </cell>
          <cell r="D172" t="str">
            <v>-</v>
          </cell>
          <cell r="E172">
            <v>0</v>
          </cell>
        </row>
        <row r="173">
          <cell r="B173">
            <v>203221909</v>
          </cell>
          <cell r="C173" t="str">
            <v>- - - - - прочие</v>
          </cell>
          <cell r="D173" t="str">
            <v>-</v>
          </cell>
          <cell r="E173">
            <v>65</v>
          </cell>
        </row>
        <row r="174">
          <cell r="B174">
            <v>203229001</v>
          </cell>
          <cell r="C174" t="str">
            <v>- - - - в порядке, указанном в дополнительном примечании Евразийского экономического союза 2 к группе 02</v>
          </cell>
          <cell r="D174" t="str">
            <v>-</v>
          </cell>
          <cell r="E174">
            <v>0</v>
          </cell>
        </row>
        <row r="175">
          <cell r="B175">
            <v>203229009</v>
          </cell>
          <cell r="C175" t="str">
            <v>- - - - прочие</v>
          </cell>
          <cell r="D175" t="str">
            <v>-</v>
          </cell>
          <cell r="E175">
            <v>65</v>
          </cell>
        </row>
        <row r="176">
          <cell r="B176">
            <v>203291101</v>
          </cell>
          <cell r="C176" t="str">
            <v>- - - - - в порядке, указанном в дополнительном примечании Евразийского экономического союза 2 к группе 02</v>
          </cell>
          <cell r="D176" t="str">
            <v>-</v>
          </cell>
          <cell r="E176">
            <v>0</v>
          </cell>
        </row>
        <row r="177">
          <cell r="B177">
            <v>203291109</v>
          </cell>
          <cell r="C177" t="str">
            <v>- - - - - прочие</v>
          </cell>
          <cell r="D177" t="str">
            <v>-</v>
          </cell>
          <cell r="E177">
            <v>65</v>
          </cell>
        </row>
        <row r="178">
          <cell r="B178">
            <v>203291301</v>
          </cell>
          <cell r="C178" t="str">
            <v>- - - - - в порядке, указанном в дополнительном примечании Евразийского экономического союза 2 к группе 02</v>
          </cell>
          <cell r="D178" t="str">
            <v>-</v>
          </cell>
          <cell r="E178">
            <v>0</v>
          </cell>
        </row>
        <row r="179">
          <cell r="B179">
            <v>203291309</v>
          </cell>
          <cell r="C179" t="str">
            <v>- - - - - прочие</v>
          </cell>
          <cell r="D179" t="str">
            <v>-</v>
          </cell>
          <cell r="E179">
            <v>65</v>
          </cell>
        </row>
        <row r="180">
          <cell r="B180">
            <v>203291501</v>
          </cell>
          <cell r="C180" t="str">
            <v>- - - - - в порядке, указанном в дополнительном примечании Евразийского экономического союза 2 к группе 02</v>
          </cell>
          <cell r="D180" t="str">
            <v>-</v>
          </cell>
          <cell r="E180">
            <v>0</v>
          </cell>
        </row>
        <row r="181">
          <cell r="B181">
            <v>203291509</v>
          </cell>
          <cell r="C181" t="str">
            <v>- - - - - прочие</v>
          </cell>
          <cell r="D181" t="str">
            <v>-</v>
          </cell>
          <cell r="E181">
            <v>65</v>
          </cell>
        </row>
        <row r="182">
          <cell r="B182">
            <v>203295501</v>
          </cell>
          <cell r="C182" t="str">
            <v>- - - - - - в порядке, указанном в дополнительном примечании Евразийского экономического союза 2 к группе 02</v>
          </cell>
          <cell r="D182" t="str">
            <v>-</v>
          </cell>
          <cell r="E182">
            <v>0</v>
          </cell>
        </row>
        <row r="183">
          <cell r="B183">
            <v>203295502</v>
          </cell>
          <cell r="C183" t="str">
            <v>- - - - - - тримминг в порядке, указанном в дополнительном примечании Евразийского экономического союза 2 к группе 02</v>
          </cell>
          <cell r="D183" t="str">
            <v>-</v>
          </cell>
          <cell r="E183">
            <v>0</v>
          </cell>
        </row>
        <row r="184">
          <cell r="B184">
            <v>203295503</v>
          </cell>
          <cell r="C184" t="str">
            <v>- - - - - - - тримминг</v>
          </cell>
          <cell r="D184" t="str">
            <v>-</v>
          </cell>
          <cell r="E184">
            <v>65</v>
          </cell>
        </row>
        <row r="185">
          <cell r="B185">
            <v>203295509</v>
          </cell>
          <cell r="C185" t="str">
            <v>- - - - - - - прочее</v>
          </cell>
          <cell r="D185" t="str">
            <v>-</v>
          </cell>
          <cell r="E185">
            <v>65</v>
          </cell>
        </row>
        <row r="186">
          <cell r="B186">
            <v>203295901</v>
          </cell>
          <cell r="C186" t="str">
            <v>- - - - - - в порядке, указанном в дополнительном примечании Евразийского экономического союза 2 к группе 02</v>
          </cell>
          <cell r="D186" t="str">
            <v>-</v>
          </cell>
          <cell r="E186">
            <v>0</v>
          </cell>
        </row>
        <row r="187">
          <cell r="B187">
            <v>203295909</v>
          </cell>
          <cell r="C187" t="str">
            <v>- - - - - - прочая</v>
          </cell>
          <cell r="D187" t="str">
            <v>-</v>
          </cell>
          <cell r="E187">
            <v>65</v>
          </cell>
        </row>
        <row r="188">
          <cell r="B188">
            <v>203299001</v>
          </cell>
          <cell r="C188" t="str">
            <v>- - - - в порядке, указанном в дополнительном примечании Евразийского экономического союза 2 к группе 02</v>
          </cell>
          <cell r="D188" t="str">
            <v>-</v>
          </cell>
          <cell r="E188">
            <v>0</v>
          </cell>
        </row>
        <row r="189">
          <cell r="B189">
            <v>203299002</v>
          </cell>
          <cell r="C189" t="str">
            <v>- - - - тримминг в порядке, указанном в дополнительном примечании Евразийского экономического союза 2 к группе 02</v>
          </cell>
          <cell r="D189" t="str">
            <v>-</v>
          </cell>
          <cell r="E189">
            <v>0</v>
          </cell>
        </row>
        <row r="190">
          <cell r="B190">
            <v>203299003</v>
          </cell>
          <cell r="C190" t="str">
            <v>- - - - - тримминг</v>
          </cell>
          <cell r="D190" t="str">
            <v>-</v>
          </cell>
          <cell r="E190">
            <v>65</v>
          </cell>
        </row>
        <row r="191">
          <cell r="B191">
            <v>203299009</v>
          </cell>
          <cell r="C191" t="str">
            <v>- - - - - прочая</v>
          </cell>
          <cell r="D191" t="str">
            <v>-</v>
          </cell>
          <cell r="E191">
            <v>65</v>
          </cell>
        </row>
        <row r="192">
          <cell r="B192">
            <v>204100000</v>
          </cell>
          <cell r="C192" t="str">
            <v>- туши и полутуши ягнят, свежие или охлажденные</v>
          </cell>
          <cell r="D192" t="str">
            <v>-</v>
          </cell>
          <cell r="E192" t="str">
            <v>15, но не менее 0,15 евро за 1 кг</v>
          </cell>
        </row>
        <row r="193">
          <cell r="B193">
            <v>204210000</v>
          </cell>
          <cell r="C193" t="str">
            <v>- - туши и полутуши</v>
          </cell>
          <cell r="D193" t="str">
            <v>-</v>
          </cell>
          <cell r="E193" t="str">
            <v>15, но не менее 0,15 евро за 1 кг</v>
          </cell>
        </row>
        <row r="194">
          <cell r="B194">
            <v>204221000</v>
          </cell>
          <cell r="C194" t="str">
            <v>- - - передние четвертины короткого разруба</v>
          </cell>
          <cell r="D194" t="str">
            <v>-</v>
          </cell>
          <cell r="E194" t="str">
            <v>15, но не менее 0,15 евро за 1 кг</v>
          </cell>
        </row>
        <row r="195">
          <cell r="B195">
            <v>204223000</v>
          </cell>
          <cell r="C195" t="str">
            <v>- - - хребтовые края спинной части и/или почечные части</v>
          </cell>
          <cell r="D195" t="str">
            <v>-</v>
          </cell>
          <cell r="E195" t="str">
            <v>15, но не менее 0,15 евро за 1 кг</v>
          </cell>
        </row>
        <row r="196">
          <cell r="B196">
            <v>204225000</v>
          </cell>
          <cell r="C196" t="str">
            <v>- - - тазобедренные части с голяшкой</v>
          </cell>
          <cell r="D196" t="str">
            <v>-</v>
          </cell>
          <cell r="E196" t="str">
            <v>15, но не менее 0,15 евро за 1 кг</v>
          </cell>
        </row>
        <row r="197">
          <cell r="B197">
            <v>204229000</v>
          </cell>
          <cell r="C197" t="str">
            <v>- - - прочие</v>
          </cell>
          <cell r="D197" t="str">
            <v>-</v>
          </cell>
          <cell r="E197" t="str">
            <v>15, но не менее 0,15 евро за 1 кг</v>
          </cell>
        </row>
        <row r="198">
          <cell r="B198">
            <v>204230000</v>
          </cell>
          <cell r="C198" t="str">
            <v>- - мясо обваленное</v>
          </cell>
          <cell r="D198" t="str">
            <v>-</v>
          </cell>
          <cell r="E198" t="str">
            <v>15, но не менее 0,15 евро за 1 кг</v>
          </cell>
        </row>
        <row r="199">
          <cell r="B199">
            <v>204300000</v>
          </cell>
          <cell r="C199" t="str">
            <v>- туши и полутуши ягнят, замороженные</v>
          </cell>
          <cell r="D199" t="str">
            <v>-</v>
          </cell>
          <cell r="E199" t="str">
            <v>15, но не менее 0,15 евро за 1 кг</v>
          </cell>
        </row>
        <row r="200">
          <cell r="B200">
            <v>204410000</v>
          </cell>
          <cell r="C200" t="str">
            <v>- - туши и полутуши</v>
          </cell>
          <cell r="D200" t="str">
            <v>-</v>
          </cell>
          <cell r="E200" t="str">
            <v>15, но не менее 0,15 евро за 1 кг</v>
          </cell>
        </row>
        <row r="201">
          <cell r="B201">
            <v>204421000</v>
          </cell>
          <cell r="C201" t="str">
            <v>- - - передние четвертины короткого разруба</v>
          </cell>
          <cell r="D201" t="str">
            <v>-</v>
          </cell>
          <cell r="E201" t="str">
            <v>15, но не менее 0,15 евро за 1 кг</v>
          </cell>
        </row>
        <row r="202">
          <cell r="B202">
            <v>204423000</v>
          </cell>
          <cell r="C202" t="str">
            <v>- - - хребтовые края спинной части и/или почечные части</v>
          </cell>
          <cell r="D202" t="str">
            <v>-</v>
          </cell>
          <cell r="E202" t="str">
            <v>15, но не менее 0,15 евро за 1 кг</v>
          </cell>
        </row>
        <row r="203">
          <cell r="B203">
            <v>204425000</v>
          </cell>
          <cell r="C203" t="str">
            <v>- - - тазобедренные части с голяшкой</v>
          </cell>
          <cell r="D203" t="str">
            <v>-</v>
          </cell>
          <cell r="E203" t="str">
            <v>15, но не менее 0,15 евро за 1 кг</v>
          </cell>
        </row>
        <row r="204">
          <cell r="B204">
            <v>204429000</v>
          </cell>
          <cell r="C204" t="str">
            <v>- - - прочие</v>
          </cell>
          <cell r="D204" t="str">
            <v>-</v>
          </cell>
          <cell r="E204" t="str">
            <v>15, но не менее 0,15 евро за 1 кг</v>
          </cell>
        </row>
        <row r="205">
          <cell r="B205">
            <v>204431000</v>
          </cell>
          <cell r="C205" t="str">
            <v>- - - ягнят</v>
          </cell>
          <cell r="D205" t="str">
            <v>-</v>
          </cell>
          <cell r="E205" t="str">
            <v>15, но не менее 0,15 евро за 1 кг</v>
          </cell>
        </row>
        <row r="206">
          <cell r="B206">
            <v>204439000</v>
          </cell>
          <cell r="C206" t="str">
            <v>- - - прочее</v>
          </cell>
          <cell r="D206" t="str">
            <v>-</v>
          </cell>
          <cell r="E206" t="str">
            <v>15, но не менее 0,15 евро за 1 кг</v>
          </cell>
        </row>
        <row r="207">
          <cell r="B207">
            <v>204501100</v>
          </cell>
          <cell r="C207" t="str">
            <v>- - - туши и полутуши</v>
          </cell>
          <cell r="D207" t="str">
            <v>-</v>
          </cell>
          <cell r="E207" t="str">
            <v>15, но не менее 0,15 евро за 1 кг</v>
          </cell>
        </row>
        <row r="208">
          <cell r="B208">
            <v>204501300</v>
          </cell>
          <cell r="C208" t="str">
            <v>- - - передние четвертины короткого разруба</v>
          </cell>
          <cell r="D208" t="str">
            <v>-</v>
          </cell>
          <cell r="E208" t="str">
            <v>15, но не менее 0,15 евро за 1 кг</v>
          </cell>
        </row>
        <row r="209">
          <cell r="B209">
            <v>204501500</v>
          </cell>
          <cell r="C209" t="str">
            <v>- - - хребтовые края спинной части и/или почечные части</v>
          </cell>
          <cell r="D209" t="str">
            <v>-</v>
          </cell>
          <cell r="E209" t="str">
            <v>15, но не менее 0,15 евро за 1 кг</v>
          </cell>
        </row>
        <row r="210">
          <cell r="B210">
            <v>204501900</v>
          </cell>
          <cell r="C210" t="str">
            <v>- - - тазобедренные части с голяшкой</v>
          </cell>
          <cell r="D210" t="str">
            <v>-</v>
          </cell>
          <cell r="E210" t="str">
            <v>15, но не менее 0,15 евро за 1 кг</v>
          </cell>
        </row>
        <row r="211">
          <cell r="B211">
            <v>204503100</v>
          </cell>
          <cell r="C211" t="str">
            <v>- - - - отруба необваленные</v>
          </cell>
          <cell r="D211" t="str">
            <v>-</v>
          </cell>
          <cell r="E211" t="str">
            <v>15, но не менее 0,15 евро за 1 кг</v>
          </cell>
        </row>
        <row r="212">
          <cell r="B212">
            <v>204503900</v>
          </cell>
          <cell r="C212" t="str">
            <v>- - - - мясо обваленное</v>
          </cell>
          <cell r="D212" t="str">
            <v>-</v>
          </cell>
          <cell r="E212" t="str">
            <v>15, но не менее 0,15 евро за 1 кг</v>
          </cell>
        </row>
        <row r="213">
          <cell r="B213">
            <v>204505100</v>
          </cell>
          <cell r="C213" t="str">
            <v>- - - туши и полутуши</v>
          </cell>
          <cell r="D213" t="str">
            <v>-</v>
          </cell>
          <cell r="E213" t="str">
            <v>15, но не менее 0,15 евро за 1 кг</v>
          </cell>
        </row>
        <row r="214">
          <cell r="B214">
            <v>204505300</v>
          </cell>
          <cell r="C214" t="str">
            <v>- - - передние четвертины короткого разруба</v>
          </cell>
          <cell r="D214" t="str">
            <v>-</v>
          </cell>
          <cell r="E214" t="str">
            <v>15, но не менее 0,15 евро за 1 кг</v>
          </cell>
        </row>
        <row r="215">
          <cell r="B215">
            <v>204505500</v>
          </cell>
          <cell r="C215" t="str">
            <v>- - - хребтовые края спинной части и/или почечные части</v>
          </cell>
          <cell r="D215" t="str">
            <v>-</v>
          </cell>
          <cell r="E215" t="str">
            <v>15, но не менее 0,15 евро за 1 кг</v>
          </cell>
        </row>
        <row r="216">
          <cell r="B216">
            <v>204505900</v>
          </cell>
          <cell r="C216" t="str">
            <v>- - - тазобедренные части с голяшкой</v>
          </cell>
          <cell r="D216" t="str">
            <v>-</v>
          </cell>
          <cell r="E216" t="str">
            <v>15, но не менее 0,15 евро за 1 кг</v>
          </cell>
        </row>
        <row r="217">
          <cell r="B217">
            <v>204507100</v>
          </cell>
          <cell r="C217" t="str">
            <v>- - - - отруба необваленные</v>
          </cell>
          <cell r="D217" t="str">
            <v>-</v>
          </cell>
          <cell r="E217" t="str">
            <v>15, но не менее 0,15 евро за 1 кг</v>
          </cell>
        </row>
        <row r="218">
          <cell r="B218">
            <v>204507900</v>
          </cell>
          <cell r="C218" t="str">
            <v>- - - - мясо обваленное</v>
          </cell>
          <cell r="D218" t="str">
            <v>-</v>
          </cell>
          <cell r="E218" t="str">
            <v>15, но не менее 0,15 евро за 1 кг</v>
          </cell>
        </row>
        <row r="219">
          <cell r="B219">
            <v>205002000</v>
          </cell>
          <cell r="C219" t="str">
            <v>- свежее или охлажденное</v>
          </cell>
          <cell r="D219" t="str">
            <v>-</v>
          </cell>
          <cell r="E219" t="str">
            <v>15, но не менее 0,15 евро за 1 кг</v>
          </cell>
        </row>
        <row r="220">
          <cell r="B220">
            <v>205008000</v>
          </cell>
          <cell r="C220" t="str">
            <v>- замороженное</v>
          </cell>
          <cell r="D220" t="str">
            <v>-</v>
          </cell>
          <cell r="E220" t="str">
            <v>15, но не менее 0,15 евро за 1 кг</v>
          </cell>
        </row>
        <row r="221">
          <cell r="B221">
            <v>206101000</v>
          </cell>
          <cell r="C221" t="str">
            <v>- - для производства фармацевтической продукции</v>
          </cell>
          <cell r="D221" t="str">
            <v>-</v>
          </cell>
          <cell r="E221">
            <v>0</v>
          </cell>
        </row>
        <row r="222">
          <cell r="B222">
            <v>206109500</v>
          </cell>
          <cell r="C222" t="str">
            <v>- - - толстая диафрагма и тонкая диафрагма</v>
          </cell>
          <cell r="D222" t="str">
            <v>-</v>
          </cell>
          <cell r="E222" t="str">
            <v>15, но не менее 0,15 евро за 1 кг</v>
          </cell>
        </row>
        <row r="223">
          <cell r="B223">
            <v>206109800</v>
          </cell>
          <cell r="C223" t="str">
            <v>- - - прочие</v>
          </cell>
          <cell r="D223" t="str">
            <v>-</v>
          </cell>
          <cell r="E223" t="str">
            <v>15, но не менее 0,15 евро за 1 кг</v>
          </cell>
        </row>
        <row r="224">
          <cell r="B224">
            <v>206210000</v>
          </cell>
          <cell r="C224" t="str">
            <v>- - языки</v>
          </cell>
          <cell r="D224" t="str">
            <v>-</v>
          </cell>
          <cell r="E224" t="str">
            <v>15, но не менее 0,6 евро за 1 кг</v>
          </cell>
        </row>
        <row r="225">
          <cell r="B225">
            <v>206220001</v>
          </cell>
          <cell r="C225" t="str">
            <v>- - - для производства фармацевтической продукции</v>
          </cell>
          <cell r="D225" t="str">
            <v>-</v>
          </cell>
          <cell r="E225">
            <v>5</v>
          </cell>
        </row>
        <row r="226">
          <cell r="B226">
            <v>206220009</v>
          </cell>
          <cell r="C226" t="str">
            <v>- - - прочая</v>
          </cell>
          <cell r="D226" t="str">
            <v>-</v>
          </cell>
          <cell r="E226" t="str">
            <v>12,5, но не менее 0,13 евро за 1 кг</v>
          </cell>
        </row>
        <row r="227">
          <cell r="B227">
            <v>206291000</v>
          </cell>
          <cell r="C227" t="str">
            <v>- - - для производства фармацевтической продукции</v>
          </cell>
          <cell r="D227" t="str">
            <v>-</v>
          </cell>
          <cell r="E227">
            <v>5</v>
          </cell>
        </row>
        <row r="228">
          <cell r="B228">
            <v>206299100</v>
          </cell>
          <cell r="C228" t="str">
            <v>- - - - толстая диафрагма и тонкая диафрагма</v>
          </cell>
          <cell r="D228" t="str">
            <v>-</v>
          </cell>
          <cell r="E228" t="str">
            <v>12,5, но не менее 0,13 евро за 1 кг</v>
          </cell>
        </row>
        <row r="229">
          <cell r="B229">
            <v>206299900</v>
          </cell>
          <cell r="C229" t="str">
            <v>- - - - прочие</v>
          </cell>
          <cell r="D229" t="str">
            <v>-</v>
          </cell>
          <cell r="E229" t="str">
            <v>12,5, но не менее 0,13 евро за 1 кг</v>
          </cell>
        </row>
        <row r="230">
          <cell r="B230">
            <v>206300001</v>
          </cell>
          <cell r="C230" t="str">
            <v>- - - для производства фармацевтической продукции</v>
          </cell>
          <cell r="D230" t="str">
            <v>-</v>
          </cell>
          <cell r="E230">
            <v>5</v>
          </cell>
        </row>
        <row r="231">
          <cell r="B231">
            <v>206300002</v>
          </cell>
          <cell r="C231" t="str">
            <v>- - - прочая</v>
          </cell>
          <cell r="D231" t="str">
            <v>-</v>
          </cell>
          <cell r="E231" t="str">
            <v>15, но не менее 0,15 евро за 1 кг</v>
          </cell>
        </row>
        <row r="232">
          <cell r="B232">
            <v>206300003</v>
          </cell>
          <cell r="C232" t="str">
            <v>- - - для производства фармацевтической продукции</v>
          </cell>
          <cell r="D232" t="str">
            <v>-</v>
          </cell>
          <cell r="E232">
            <v>5</v>
          </cell>
        </row>
        <row r="233">
          <cell r="B233">
            <v>206300004</v>
          </cell>
          <cell r="C233" t="str">
            <v>- - - прочие</v>
          </cell>
          <cell r="D233" t="str">
            <v>-</v>
          </cell>
          <cell r="E233" t="str">
            <v>15, но не менее 0,15 евро за 1 кг</v>
          </cell>
        </row>
        <row r="234">
          <cell r="B234">
            <v>206410001</v>
          </cell>
          <cell r="C234" t="str">
            <v>- - - для производства фармацевтической продукции</v>
          </cell>
          <cell r="D234" t="str">
            <v>-</v>
          </cell>
          <cell r="E234">
            <v>5</v>
          </cell>
        </row>
        <row r="235">
          <cell r="B235">
            <v>206410009</v>
          </cell>
          <cell r="C235" t="str">
            <v>- - - прочая</v>
          </cell>
          <cell r="D235" t="str">
            <v>-</v>
          </cell>
          <cell r="E235" t="str">
            <v>15, но не менее 0,15 евро за 1 кг</v>
          </cell>
        </row>
        <row r="236">
          <cell r="B236">
            <v>206490001</v>
          </cell>
          <cell r="C236" t="str">
            <v>- - - для производства фармацевтической продукции</v>
          </cell>
          <cell r="D236" t="str">
            <v>-</v>
          </cell>
          <cell r="E236">
            <v>5</v>
          </cell>
        </row>
        <row r="237">
          <cell r="B237">
            <v>206490002</v>
          </cell>
          <cell r="C237" t="str">
            <v>- - - - домашних свиней</v>
          </cell>
          <cell r="D237" t="str">
            <v>-</v>
          </cell>
          <cell r="E237" t="str">
            <v>12,5, но не менее 0,13 евро за 1 кг</v>
          </cell>
        </row>
        <row r="238">
          <cell r="B238">
            <v>206490008</v>
          </cell>
          <cell r="C238" t="str">
            <v>- - - - прочие</v>
          </cell>
          <cell r="D238" t="str">
            <v>-</v>
          </cell>
          <cell r="E238" t="str">
            <v>15, но не менее 0,15 евро за 1 кг</v>
          </cell>
        </row>
        <row r="239">
          <cell r="B239">
            <v>206801000</v>
          </cell>
          <cell r="C239" t="str">
            <v>- - для производства фармацевтической продукции</v>
          </cell>
          <cell r="D239" t="str">
            <v>-</v>
          </cell>
          <cell r="E239">
            <v>5</v>
          </cell>
        </row>
        <row r="240">
          <cell r="B240">
            <v>206809100</v>
          </cell>
          <cell r="C240" t="str">
            <v>- - - лошадей, ослов, мулов и лошаков</v>
          </cell>
          <cell r="D240" t="str">
            <v>-</v>
          </cell>
          <cell r="E240" t="str">
            <v>15, но не менее 0,15 евро за 1 кг</v>
          </cell>
        </row>
        <row r="241">
          <cell r="B241">
            <v>206809900</v>
          </cell>
          <cell r="C241" t="str">
            <v>- - - овец и коз</v>
          </cell>
          <cell r="D241" t="str">
            <v>-</v>
          </cell>
          <cell r="E241" t="str">
            <v>15, но не менее 0,15 евро за 1 кг</v>
          </cell>
        </row>
        <row r="242">
          <cell r="B242">
            <v>206901000</v>
          </cell>
          <cell r="C242" t="str">
            <v>- - для производства фармацевтической продукции</v>
          </cell>
          <cell r="D242" t="str">
            <v>-</v>
          </cell>
          <cell r="E242">
            <v>5</v>
          </cell>
        </row>
        <row r="243">
          <cell r="B243">
            <v>206909100</v>
          </cell>
          <cell r="C243" t="str">
            <v>- - - лошадей, ослов, мулов и лошаков</v>
          </cell>
          <cell r="D243" t="str">
            <v>-</v>
          </cell>
          <cell r="E243" t="str">
            <v>15, но не менее 0,15 евро за 1 кг</v>
          </cell>
        </row>
        <row r="244">
          <cell r="B244">
            <v>206909900</v>
          </cell>
          <cell r="C244" t="str">
            <v>- - - овец и коз</v>
          </cell>
          <cell r="D244" t="str">
            <v>-</v>
          </cell>
          <cell r="E244" t="str">
            <v>15, но не менее 0,15 евро за 1 кг</v>
          </cell>
        </row>
        <row r="245">
          <cell r="B245">
            <v>207111001</v>
          </cell>
          <cell r="C245" t="str">
            <v>- - - - в порядке, указанном в дополнительном примечании Евразийского экономического союза 4 к группе 02</v>
          </cell>
          <cell r="D245" t="str">
            <v>-</v>
          </cell>
          <cell r="E245" t="str">
            <v>25, но не менее 0,2 евро за 1 кг</v>
          </cell>
        </row>
        <row r="246">
          <cell r="B246">
            <v>207111009</v>
          </cell>
          <cell r="C246" t="str">
            <v>- - - - прочие</v>
          </cell>
          <cell r="D246" t="str">
            <v>-</v>
          </cell>
          <cell r="E246" t="str">
            <v>80, но не менее 0,7 евро за 1 кг</v>
          </cell>
        </row>
        <row r="247">
          <cell r="B247">
            <v>207113001</v>
          </cell>
          <cell r="C247" t="str">
            <v>- - - - в порядке, указанном в дополнительном примечании Евразийского экономического союза 4 к группе 02</v>
          </cell>
          <cell r="D247" t="str">
            <v>-</v>
          </cell>
          <cell r="E247" t="str">
            <v>25, но не менее 0,2 евро за 1 кг</v>
          </cell>
        </row>
        <row r="248">
          <cell r="B248">
            <v>207113009</v>
          </cell>
          <cell r="C248" t="str">
            <v>- - - - прочие</v>
          </cell>
          <cell r="D248" t="str">
            <v>-</v>
          </cell>
          <cell r="E248" t="str">
            <v>80, но не менее 0,7 евро за 1 кг</v>
          </cell>
        </row>
        <row r="249">
          <cell r="B249">
            <v>207119001</v>
          </cell>
          <cell r="C249" t="str">
            <v>- - - - в порядке, указанном в дополнительном примечании Евразийского экономического союза 4 к группе 02</v>
          </cell>
          <cell r="D249" t="str">
            <v>-</v>
          </cell>
          <cell r="E249" t="str">
            <v>25, но не менее 0,2 евро за 1 кг</v>
          </cell>
        </row>
        <row r="250">
          <cell r="B250">
            <v>207119009</v>
          </cell>
          <cell r="C250" t="str">
            <v>- - - - прочие</v>
          </cell>
          <cell r="D250" t="str">
            <v>-</v>
          </cell>
          <cell r="E250" t="str">
            <v>80, но не менее 0,7 евро за 1 кг</v>
          </cell>
        </row>
        <row r="251">
          <cell r="B251">
            <v>207121001</v>
          </cell>
          <cell r="C251" t="str">
            <v>- - - - в порядке, указанном в дополнительном примечании Евразийского экономического союза 4 к группе 02</v>
          </cell>
          <cell r="D251" t="str">
            <v>-</v>
          </cell>
          <cell r="E251" t="str">
            <v>25, но не менее 0,2 евро за 1 кг</v>
          </cell>
        </row>
        <row r="252">
          <cell r="B252">
            <v>207121009</v>
          </cell>
          <cell r="C252" t="str">
            <v>- - - - прочие</v>
          </cell>
          <cell r="D252" t="str">
            <v>-</v>
          </cell>
          <cell r="E252" t="str">
            <v>80, но не менее 0,7 евро за 1 кг</v>
          </cell>
        </row>
        <row r="253">
          <cell r="B253">
            <v>207129001</v>
          </cell>
          <cell r="C253" t="str">
            <v>- - - - в порядке, указанном в дополнительном примечании Евразийского экономического союза 4 к группе 02</v>
          </cell>
          <cell r="D253" t="str">
            <v>-</v>
          </cell>
          <cell r="E253" t="str">
            <v>25, но не менее 0,2 евро за 1 кг</v>
          </cell>
        </row>
        <row r="254">
          <cell r="B254">
            <v>207129009</v>
          </cell>
          <cell r="C254" t="str">
            <v>- - - - прочие</v>
          </cell>
          <cell r="D254" t="str">
            <v>-</v>
          </cell>
          <cell r="E254" t="str">
            <v>80, но не менее 0,7 евро за 1 кг</v>
          </cell>
        </row>
        <row r="255">
          <cell r="B255">
            <v>207131001</v>
          </cell>
          <cell r="C255" t="str">
            <v>- - - - - в порядке, указанном в дополнительном примечании Евразийского экономического союза 4 к группе 02</v>
          </cell>
          <cell r="D255" t="str">
            <v>-</v>
          </cell>
          <cell r="E255" t="str">
            <v>25, но не менее 0,2 евро за 1 кг</v>
          </cell>
        </row>
        <row r="256">
          <cell r="B256">
            <v>207131009</v>
          </cell>
          <cell r="C256" t="str">
            <v>- - - - - прочее</v>
          </cell>
          <cell r="D256" t="str">
            <v>-</v>
          </cell>
          <cell r="E256" t="str">
            <v>80, но не менее 0,7 евро за 1 кг</v>
          </cell>
        </row>
        <row r="257">
          <cell r="B257">
            <v>207132001</v>
          </cell>
          <cell r="C257" t="str">
            <v>- - - - - - в порядке, указанном в дополнительном примечании Евразийского экономического союза 4 к группе 02</v>
          </cell>
          <cell r="D257" t="str">
            <v>-</v>
          </cell>
          <cell r="E257" t="str">
            <v>25, но не менее 0,2 евро за 1 кг</v>
          </cell>
        </row>
        <row r="258">
          <cell r="B258">
            <v>207132009</v>
          </cell>
          <cell r="C258" t="str">
            <v>- - - - - - прочие</v>
          </cell>
          <cell r="D258" t="str">
            <v>-</v>
          </cell>
          <cell r="E258" t="str">
            <v>80, но не менее 0,7 евро за 1 кг</v>
          </cell>
        </row>
        <row r="259">
          <cell r="B259">
            <v>207133001</v>
          </cell>
          <cell r="C259" t="str">
            <v>- - - - - - в порядке, указанном в дополнительном примечании Евразийского экономического союза 4 к группе 02</v>
          </cell>
          <cell r="D259" t="str">
            <v>-</v>
          </cell>
          <cell r="E259" t="str">
            <v>25, но не менее 0,2 евро за 1 кг</v>
          </cell>
        </row>
        <row r="260">
          <cell r="B260">
            <v>207133009</v>
          </cell>
          <cell r="C260" t="str">
            <v>- - - - - - прочие</v>
          </cell>
          <cell r="D260" t="str">
            <v>-</v>
          </cell>
          <cell r="E260" t="str">
            <v>80, но не менее 0,7 евро за 1 кг</v>
          </cell>
        </row>
        <row r="261">
          <cell r="B261">
            <v>207134001</v>
          </cell>
          <cell r="C261" t="str">
            <v>- - - - - - в порядке, указанном в дополнительном примечании Евразийского экономического союза 4 к группе 02</v>
          </cell>
          <cell r="D261" t="str">
            <v>-</v>
          </cell>
          <cell r="E261" t="str">
            <v>25, но не менее 0,2 евро за 1 кг</v>
          </cell>
        </row>
        <row r="262">
          <cell r="B262">
            <v>207134009</v>
          </cell>
          <cell r="C262" t="str">
            <v>- - - - - - прочие</v>
          </cell>
          <cell r="D262" t="str">
            <v>-</v>
          </cell>
          <cell r="E262" t="str">
            <v>80, но не менее 0,7 евро за 1 кг</v>
          </cell>
        </row>
        <row r="263">
          <cell r="B263">
            <v>207135001</v>
          </cell>
          <cell r="C263" t="str">
            <v>- - - - - - в порядке, указанном в дополнительном примечании Евразийского экономического союза 4 к группе 02</v>
          </cell>
          <cell r="D263" t="str">
            <v>-</v>
          </cell>
          <cell r="E263" t="str">
            <v>25, но не менее 0,2 евро за 1 кг</v>
          </cell>
        </row>
        <row r="264">
          <cell r="B264">
            <v>207135009</v>
          </cell>
          <cell r="C264" t="str">
            <v>- - - - - - прочие</v>
          </cell>
          <cell r="D264" t="str">
            <v>-</v>
          </cell>
          <cell r="E264" t="str">
            <v>80, но не менее 0,7 евро за 1 кг</v>
          </cell>
        </row>
        <row r="265">
          <cell r="B265">
            <v>207136001</v>
          </cell>
          <cell r="C265" t="str">
            <v>- - - - - - в порядке, указанном в дополнительном примечании Евразийского экономического союза 4 к группе 02</v>
          </cell>
          <cell r="D265" t="str">
            <v>-</v>
          </cell>
          <cell r="E265" t="str">
            <v>25, но не менее 0,2 евро за 1 кг</v>
          </cell>
        </row>
        <row r="266">
          <cell r="B266">
            <v>207136009</v>
          </cell>
          <cell r="C266" t="str">
            <v>- - - - - - прочие</v>
          </cell>
          <cell r="D266" t="str">
            <v>-</v>
          </cell>
          <cell r="E266" t="str">
            <v>80, но не менее 0,7 евро за 1 кг</v>
          </cell>
        </row>
        <row r="267">
          <cell r="B267">
            <v>207137001</v>
          </cell>
          <cell r="C267" t="str">
            <v>- - - - - - в порядке, указанном в дополнительном примечании Евразийского экономического союза 4 к группе 02</v>
          </cell>
          <cell r="D267" t="str">
            <v>-</v>
          </cell>
          <cell r="E267" t="str">
            <v>25, но не менее 0,2 евро за 1 кг</v>
          </cell>
        </row>
        <row r="268">
          <cell r="B268">
            <v>207137009</v>
          </cell>
          <cell r="C268" t="str">
            <v>- - - - - - прочие</v>
          </cell>
          <cell r="D268" t="str">
            <v>-</v>
          </cell>
          <cell r="E268" t="str">
            <v>80, но не менее 0,7 евро за 1 кг</v>
          </cell>
        </row>
        <row r="269">
          <cell r="B269">
            <v>207139101</v>
          </cell>
          <cell r="C269" t="str">
            <v>- - - - - в порядке, указанном в дополнительном примечании Евразийского экономического союза 4 к группе 02</v>
          </cell>
          <cell r="D269" t="str">
            <v>-</v>
          </cell>
          <cell r="E269" t="str">
            <v>25, но не менее 0,2 евро за 1 кг</v>
          </cell>
        </row>
        <row r="270">
          <cell r="B270">
            <v>207139109</v>
          </cell>
          <cell r="C270" t="str">
            <v>- - - - - прочая</v>
          </cell>
          <cell r="D270" t="str">
            <v>-</v>
          </cell>
          <cell r="E270" t="str">
            <v>80, но не менее 0,7 евро за 1 кг</v>
          </cell>
        </row>
        <row r="271">
          <cell r="B271">
            <v>207139901</v>
          </cell>
          <cell r="C271" t="str">
            <v>- - - - - в порядке, указанном в дополнительном примечании Евразийского экономического союза 4 к группе 02</v>
          </cell>
          <cell r="D271" t="str">
            <v>-</v>
          </cell>
          <cell r="E271" t="str">
            <v>25, но не менее 0,2 евро за 1 кг</v>
          </cell>
        </row>
        <row r="272">
          <cell r="B272">
            <v>207139909</v>
          </cell>
          <cell r="C272" t="str">
            <v>- - - - - прочие</v>
          </cell>
          <cell r="D272" t="str">
            <v>-</v>
          </cell>
          <cell r="E272" t="str">
            <v>80, но не менее 0,7 евро за 1 кг</v>
          </cell>
        </row>
        <row r="273">
          <cell r="B273">
            <v>207141001</v>
          </cell>
          <cell r="C273" t="str">
            <v>- - - - - в порядке, указанном в дополнительном примечании Евразийского экономического союза 4 к группе 02</v>
          </cell>
          <cell r="D273" t="str">
            <v>-</v>
          </cell>
          <cell r="E273">
            <v>25</v>
          </cell>
        </row>
        <row r="274">
          <cell r="B274">
            <v>207141009</v>
          </cell>
          <cell r="C274" t="str">
            <v>- - - - - прочее</v>
          </cell>
          <cell r="D274" t="str">
            <v>-</v>
          </cell>
          <cell r="E274">
            <v>80</v>
          </cell>
        </row>
        <row r="275">
          <cell r="B275">
            <v>207142001</v>
          </cell>
          <cell r="C275" t="str">
            <v>- - - - - - в порядке, указанном в дополнительном примечании Евразийского экономического союза 4 к группе 02</v>
          </cell>
          <cell r="D275" t="str">
            <v>-</v>
          </cell>
          <cell r="E275" t="str">
            <v>25, но не менее 0,2 евро за 1 кг</v>
          </cell>
        </row>
        <row r="276">
          <cell r="B276">
            <v>207142009</v>
          </cell>
          <cell r="C276" t="str">
            <v>- - - - - - прочие</v>
          </cell>
          <cell r="D276" t="str">
            <v>-</v>
          </cell>
          <cell r="E276" t="str">
            <v>80, но не менее 0,7 евро за 1 кг</v>
          </cell>
        </row>
        <row r="277">
          <cell r="B277">
            <v>207143001</v>
          </cell>
          <cell r="C277" t="str">
            <v>- - - - - - в порядке, указанном в дополнительном примечании Евразийского экономического союза 4 к группе 02</v>
          </cell>
          <cell r="D277" t="str">
            <v>-</v>
          </cell>
          <cell r="E277" t="str">
            <v>25, но не менее 0,2 евро за 1 кг</v>
          </cell>
        </row>
        <row r="278">
          <cell r="B278">
            <v>207143009</v>
          </cell>
          <cell r="C278" t="str">
            <v>- - - - - - прочие</v>
          </cell>
          <cell r="D278" t="str">
            <v>-</v>
          </cell>
          <cell r="E278" t="str">
            <v>80, но не менее 0,7 евро за 1 кг</v>
          </cell>
        </row>
        <row r="279">
          <cell r="B279">
            <v>207144001</v>
          </cell>
          <cell r="C279" t="str">
            <v>- - - - - - в порядке, указанном в дополнительном примечании Евразийского экономического союза 4 к группе 02</v>
          </cell>
          <cell r="D279" t="str">
            <v>-</v>
          </cell>
          <cell r="E279" t="str">
            <v>25, но не менее 0,2 евро за 1 кг</v>
          </cell>
        </row>
        <row r="280">
          <cell r="B280">
            <v>207144009</v>
          </cell>
          <cell r="C280" t="str">
            <v>- - - - - - прочие</v>
          </cell>
          <cell r="D280" t="str">
            <v>-</v>
          </cell>
          <cell r="E280">
            <v>80</v>
          </cell>
        </row>
        <row r="281">
          <cell r="B281">
            <v>207145001</v>
          </cell>
          <cell r="C281" t="str">
            <v>- - - - - - в порядке, указанном в дополнительном примечании Евразийского экономического союза 4 к группе 02</v>
          </cell>
          <cell r="D281" t="str">
            <v>-</v>
          </cell>
          <cell r="E281" t="str">
            <v>25, но не менее 0,2 евро за 1 кг</v>
          </cell>
        </row>
        <row r="282">
          <cell r="B282">
            <v>207145009</v>
          </cell>
          <cell r="C282" t="str">
            <v>- - - - - - прочие</v>
          </cell>
          <cell r="D282" t="str">
            <v>-</v>
          </cell>
          <cell r="E282" t="str">
            <v>80, но не менее 0,7 евро за 1 кг</v>
          </cell>
        </row>
        <row r="283">
          <cell r="B283">
            <v>207146001</v>
          </cell>
          <cell r="C283" t="str">
            <v>- - - - - - в порядке, указанном в дополнительном примечании Евразийского экономического союза 4 к группе 02</v>
          </cell>
          <cell r="D283" t="str">
            <v>-</v>
          </cell>
          <cell r="E283" t="str">
            <v>25, но не менее 0,2 евро за 1 кг</v>
          </cell>
        </row>
        <row r="284">
          <cell r="B284">
            <v>207146009</v>
          </cell>
          <cell r="C284" t="str">
            <v>- - - - - - прочие</v>
          </cell>
          <cell r="D284" t="str">
            <v>-</v>
          </cell>
          <cell r="E284" t="str">
            <v>80, но не менее 0,7 евро за 1 кг</v>
          </cell>
        </row>
        <row r="285">
          <cell r="B285">
            <v>207147001</v>
          </cell>
          <cell r="C285" t="str">
            <v>- - - - - - в порядке, указанном в дополнительном примечании Евразийского экономического союза 4 к группе 02</v>
          </cell>
          <cell r="D285" t="str">
            <v>-</v>
          </cell>
          <cell r="E285" t="str">
            <v>25, но не менее 0,2 евро за 1 кг</v>
          </cell>
        </row>
        <row r="286">
          <cell r="B286">
            <v>207147009</v>
          </cell>
          <cell r="C286" t="str">
            <v>- - - - - - прочие</v>
          </cell>
          <cell r="D286" t="str">
            <v>-</v>
          </cell>
          <cell r="E286" t="str">
            <v>80, но не менее 0,7 евро за 1 кг</v>
          </cell>
        </row>
        <row r="287">
          <cell r="B287">
            <v>207149101</v>
          </cell>
          <cell r="C287" t="str">
            <v>- - - - - в порядке, указанном в дополнительном примечании Евразийского экономического союза 4 к группе 02</v>
          </cell>
          <cell r="D287" t="str">
            <v>-</v>
          </cell>
          <cell r="E287" t="str">
            <v>25, но не менее 0,2 евро за 1 кг</v>
          </cell>
        </row>
        <row r="288">
          <cell r="B288">
            <v>207149109</v>
          </cell>
          <cell r="C288" t="str">
            <v>- - - - - прочая</v>
          </cell>
          <cell r="D288" t="str">
            <v>-</v>
          </cell>
          <cell r="E288" t="str">
            <v>80, но не менее 0,7 евро за 1 кг</v>
          </cell>
        </row>
        <row r="289">
          <cell r="B289">
            <v>207149901</v>
          </cell>
          <cell r="C289" t="str">
            <v>- - - - - в порядке, указанном в дополнительном примечании Евразийского экономического союза 4 к группе 02</v>
          </cell>
          <cell r="D289" t="str">
            <v>-</v>
          </cell>
          <cell r="E289" t="str">
            <v>25, но не менее 0,2 евро за 1 кг</v>
          </cell>
        </row>
        <row r="290">
          <cell r="B290">
            <v>207149909</v>
          </cell>
          <cell r="C290" t="str">
            <v>- - - - - прочие</v>
          </cell>
          <cell r="D290" t="str">
            <v>-</v>
          </cell>
          <cell r="E290">
            <v>80</v>
          </cell>
        </row>
        <row r="291">
          <cell r="B291">
            <v>207241001</v>
          </cell>
          <cell r="C291" t="str">
            <v>- - - - в порядке, указанном в дополнительном примечании Евразийского экономического союза 4 к группе 02</v>
          </cell>
          <cell r="D291" t="str">
            <v>-</v>
          </cell>
          <cell r="E291" t="str">
            <v>25, но не менее 0,2 евро за 1 кг</v>
          </cell>
        </row>
        <row r="292">
          <cell r="B292">
            <v>207241009</v>
          </cell>
          <cell r="C292" t="str">
            <v>- - - - прочие</v>
          </cell>
          <cell r="D292" t="str">
            <v>-</v>
          </cell>
          <cell r="E292" t="str">
            <v>80, но не менее 0,7 евро за 1 кг</v>
          </cell>
        </row>
        <row r="293">
          <cell r="B293">
            <v>207249001</v>
          </cell>
          <cell r="C293" t="str">
            <v>- - - - в порядке, указанном в дополнительном примечании Евразийского экономического союза 4 к группе 02</v>
          </cell>
          <cell r="D293" t="str">
            <v>-</v>
          </cell>
          <cell r="E293" t="str">
            <v>25, но не менее 0,2 евро за 1 кг</v>
          </cell>
        </row>
        <row r="294">
          <cell r="B294">
            <v>207249009</v>
          </cell>
          <cell r="C294" t="str">
            <v>- - - - прочие</v>
          </cell>
          <cell r="D294" t="str">
            <v>-</v>
          </cell>
          <cell r="E294" t="str">
            <v>80, но не менее 0,7 евро за 1 кг</v>
          </cell>
        </row>
        <row r="295">
          <cell r="B295">
            <v>207251001</v>
          </cell>
          <cell r="C295" t="str">
            <v>- - - - в порядке, указанном в дополнительном примечании Евразийского экономического союза 4 к группе 02</v>
          </cell>
          <cell r="D295" t="str">
            <v>-</v>
          </cell>
          <cell r="E295" t="str">
            <v>25, но не менее 0,2 евро за 1 кг</v>
          </cell>
        </row>
        <row r="296">
          <cell r="B296">
            <v>207251009</v>
          </cell>
          <cell r="C296" t="str">
            <v>- - - - прочие</v>
          </cell>
          <cell r="D296" t="str">
            <v>-</v>
          </cell>
          <cell r="E296" t="str">
            <v>80, но не менее 0,7 евро за 1 кг</v>
          </cell>
        </row>
        <row r="297">
          <cell r="B297">
            <v>207259001</v>
          </cell>
          <cell r="C297" t="str">
            <v>- - - - в порядке, указанном в дополнительном примечании Евразийского экономического союза 4 к группе 02</v>
          </cell>
          <cell r="D297" t="str">
            <v>-</v>
          </cell>
          <cell r="E297" t="str">
            <v>25, но не менее 0,2 евро за 1 кг</v>
          </cell>
        </row>
        <row r="298">
          <cell r="B298">
            <v>207259009</v>
          </cell>
          <cell r="C298" t="str">
            <v>- - - - прочие</v>
          </cell>
          <cell r="D298" t="str">
            <v>-</v>
          </cell>
          <cell r="E298" t="str">
            <v>80, но не менее 0,7 евро за 1 кг</v>
          </cell>
        </row>
        <row r="299">
          <cell r="B299">
            <v>207261001</v>
          </cell>
          <cell r="C299" t="str">
            <v>- - - - - в порядке, указанном в дополнительном примечании Евразийского экономического союза 4 к группе 02</v>
          </cell>
          <cell r="D299" t="str">
            <v>-</v>
          </cell>
          <cell r="E299" t="str">
            <v>25, но не менее 0,2 евро за 1 кг</v>
          </cell>
        </row>
        <row r="300">
          <cell r="B300">
            <v>207261009</v>
          </cell>
          <cell r="C300" t="str">
            <v>- - - - - прочее</v>
          </cell>
          <cell r="D300" t="str">
            <v>-</v>
          </cell>
          <cell r="E300" t="str">
            <v>80, но не менее 0,7 евро за 1 кг</v>
          </cell>
        </row>
        <row r="301">
          <cell r="B301">
            <v>207262001</v>
          </cell>
          <cell r="C301" t="str">
            <v>- - - - - - в порядке, указанном в дополнительном примечании Евразийского экономического союза 4 к группе 02</v>
          </cell>
          <cell r="D301" t="str">
            <v>-</v>
          </cell>
          <cell r="E301" t="str">
            <v>25, но не менее 0,2 евро за 1 кг</v>
          </cell>
        </row>
        <row r="302">
          <cell r="B302">
            <v>207262009</v>
          </cell>
          <cell r="C302" t="str">
            <v>- - - - - - прочие</v>
          </cell>
          <cell r="D302" t="str">
            <v>-</v>
          </cell>
          <cell r="E302" t="str">
            <v>80, но не менее 0,7 евро за 1 кг</v>
          </cell>
        </row>
        <row r="303">
          <cell r="B303">
            <v>207263001</v>
          </cell>
          <cell r="C303" t="str">
            <v>- - - - - - в порядке, указанном в дополнительном примечании Евразийского экономического союза 4 к группе 02</v>
          </cell>
          <cell r="D303" t="str">
            <v>-</v>
          </cell>
          <cell r="E303" t="str">
            <v>25, но не менее 0,2 евро за 1 кг</v>
          </cell>
        </row>
        <row r="304">
          <cell r="B304">
            <v>207263009</v>
          </cell>
          <cell r="C304" t="str">
            <v>- - - - - - прочие</v>
          </cell>
          <cell r="D304" t="str">
            <v>-</v>
          </cell>
          <cell r="E304" t="str">
            <v>80, но не менее 0,7 евро за 1 кг</v>
          </cell>
        </row>
        <row r="305">
          <cell r="B305">
            <v>207264001</v>
          </cell>
          <cell r="C305" t="str">
            <v>- - - - - - в порядке, указанном в дополнительном примечании Евразийского экономического союза 4 к группе 02</v>
          </cell>
          <cell r="D305" t="str">
            <v>-</v>
          </cell>
          <cell r="E305" t="str">
            <v>25, но не менее 0,2 евро за 1 кг</v>
          </cell>
        </row>
        <row r="306">
          <cell r="B306">
            <v>207264009</v>
          </cell>
          <cell r="C306" t="str">
            <v>- - - - - - прочие</v>
          </cell>
          <cell r="D306" t="str">
            <v>-</v>
          </cell>
          <cell r="E306" t="str">
            <v>80, но не менее 0,7 евро за 1 кг</v>
          </cell>
        </row>
        <row r="307">
          <cell r="B307">
            <v>207265001</v>
          </cell>
          <cell r="C307" t="str">
            <v>- - - - - - в порядке, указанном в дополнительном примечании Евразийского экономического союза 4 к группе 02</v>
          </cell>
          <cell r="D307" t="str">
            <v>-</v>
          </cell>
          <cell r="E307" t="str">
            <v>25, но не менее 0,2 евро за 1 кг</v>
          </cell>
        </row>
        <row r="308">
          <cell r="B308">
            <v>207265009</v>
          </cell>
          <cell r="C308" t="str">
            <v>- - - - - - прочие</v>
          </cell>
          <cell r="D308" t="str">
            <v>-</v>
          </cell>
          <cell r="E308" t="str">
            <v>80, но не менее 0,7 евро за 1 кг</v>
          </cell>
        </row>
        <row r="309">
          <cell r="B309">
            <v>207266001</v>
          </cell>
          <cell r="C309" t="str">
            <v>- - - - - - - в порядке, указанном в дополнительном примечании Евразийского экономического союза 4 к группе 02</v>
          </cell>
          <cell r="D309" t="str">
            <v>-</v>
          </cell>
          <cell r="E309" t="str">
            <v>25, но не менее 0,2 евро за 1 кг</v>
          </cell>
        </row>
        <row r="310">
          <cell r="B310">
            <v>207266009</v>
          </cell>
          <cell r="C310" t="str">
            <v>- - - - - - - прочие</v>
          </cell>
          <cell r="D310" t="str">
            <v>-</v>
          </cell>
          <cell r="E310" t="str">
            <v>80, но не менее 0,7 евро за 1 кг</v>
          </cell>
        </row>
        <row r="311">
          <cell r="B311">
            <v>207267001</v>
          </cell>
          <cell r="C311" t="str">
            <v>- - - - - - - в порядке, указанном в дополнительном примечании Евразийского экономического союза 4 к группе 02</v>
          </cell>
          <cell r="D311" t="str">
            <v>-</v>
          </cell>
          <cell r="E311" t="str">
            <v>25, но не менее 0,2 евро за 1 кг</v>
          </cell>
        </row>
        <row r="312">
          <cell r="B312">
            <v>207267009</v>
          </cell>
          <cell r="C312" t="str">
            <v>- - - - - - - прочие</v>
          </cell>
          <cell r="D312" t="str">
            <v>-</v>
          </cell>
          <cell r="E312" t="str">
            <v>80, но не менее 0,7 евро за 1 кг</v>
          </cell>
        </row>
        <row r="313">
          <cell r="B313">
            <v>207268001</v>
          </cell>
          <cell r="C313" t="str">
            <v>- - - - - - в порядке, указанном в дополнительном примечании Евразийского экономического союза 4 к группе 02</v>
          </cell>
          <cell r="D313" t="str">
            <v>-</v>
          </cell>
          <cell r="E313" t="str">
            <v>25, но не менее 0,2 евро за 1 кг</v>
          </cell>
        </row>
        <row r="314">
          <cell r="B314">
            <v>207268009</v>
          </cell>
          <cell r="C314" t="str">
            <v>- - - - - - прочие</v>
          </cell>
          <cell r="D314" t="str">
            <v>-</v>
          </cell>
          <cell r="E314" t="str">
            <v>80, но не менее 0,7 евро за 1 кг</v>
          </cell>
        </row>
        <row r="315">
          <cell r="B315">
            <v>207269101</v>
          </cell>
          <cell r="C315" t="str">
            <v>- - - - - в порядке, указанном в дополнительном примечании Евразийского экономического союза 4 к группе 02</v>
          </cell>
          <cell r="D315" t="str">
            <v>-</v>
          </cell>
          <cell r="E315" t="str">
            <v>25, но не менее 0,2 евро за 1 кг</v>
          </cell>
        </row>
        <row r="316">
          <cell r="B316">
            <v>207269109</v>
          </cell>
          <cell r="C316" t="str">
            <v>- - - - - прочая</v>
          </cell>
          <cell r="D316" t="str">
            <v>-</v>
          </cell>
          <cell r="E316" t="str">
            <v>80, но не менее 0,7 евро за 1 кг</v>
          </cell>
        </row>
        <row r="317">
          <cell r="B317">
            <v>207269901</v>
          </cell>
          <cell r="C317" t="str">
            <v>- - - - - в порядке, указанном в дополнительном примечании Евразийского экономического союза 4 к группе 02</v>
          </cell>
          <cell r="D317" t="str">
            <v>-</v>
          </cell>
          <cell r="E317" t="str">
            <v>25, но не менее 0,2 евро за 1 кг</v>
          </cell>
        </row>
        <row r="318">
          <cell r="B318">
            <v>207269909</v>
          </cell>
          <cell r="C318" t="str">
            <v>- - - - - прочие</v>
          </cell>
          <cell r="D318" t="str">
            <v>-</v>
          </cell>
          <cell r="E318" t="str">
            <v>80, но не менее 0,7 евро за 1 кг</v>
          </cell>
        </row>
        <row r="319">
          <cell r="B319">
            <v>207271001</v>
          </cell>
          <cell r="C319" t="str">
            <v>- - - - - в порядке, указанном в дополнительном примечании Евразийского экономического союза 4 к группе 02</v>
          </cell>
          <cell r="D319" t="str">
            <v>-</v>
          </cell>
          <cell r="E319" t="str">
            <v>25, но не менее 0,2 евро за 1 кг</v>
          </cell>
        </row>
        <row r="320">
          <cell r="B320">
            <v>207271009</v>
          </cell>
          <cell r="C320" t="str">
            <v>- - - - - прочее</v>
          </cell>
          <cell r="D320" t="str">
            <v>-</v>
          </cell>
          <cell r="E320">
            <v>80</v>
          </cell>
        </row>
        <row r="321">
          <cell r="B321">
            <v>207272001</v>
          </cell>
          <cell r="C321" t="str">
            <v>- - - - - - в порядке, указанном в дополнительном примечании Евразийского экономического союза 4 к группе 02</v>
          </cell>
          <cell r="D321" t="str">
            <v>-</v>
          </cell>
          <cell r="E321" t="str">
            <v>25, но не менее 0,2 евро за 1 кг</v>
          </cell>
        </row>
        <row r="322">
          <cell r="B322">
            <v>207272009</v>
          </cell>
          <cell r="C322" t="str">
            <v>- - - - - - прочие</v>
          </cell>
          <cell r="D322" t="str">
            <v>-</v>
          </cell>
          <cell r="E322" t="str">
            <v>80, но не менее 0,7 евро за 1 кг</v>
          </cell>
        </row>
        <row r="323">
          <cell r="B323">
            <v>207273001</v>
          </cell>
          <cell r="C323" t="str">
            <v>- - - - - - в порядке, указанном в дополнительном примечании Евразийского экономического союза 4 к группе 02</v>
          </cell>
          <cell r="D323" t="str">
            <v>-</v>
          </cell>
          <cell r="E323" t="str">
            <v>25, но не менее 0,2 евро за 1 кг</v>
          </cell>
        </row>
        <row r="324">
          <cell r="B324">
            <v>207273009</v>
          </cell>
          <cell r="C324" t="str">
            <v>- - - - - - прочие</v>
          </cell>
          <cell r="D324" t="str">
            <v>-</v>
          </cell>
          <cell r="E324" t="str">
            <v>80, но не менее 0,7 евро за 1 кг</v>
          </cell>
        </row>
        <row r="325">
          <cell r="B325">
            <v>207274001</v>
          </cell>
          <cell r="C325" t="str">
            <v>- - - - - - в порядке, указанном в дополнительном примечании Евразийского экономического союза 4 к группе 02</v>
          </cell>
          <cell r="D325" t="str">
            <v>-</v>
          </cell>
          <cell r="E325" t="str">
            <v>25, но не менее 0,2 евро за 1 кг</v>
          </cell>
        </row>
        <row r="326">
          <cell r="B326">
            <v>207274009</v>
          </cell>
          <cell r="C326" t="str">
            <v>- - - - - - прочие</v>
          </cell>
          <cell r="D326" t="str">
            <v>-</v>
          </cell>
          <cell r="E326" t="str">
            <v>80, но не менее 0,7 евро за 1 кг</v>
          </cell>
        </row>
        <row r="327">
          <cell r="B327">
            <v>207275001</v>
          </cell>
          <cell r="C327" t="str">
            <v>- - - - - - в порядке, указанном в дополнительном примечании Евразийского экономического союза 4 к группе 02</v>
          </cell>
          <cell r="D327" t="str">
            <v>-</v>
          </cell>
          <cell r="E327" t="str">
            <v>25, но не менее 0,2 евро за 1 кг</v>
          </cell>
        </row>
        <row r="328">
          <cell r="B328">
            <v>207275009</v>
          </cell>
          <cell r="C328" t="str">
            <v>- - - - - - прочие</v>
          </cell>
          <cell r="D328" t="str">
            <v>-</v>
          </cell>
          <cell r="E328" t="str">
            <v>80, но не менее 0,7 евро за 1 кг</v>
          </cell>
        </row>
        <row r="329">
          <cell r="B329">
            <v>207276001</v>
          </cell>
          <cell r="C329" t="str">
            <v>- - - - - - - в порядке, указанном в дополнительном примечании Евразийского экономического союза 4 к группе 02</v>
          </cell>
          <cell r="D329" t="str">
            <v>-</v>
          </cell>
          <cell r="E329" t="str">
            <v>25, но не менее 0,2 евро за 1 кг</v>
          </cell>
        </row>
        <row r="330">
          <cell r="B330">
            <v>207276009</v>
          </cell>
          <cell r="C330" t="str">
            <v>- - - - - - - прочие</v>
          </cell>
          <cell r="D330" t="str">
            <v>-</v>
          </cell>
          <cell r="E330" t="str">
            <v>80, но не менее 0,7 евро за 1 кг</v>
          </cell>
        </row>
        <row r="331">
          <cell r="B331">
            <v>207277001</v>
          </cell>
          <cell r="C331" t="str">
            <v>- - - - - - - в порядке, указанном в дополнительном примечании Евразийского экономического союза 4 к группе 02</v>
          </cell>
          <cell r="D331" t="str">
            <v>-</v>
          </cell>
          <cell r="E331" t="str">
            <v>25, но не менее 0,2 евро за 1 кг</v>
          </cell>
        </row>
        <row r="332">
          <cell r="B332">
            <v>207277009</v>
          </cell>
          <cell r="C332" t="str">
            <v>- - - - - - - прочие</v>
          </cell>
          <cell r="D332" t="str">
            <v>-</v>
          </cell>
          <cell r="E332" t="str">
            <v>80, но не менее 0,7 евро за 1 кг</v>
          </cell>
        </row>
        <row r="333">
          <cell r="B333">
            <v>207278001</v>
          </cell>
          <cell r="C333" t="str">
            <v>- - - - - - в порядке, указанном в дополнительном примечании Евразийского экономического союза 4 к группе 02</v>
          </cell>
          <cell r="D333" t="str">
            <v>-</v>
          </cell>
          <cell r="E333" t="str">
            <v>25, но не менее 0,2 евро за 1 кг</v>
          </cell>
        </row>
        <row r="334">
          <cell r="B334">
            <v>207278009</v>
          </cell>
          <cell r="C334" t="str">
            <v>- - - - - - прочие</v>
          </cell>
          <cell r="D334" t="str">
            <v>-</v>
          </cell>
          <cell r="E334" t="str">
            <v>80, но не менее 0,7 евро за 1 кг</v>
          </cell>
        </row>
        <row r="335">
          <cell r="B335">
            <v>207279101</v>
          </cell>
          <cell r="C335" t="str">
            <v>- - - - - в порядке, указанном в дополнительном примечании Евразийского экономического союза 4 к группе 02</v>
          </cell>
          <cell r="D335" t="str">
            <v>-</v>
          </cell>
          <cell r="E335" t="str">
            <v>25, но не менее 0,2 евро за 1 кг</v>
          </cell>
        </row>
        <row r="336">
          <cell r="B336">
            <v>207279109</v>
          </cell>
          <cell r="C336" t="str">
            <v>- - - - - прочая</v>
          </cell>
          <cell r="D336" t="str">
            <v>-</v>
          </cell>
          <cell r="E336" t="str">
            <v>80, но не менее 0,7 евро за 1 кг</v>
          </cell>
        </row>
        <row r="337">
          <cell r="B337">
            <v>207279901</v>
          </cell>
          <cell r="C337" t="str">
            <v>- - - - - в порядке, указанном в дополнительном примечании Евразийского экономического союза 4 к группе 02</v>
          </cell>
          <cell r="D337" t="str">
            <v>-</v>
          </cell>
          <cell r="E337" t="str">
            <v>25, но не менее 0,2 евро за 1 кг</v>
          </cell>
        </row>
        <row r="338">
          <cell r="B338">
            <v>207279909</v>
          </cell>
          <cell r="C338" t="str">
            <v>- - - - - прочие</v>
          </cell>
          <cell r="D338" t="str">
            <v>-</v>
          </cell>
          <cell r="E338" t="str">
            <v>80, но не менее 0,7 евро за 1 кг</v>
          </cell>
        </row>
        <row r="339">
          <cell r="B339">
            <v>207412001</v>
          </cell>
          <cell r="C339" t="str">
            <v>- - - - в порядке, указанном в дополнительном примечании Евразийского экономического союза 4 к группе 02</v>
          </cell>
          <cell r="D339" t="str">
            <v>-</v>
          </cell>
          <cell r="E339" t="str">
            <v>25, но не менее 0,2 евро за 1 кг</v>
          </cell>
        </row>
        <row r="340">
          <cell r="B340">
            <v>207412009</v>
          </cell>
          <cell r="C340" t="str">
            <v>- - - - прочие</v>
          </cell>
          <cell r="D340" t="str">
            <v>-</v>
          </cell>
          <cell r="E340" t="str">
            <v>80, но не менее 0,7 евро за 1 кг</v>
          </cell>
        </row>
        <row r="341">
          <cell r="B341">
            <v>207413001</v>
          </cell>
          <cell r="C341" t="str">
            <v>- - - - в порядке, указанном в дополнительном примечании Евразийского экономического союза 4 к группе 02</v>
          </cell>
          <cell r="D341" t="str">
            <v>-</v>
          </cell>
          <cell r="E341" t="str">
            <v>25, но не менее 0,2 евро за 1 кг</v>
          </cell>
        </row>
        <row r="342">
          <cell r="B342">
            <v>207413009</v>
          </cell>
          <cell r="C342" t="str">
            <v>- - - - прочие</v>
          </cell>
          <cell r="D342" t="str">
            <v>-</v>
          </cell>
          <cell r="E342" t="str">
            <v>80, но не менее 0,7 евро за 1 кг</v>
          </cell>
        </row>
        <row r="343">
          <cell r="B343">
            <v>207418001</v>
          </cell>
          <cell r="C343" t="str">
            <v>- - - - в порядке, указанном в дополнительном примечании Евразийского экономического союза 4 к группе 02</v>
          </cell>
          <cell r="D343" t="str">
            <v>-</v>
          </cell>
          <cell r="E343" t="str">
            <v>25, но не менее 0,2 евро за 1 кг</v>
          </cell>
        </row>
        <row r="344">
          <cell r="B344">
            <v>207418009</v>
          </cell>
          <cell r="C344" t="str">
            <v>- - - - прочие</v>
          </cell>
          <cell r="D344" t="str">
            <v>-</v>
          </cell>
          <cell r="E344" t="str">
            <v>80, но не менее 0,7 евро за 1 кг</v>
          </cell>
        </row>
        <row r="345">
          <cell r="B345">
            <v>207423001</v>
          </cell>
          <cell r="C345" t="str">
            <v>- - - - в порядке, указанном в дополнительном примечании Евразийского экономического союза 4 к группе 02</v>
          </cell>
          <cell r="D345" t="str">
            <v>-</v>
          </cell>
          <cell r="E345" t="str">
            <v>25, но не менее 0,2 евро за 1 кг</v>
          </cell>
        </row>
        <row r="346">
          <cell r="B346">
            <v>207423009</v>
          </cell>
          <cell r="C346" t="str">
            <v>- - - - прочие</v>
          </cell>
          <cell r="D346" t="str">
            <v>-</v>
          </cell>
          <cell r="E346" t="str">
            <v>80, но не менее 0,7 евро за 1 кг</v>
          </cell>
        </row>
        <row r="347">
          <cell r="B347">
            <v>207428001</v>
          </cell>
          <cell r="C347" t="str">
            <v>- - - - в порядке, указанном в дополнительном примечании Евразийского экономического союза 4 к группе 02</v>
          </cell>
          <cell r="D347" t="str">
            <v>-</v>
          </cell>
          <cell r="E347" t="str">
            <v>25, но не менее 0,2 евро за 1 кг</v>
          </cell>
        </row>
        <row r="348">
          <cell r="B348">
            <v>207428009</v>
          </cell>
          <cell r="C348" t="str">
            <v>- - - - прочие</v>
          </cell>
          <cell r="D348" t="str">
            <v>-</v>
          </cell>
          <cell r="E348" t="str">
            <v>80, но не менее 0,7 евро за 1 кг</v>
          </cell>
        </row>
        <row r="349">
          <cell r="B349">
            <v>207430001</v>
          </cell>
          <cell r="C349" t="str">
            <v>- - - в порядке, указанном в дополнительном примечании Евразийского экономического союза 4 к группе 02</v>
          </cell>
          <cell r="D349" t="str">
            <v>-</v>
          </cell>
          <cell r="E349" t="str">
            <v>25, но не менее 0,2 евро за 1 кг</v>
          </cell>
        </row>
        <row r="350">
          <cell r="B350">
            <v>207430009</v>
          </cell>
          <cell r="C350" t="str">
            <v>- - - прочая</v>
          </cell>
          <cell r="D350" t="str">
            <v>-</v>
          </cell>
          <cell r="E350" t="str">
            <v>80, но не менее 0,7 евро за 1 кг</v>
          </cell>
        </row>
        <row r="351">
          <cell r="B351">
            <v>207441001</v>
          </cell>
          <cell r="C351" t="str">
            <v>- - - - - в порядке, указанном в дополнительном примечании Евразийского экономического союза 4 к группе 02</v>
          </cell>
          <cell r="D351" t="str">
            <v>-</v>
          </cell>
          <cell r="E351" t="str">
            <v>25, но не менее 0,2 евро за 1 кг</v>
          </cell>
        </row>
        <row r="352">
          <cell r="B352">
            <v>207441009</v>
          </cell>
          <cell r="C352" t="str">
            <v>- - - - - прочее</v>
          </cell>
          <cell r="D352" t="str">
            <v>-</v>
          </cell>
          <cell r="E352" t="str">
            <v>80, но не менее 0,7 евро за 1 кг</v>
          </cell>
        </row>
        <row r="353">
          <cell r="B353">
            <v>207442101</v>
          </cell>
          <cell r="C353" t="str">
            <v>- - - - - - в порядке, указанном в дополнительном примечании Евразийского экономического союза 4 к группе 02</v>
          </cell>
          <cell r="D353" t="str">
            <v>-</v>
          </cell>
          <cell r="E353" t="str">
            <v>25, но не менее 0,2 евро за 1 кг</v>
          </cell>
        </row>
        <row r="354">
          <cell r="B354">
            <v>207442109</v>
          </cell>
          <cell r="C354" t="str">
            <v>- - - - - - прочие</v>
          </cell>
          <cell r="D354" t="str">
            <v>-</v>
          </cell>
          <cell r="E354" t="str">
            <v>80, но не менее 0,7 евро за 1 кг</v>
          </cell>
        </row>
        <row r="355">
          <cell r="B355">
            <v>207443101</v>
          </cell>
          <cell r="C355" t="str">
            <v>- - - - - - в порядке, указанном в дополнительном примечании Евразийского экономического союза 4 к группе 02</v>
          </cell>
          <cell r="D355" t="str">
            <v>-</v>
          </cell>
          <cell r="E355" t="str">
            <v>25, но не менее 0,2 евро за 1 кг</v>
          </cell>
        </row>
        <row r="356">
          <cell r="B356">
            <v>207443109</v>
          </cell>
          <cell r="C356" t="str">
            <v>- - - - - - прочие</v>
          </cell>
          <cell r="D356" t="str">
            <v>-</v>
          </cell>
          <cell r="E356" t="str">
            <v>80, но не менее 0,7 евро за 1 кг</v>
          </cell>
        </row>
        <row r="357">
          <cell r="B357">
            <v>207444101</v>
          </cell>
          <cell r="C357" t="str">
            <v>- - - - - - в порядке, указанном в дополнительном примечании Евразийского экономического союза 4 к группе 02</v>
          </cell>
          <cell r="D357" t="str">
            <v>-</v>
          </cell>
          <cell r="E357" t="str">
            <v>25, но не менее 0,2 евро за 1 кг</v>
          </cell>
        </row>
        <row r="358">
          <cell r="B358">
            <v>207444109</v>
          </cell>
          <cell r="C358" t="str">
            <v>- - - - - - прочие</v>
          </cell>
          <cell r="D358" t="str">
            <v>-</v>
          </cell>
          <cell r="E358" t="str">
            <v>80, но не менее 0,7 евро за 1 кг</v>
          </cell>
        </row>
        <row r="359">
          <cell r="B359">
            <v>207445101</v>
          </cell>
          <cell r="C359" t="str">
            <v>- - - - - - в порядке, указанном в дополнительном примечании Евразийского экономического союза 4 к группе 02</v>
          </cell>
          <cell r="D359" t="str">
            <v>-</v>
          </cell>
          <cell r="E359" t="str">
            <v>25, но не менее 0,2 евро за 1 кг</v>
          </cell>
        </row>
        <row r="360">
          <cell r="B360">
            <v>207445109</v>
          </cell>
          <cell r="C360" t="str">
            <v>- - - - - - прочие</v>
          </cell>
          <cell r="D360" t="str">
            <v>-</v>
          </cell>
          <cell r="E360" t="str">
            <v>80, но не менее 0,7 евро за 1 кг</v>
          </cell>
        </row>
        <row r="361">
          <cell r="B361">
            <v>207446101</v>
          </cell>
          <cell r="C361" t="str">
            <v>- - - - - - в порядке, указанном в дополнительном примечании Евразийского экономического союза 4 к группе 02</v>
          </cell>
          <cell r="D361" t="str">
            <v>-</v>
          </cell>
          <cell r="E361" t="str">
            <v>25, но не менее 0,2 евро за 1 кг</v>
          </cell>
        </row>
        <row r="362">
          <cell r="B362">
            <v>207446109</v>
          </cell>
          <cell r="C362" t="str">
            <v>- - - - - - прочие</v>
          </cell>
          <cell r="D362" t="str">
            <v>-</v>
          </cell>
          <cell r="E362" t="str">
            <v>80, но не менее 0,7 евро за 1 кг</v>
          </cell>
        </row>
        <row r="363">
          <cell r="B363">
            <v>207447101</v>
          </cell>
          <cell r="C363" t="str">
            <v>- - - - - - в порядке, указанном в дополнительном примечании Евразийского экономического союза 4 к группе 02</v>
          </cell>
          <cell r="D363" t="str">
            <v>-</v>
          </cell>
          <cell r="E363" t="str">
            <v>25, но не менее 0,2 евро за 1 кг</v>
          </cell>
        </row>
        <row r="364">
          <cell r="B364">
            <v>207447109</v>
          </cell>
          <cell r="C364" t="str">
            <v>- - - - - - прочие</v>
          </cell>
          <cell r="D364" t="str">
            <v>-</v>
          </cell>
          <cell r="E364" t="str">
            <v>80, но не менее 0,7 евро за 1 кг</v>
          </cell>
        </row>
        <row r="365">
          <cell r="B365">
            <v>207448101</v>
          </cell>
          <cell r="C365" t="str">
            <v>- - - - - - в порядке, указанном в дополнительном примечании Евразийского экономического союза 4 к группе 02</v>
          </cell>
          <cell r="D365" t="str">
            <v>-</v>
          </cell>
          <cell r="E365" t="str">
            <v>25, но не менее 0,2 евро за 1 кг</v>
          </cell>
        </row>
        <row r="366">
          <cell r="B366">
            <v>207448109</v>
          </cell>
          <cell r="C366" t="str">
            <v>- - - - - - прочие</v>
          </cell>
          <cell r="D366" t="str">
            <v>-</v>
          </cell>
          <cell r="E366" t="str">
            <v>80, но не менее 0,7 евро за 1 кг</v>
          </cell>
        </row>
        <row r="367">
          <cell r="B367">
            <v>207449101</v>
          </cell>
          <cell r="C367" t="str">
            <v>- - - - - в порядке, указанном в дополнительном примечании Евразийского экономического союза 4 к группе 02</v>
          </cell>
          <cell r="D367" t="str">
            <v>-</v>
          </cell>
          <cell r="E367" t="str">
            <v>25, но не менее 0,2 евро за 1 кг</v>
          </cell>
        </row>
        <row r="368">
          <cell r="B368">
            <v>207449109</v>
          </cell>
          <cell r="C368" t="str">
            <v>- - - - - прочая</v>
          </cell>
          <cell r="D368" t="str">
            <v>-</v>
          </cell>
          <cell r="E368" t="str">
            <v>80, но не менее 0,7 евро за 1 кг</v>
          </cell>
        </row>
        <row r="369">
          <cell r="B369">
            <v>207449901</v>
          </cell>
          <cell r="C369" t="str">
            <v>- - - - - в порядке, указанном в дополнительном примечании Евразийского экономического союза 4 к группе 02</v>
          </cell>
          <cell r="D369" t="str">
            <v>-</v>
          </cell>
          <cell r="E369" t="str">
            <v>25, но не менее 0,2 евро за 1 кг</v>
          </cell>
        </row>
        <row r="370">
          <cell r="B370">
            <v>207449909</v>
          </cell>
          <cell r="C370" t="str">
            <v>- - - - - прочие</v>
          </cell>
          <cell r="D370" t="str">
            <v>-</v>
          </cell>
          <cell r="E370" t="str">
            <v>80, но не менее 0,7 евро за 1 кг</v>
          </cell>
        </row>
        <row r="371">
          <cell r="B371">
            <v>207451001</v>
          </cell>
          <cell r="C371" t="str">
            <v>- - - - - в порядке, указанном в дополнительном примечании Евразийского экономического союза 4 к группе 02</v>
          </cell>
          <cell r="D371" t="str">
            <v>-</v>
          </cell>
          <cell r="E371" t="str">
            <v>25, но не менее 0,2 евро за 1 кг</v>
          </cell>
        </row>
        <row r="372">
          <cell r="B372">
            <v>207451009</v>
          </cell>
          <cell r="C372" t="str">
            <v>- - - - - прочее</v>
          </cell>
          <cell r="D372" t="str">
            <v>-</v>
          </cell>
          <cell r="E372" t="str">
            <v>80, но не менее 0,7 евро за 1 кг</v>
          </cell>
        </row>
        <row r="373">
          <cell r="B373">
            <v>207452101</v>
          </cell>
          <cell r="C373" t="str">
            <v>- - - - - - в порядке, указанном в дополнительном примечании Евразийского экономического союза 4 к группе 02</v>
          </cell>
          <cell r="D373" t="str">
            <v>-</v>
          </cell>
          <cell r="E373" t="str">
            <v>25, но не менее 0,2 евро за 1 кг</v>
          </cell>
        </row>
        <row r="374">
          <cell r="B374">
            <v>207452109</v>
          </cell>
          <cell r="C374" t="str">
            <v>- - - - - - прочие</v>
          </cell>
          <cell r="D374" t="str">
            <v>-</v>
          </cell>
          <cell r="E374" t="str">
            <v>80, но не менее 0,7 евро за 1 кг</v>
          </cell>
        </row>
        <row r="375">
          <cell r="B375">
            <v>207453101</v>
          </cell>
          <cell r="C375" t="str">
            <v>- - - - - - в порядке, указанном в дополнительном примечании Евразийского экономического союза 4 к группе 02</v>
          </cell>
          <cell r="D375" t="str">
            <v>-</v>
          </cell>
          <cell r="E375" t="str">
            <v>25, но не менее 0,2 евро за 1 кг</v>
          </cell>
        </row>
        <row r="376">
          <cell r="B376">
            <v>207453109</v>
          </cell>
          <cell r="C376" t="str">
            <v>- - - - - - прочие</v>
          </cell>
          <cell r="D376" t="str">
            <v>-</v>
          </cell>
          <cell r="E376" t="str">
            <v>80, но не менее 0,7 евро за 1 кг</v>
          </cell>
        </row>
        <row r="377">
          <cell r="B377">
            <v>207454101</v>
          </cell>
          <cell r="C377" t="str">
            <v>- - - - - - в порядке, указанном в дополнительном примечании Евразийского экономического союза 4 к группе 02</v>
          </cell>
          <cell r="D377" t="str">
            <v>-</v>
          </cell>
          <cell r="E377" t="str">
            <v>25, но не менее 0,2 евро за 1 кг</v>
          </cell>
        </row>
        <row r="378">
          <cell r="B378">
            <v>207454109</v>
          </cell>
          <cell r="C378" t="str">
            <v>- - - - - - прочие</v>
          </cell>
          <cell r="D378" t="str">
            <v>-</v>
          </cell>
          <cell r="E378" t="str">
            <v>80, но не менее 0,7 евро за 1 кг</v>
          </cell>
        </row>
        <row r="379">
          <cell r="B379">
            <v>207455101</v>
          </cell>
          <cell r="C379" t="str">
            <v>- - - - - - в порядке, указанном в дополнительном примечании Евразийского экономического союза 4 к группе 02</v>
          </cell>
          <cell r="D379" t="str">
            <v>-</v>
          </cell>
          <cell r="E379" t="str">
            <v>25, но не менее 0,2 евро за 1 кг</v>
          </cell>
        </row>
        <row r="380">
          <cell r="B380">
            <v>207455109</v>
          </cell>
          <cell r="C380" t="str">
            <v>- - - - - - прочие</v>
          </cell>
          <cell r="D380" t="str">
            <v>-</v>
          </cell>
          <cell r="E380" t="str">
            <v>80, но не менее 0,7 евро за 1 кг</v>
          </cell>
        </row>
        <row r="381">
          <cell r="B381">
            <v>207456101</v>
          </cell>
          <cell r="C381" t="str">
            <v>- - - - - - в порядке, указанном в дополнительном примечании Евразийского экономического союза 4 к группе 02</v>
          </cell>
          <cell r="D381" t="str">
            <v>-</v>
          </cell>
          <cell r="E381" t="str">
            <v>25, но не менее 0,2 евро за 1 кг</v>
          </cell>
        </row>
        <row r="382">
          <cell r="B382">
            <v>207456109</v>
          </cell>
          <cell r="C382" t="str">
            <v>- - - - - - прочие</v>
          </cell>
          <cell r="D382" t="str">
            <v>-</v>
          </cell>
          <cell r="E382" t="str">
            <v>80, но не менее 0,7 евро за 1 кг</v>
          </cell>
        </row>
        <row r="383">
          <cell r="B383">
            <v>207457101</v>
          </cell>
          <cell r="C383" t="str">
            <v>- - - - - - в порядке, указанном в дополнительном примечании Евразийского экономического союза 4 к группе 02</v>
          </cell>
          <cell r="D383" t="str">
            <v>-</v>
          </cell>
          <cell r="E383" t="str">
            <v>25, но не менее 0,2 евро за 1 кг</v>
          </cell>
        </row>
        <row r="384">
          <cell r="B384">
            <v>207457109</v>
          </cell>
          <cell r="C384" t="str">
            <v>- - - - - - прочие</v>
          </cell>
          <cell r="D384" t="str">
            <v>-</v>
          </cell>
          <cell r="E384" t="str">
            <v>80, но не менее 0,7 евро за 1 кг</v>
          </cell>
        </row>
        <row r="385">
          <cell r="B385">
            <v>207458101</v>
          </cell>
          <cell r="C385" t="str">
            <v>- - - - - - в порядке, указанном в дополнительном примечании Евразийского экономического союза 4 к группе 02</v>
          </cell>
          <cell r="D385" t="str">
            <v>-</v>
          </cell>
          <cell r="E385" t="str">
            <v>25, но не менее 0,2 евро за 1 кг</v>
          </cell>
        </row>
        <row r="386">
          <cell r="B386">
            <v>207458109</v>
          </cell>
          <cell r="C386" t="str">
            <v>- - - - - - прочие</v>
          </cell>
          <cell r="D386" t="str">
            <v>-</v>
          </cell>
          <cell r="E386" t="str">
            <v>80, но не менее 0,7 евро за 1 кг</v>
          </cell>
        </row>
        <row r="387">
          <cell r="B387">
            <v>207459301</v>
          </cell>
          <cell r="C387" t="str">
            <v>- - - - - - в порядке, указанном в дополнительном примечании Евразийского экономического союза 4 к группе 02</v>
          </cell>
          <cell r="D387" t="str">
            <v>-</v>
          </cell>
          <cell r="E387" t="str">
            <v>25, но не менее 0,2 евро за 1 кг</v>
          </cell>
        </row>
        <row r="388">
          <cell r="B388">
            <v>207459309</v>
          </cell>
          <cell r="C388" t="str">
            <v>- - - - - - прочая</v>
          </cell>
          <cell r="D388" t="str">
            <v>-</v>
          </cell>
          <cell r="E388" t="str">
            <v>80, но не менее 0,7 евро за 1 кг</v>
          </cell>
        </row>
        <row r="389">
          <cell r="B389">
            <v>207459501</v>
          </cell>
          <cell r="C389" t="str">
            <v>- - - - - - в порядке, указанном в дополнительном примечании Евразийского экономического союза 4 к группе 02</v>
          </cell>
          <cell r="D389" t="str">
            <v>-</v>
          </cell>
          <cell r="E389" t="str">
            <v>25, но не менее 0,2 евро за 1 кг</v>
          </cell>
        </row>
        <row r="390">
          <cell r="B390">
            <v>207459509</v>
          </cell>
          <cell r="C390" t="str">
            <v>- - - - - - прочая</v>
          </cell>
          <cell r="D390" t="str">
            <v>-</v>
          </cell>
          <cell r="E390" t="str">
            <v>80, но не менее 0,7 евро за 1 кг</v>
          </cell>
        </row>
        <row r="391">
          <cell r="B391">
            <v>207459901</v>
          </cell>
          <cell r="C391" t="str">
            <v>- - - - - в порядке, указанном в дополнительном примечании Евразийского экономического союза 4 к группе 02</v>
          </cell>
          <cell r="D391" t="str">
            <v>-</v>
          </cell>
          <cell r="E391" t="str">
            <v>25, но не менее 0,2 евро за 1 кг</v>
          </cell>
        </row>
        <row r="392">
          <cell r="B392">
            <v>207459909</v>
          </cell>
          <cell r="C392" t="str">
            <v>- - - - - прочие</v>
          </cell>
          <cell r="D392" t="str">
            <v>-</v>
          </cell>
          <cell r="E392" t="str">
            <v>80, но не менее 0,7 евро за 1 кг</v>
          </cell>
        </row>
        <row r="393">
          <cell r="B393">
            <v>207511001</v>
          </cell>
          <cell r="C393" t="str">
            <v>- - - - в порядке, указанном в дополнительном примечании Евразийского экономического союза 4 к группе 02</v>
          </cell>
          <cell r="D393" t="str">
            <v>-</v>
          </cell>
          <cell r="E393" t="str">
            <v>25, но не менее 0,2 евро за 1 кг</v>
          </cell>
        </row>
        <row r="394">
          <cell r="B394">
            <v>207511009</v>
          </cell>
          <cell r="C394" t="str">
            <v>- - - - прочие</v>
          </cell>
          <cell r="D394" t="str">
            <v>-</v>
          </cell>
          <cell r="E394" t="str">
            <v>80, но не менее 0,7 евро за 1 кг</v>
          </cell>
        </row>
        <row r="395">
          <cell r="B395">
            <v>207519001</v>
          </cell>
          <cell r="C395" t="str">
            <v>- - - - в порядке, указанном в дополнительном примечании Евразийского экономического союза 4 к группе 02</v>
          </cell>
          <cell r="D395" t="str">
            <v>-</v>
          </cell>
          <cell r="E395" t="str">
            <v>25, но не менее 0,2 евро за 1 кг</v>
          </cell>
        </row>
        <row r="396">
          <cell r="B396">
            <v>207519009</v>
          </cell>
          <cell r="C396" t="str">
            <v>- - - - прочие</v>
          </cell>
          <cell r="D396" t="str">
            <v>-</v>
          </cell>
          <cell r="E396" t="str">
            <v>80, но не менее 0,7 евро за 1 кг</v>
          </cell>
        </row>
        <row r="397">
          <cell r="B397">
            <v>207521001</v>
          </cell>
          <cell r="C397" t="str">
            <v>- - - - в порядке, указанном в дополнительном примечании Евразийского экономического союза 4 к группе 02</v>
          </cell>
          <cell r="D397" t="str">
            <v>-</v>
          </cell>
          <cell r="E397" t="str">
            <v>25, но не менее 0,2 евро за 1 кг</v>
          </cell>
        </row>
        <row r="398">
          <cell r="B398">
            <v>207521009</v>
          </cell>
          <cell r="C398" t="str">
            <v>- - - - прочие</v>
          </cell>
          <cell r="D398" t="str">
            <v>-</v>
          </cell>
          <cell r="E398" t="str">
            <v>80, но не менее 0,7 евро за 1 кг</v>
          </cell>
        </row>
        <row r="399">
          <cell r="B399">
            <v>207529001</v>
          </cell>
          <cell r="C399" t="str">
            <v>- - - - в порядке, указанном в дополнительном примечании Евразийского экономического союза 4 к группе 02</v>
          </cell>
          <cell r="D399" t="str">
            <v>-</v>
          </cell>
          <cell r="E399" t="str">
            <v>25, но не менее 0,2 евро за 1 кг</v>
          </cell>
        </row>
        <row r="400">
          <cell r="B400">
            <v>207529009</v>
          </cell>
          <cell r="C400" t="str">
            <v>- - - - прочие</v>
          </cell>
          <cell r="D400" t="str">
            <v>-</v>
          </cell>
          <cell r="E400" t="str">
            <v>80, но не менее 0,7 евро за 1 кг</v>
          </cell>
        </row>
        <row r="401">
          <cell r="B401">
            <v>207530001</v>
          </cell>
          <cell r="C401" t="str">
            <v>- - - в порядке, указанном в дополнительном примечании Евразийского экономического союза 4 к группе 02</v>
          </cell>
          <cell r="D401" t="str">
            <v>-</v>
          </cell>
          <cell r="E401" t="str">
            <v>25, но не менее 0,2 евро за 1 кг</v>
          </cell>
        </row>
        <row r="402">
          <cell r="B402">
            <v>207530009</v>
          </cell>
          <cell r="C402" t="str">
            <v>- - - прочая</v>
          </cell>
          <cell r="D402" t="str">
            <v>-</v>
          </cell>
          <cell r="E402" t="str">
            <v>80, но не менее 0,7 евро за 1 кг</v>
          </cell>
        </row>
        <row r="403">
          <cell r="B403">
            <v>207541001</v>
          </cell>
          <cell r="C403" t="str">
            <v>- - - - - в порядке, указанном в дополнительном примечании Евразийского экономического союза 4 к группе 02</v>
          </cell>
          <cell r="D403" t="str">
            <v>-</v>
          </cell>
          <cell r="E403" t="str">
            <v>25, но не менее 0,2 евро за 1 кг</v>
          </cell>
        </row>
        <row r="404">
          <cell r="B404">
            <v>207541009</v>
          </cell>
          <cell r="C404" t="str">
            <v>- - - - - прочее</v>
          </cell>
          <cell r="D404" t="str">
            <v>-</v>
          </cell>
          <cell r="E404" t="str">
            <v>80, но не менее 0,7 евро за 1 кг</v>
          </cell>
        </row>
        <row r="405">
          <cell r="B405">
            <v>207542101</v>
          </cell>
          <cell r="C405" t="str">
            <v>- - - - - - в порядке, указанном в дополнительном примечании Евразийского экономического союза 4 к группе 02</v>
          </cell>
          <cell r="D405" t="str">
            <v>-</v>
          </cell>
          <cell r="E405" t="str">
            <v>25, но не менее 0,2 евро за 1 кг</v>
          </cell>
        </row>
        <row r="406">
          <cell r="B406">
            <v>207542109</v>
          </cell>
          <cell r="C406" t="str">
            <v>- - - - - - прочие</v>
          </cell>
          <cell r="D406" t="str">
            <v>-</v>
          </cell>
          <cell r="E406" t="str">
            <v>80, но не менее 0,7 евро за 1 кг</v>
          </cell>
        </row>
        <row r="407">
          <cell r="B407">
            <v>207543101</v>
          </cell>
          <cell r="C407" t="str">
            <v>- - - - - - в порядке, указанном в дополнительном примечании Евразийского экономического союза 4 к группе 02</v>
          </cell>
          <cell r="D407" t="str">
            <v>-</v>
          </cell>
          <cell r="E407" t="str">
            <v>25, но не менее 0,2 евро за 1 кг</v>
          </cell>
        </row>
        <row r="408">
          <cell r="B408">
            <v>207543109</v>
          </cell>
          <cell r="C408" t="str">
            <v>- - - - - - прочие</v>
          </cell>
          <cell r="D408" t="str">
            <v>-</v>
          </cell>
          <cell r="E408" t="str">
            <v>80, но не менее 0,7 евро за 1 кг</v>
          </cell>
        </row>
        <row r="409">
          <cell r="B409">
            <v>207544101</v>
          </cell>
          <cell r="C409" t="str">
            <v>- - - - - - в порядке, указанном в дополнительном примечании Евразийского экономического союза 4 к группе 02</v>
          </cell>
          <cell r="D409" t="str">
            <v>-</v>
          </cell>
          <cell r="E409" t="str">
            <v>25, но не менее 0,2 евро за 1 кг</v>
          </cell>
        </row>
        <row r="410">
          <cell r="B410">
            <v>207544109</v>
          </cell>
          <cell r="C410" t="str">
            <v>- - - - - - прочие</v>
          </cell>
          <cell r="D410" t="str">
            <v>-</v>
          </cell>
          <cell r="E410" t="str">
            <v>80, но не менее 0,7 евро за 1 кг</v>
          </cell>
        </row>
        <row r="411">
          <cell r="B411">
            <v>207545101</v>
          </cell>
          <cell r="C411" t="str">
            <v>- - - - - - в порядке, указанном в дополнительном примечании Евразийского экономического союза 4 к группе 02</v>
          </cell>
          <cell r="D411" t="str">
            <v>-</v>
          </cell>
          <cell r="E411" t="str">
            <v>25, но не менее 0,2 евро за 1 кг</v>
          </cell>
        </row>
        <row r="412">
          <cell r="B412">
            <v>207545109</v>
          </cell>
          <cell r="C412" t="str">
            <v>- - - - - - прочие</v>
          </cell>
          <cell r="D412" t="str">
            <v>-</v>
          </cell>
          <cell r="E412" t="str">
            <v>80, но не менее 0,7 евро за 1 кг</v>
          </cell>
        </row>
        <row r="413">
          <cell r="B413">
            <v>207546101</v>
          </cell>
          <cell r="C413" t="str">
            <v>- - - - - - в порядке, указанном в дополнительном примечании Евразийского экономического союза 4 к группе 02</v>
          </cell>
          <cell r="D413" t="str">
            <v>-</v>
          </cell>
          <cell r="E413" t="str">
            <v>25, но не менее 0,2 евро за 1 кг</v>
          </cell>
        </row>
        <row r="414">
          <cell r="B414">
            <v>207546109</v>
          </cell>
          <cell r="C414" t="str">
            <v>- - - - - - прочие</v>
          </cell>
          <cell r="D414" t="str">
            <v>-</v>
          </cell>
          <cell r="E414" t="str">
            <v>80, но не менее 0,7 евро за 1 кг</v>
          </cell>
        </row>
        <row r="415">
          <cell r="B415">
            <v>207547101</v>
          </cell>
          <cell r="C415" t="str">
            <v>- - - - - - в порядке, указанном в дополнительном примечании Евразийского экономического союза 4 к группе 02</v>
          </cell>
          <cell r="D415" t="str">
            <v>-</v>
          </cell>
          <cell r="E415" t="str">
            <v>25, но не менее 0,2 евро за 1 кг</v>
          </cell>
        </row>
        <row r="416">
          <cell r="B416">
            <v>207547109</v>
          </cell>
          <cell r="C416" t="str">
            <v>- - - - - - прочие</v>
          </cell>
          <cell r="D416" t="str">
            <v>-</v>
          </cell>
          <cell r="E416" t="str">
            <v>80, но не менее 0,7 евро за 1 кг</v>
          </cell>
        </row>
        <row r="417">
          <cell r="B417">
            <v>207548101</v>
          </cell>
          <cell r="C417" t="str">
            <v>- - - - - - в порядке, указанном в дополнительном примечании Евразийского экономического союза 4 к группе 02</v>
          </cell>
          <cell r="D417" t="str">
            <v>-</v>
          </cell>
          <cell r="E417" t="str">
            <v>25, но не менее 0,2 евро за 1 кг</v>
          </cell>
        </row>
        <row r="418">
          <cell r="B418">
            <v>207548109</v>
          </cell>
          <cell r="C418" t="str">
            <v>- - - - - - прочие</v>
          </cell>
          <cell r="D418" t="str">
            <v>-</v>
          </cell>
          <cell r="E418" t="str">
            <v>80, но не менее 0,7 евро за 1 кг</v>
          </cell>
        </row>
        <row r="419">
          <cell r="B419">
            <v>207549101</v>
          </cell>
          <cell r="C419" t="str">
            <v>- - - - - в порядке, указанном в дополнительном примечании Евразийского экономического союза 4 к группе 02</v>
          </cell>
          <cell r="D419" t="str">
            <v>-</v>
          </cell>
          <cell r="E419" t="str">
            <v>25, но не менее 0,2 евро за 1 кг</v>
          </cell>
        </row>
        <row r="420">
          <cell r="B420">
            <v>207549109</v>
          </cell>
          <cell r="C420" t="str">
            <v>- - - - - прочая</v>
          </cell>
          <cell r="D420" t="str">
            <v>-</v>
          </cell>
          <cell r="E420" t="str">
            <v>80, но не менее 0,7 евро за 1 кг</v>
          </cell>
        </row>
        <row r="421">
          <cell r="B421">
            <v>207549901</v>
          </cell>
          <cell r="C421" t="str">
            <v>- - - - - в порядке, указанном в дополнительном примечании Евразийского экономического союза 4 к группе 02</v>
          </cell>
          <cell r="D421" t="str">
            <v>-</v>
          </cell>
          <cell r="E421" t="str">
            <v>25, но не менее 0,2 евро за 1 кг</v>
          </cell>
        </row>
        <row r="422">
          <cell r="B422">
            <v>207549909</v>
          </cell>
          <cell r="C422" t="str">
            <v>- - - - - прочие</v>
          </cell>
          <cell r="D422" t="str">
            <v>-</v>
          </cell>
          <cell r="E422" t="str">
            <v>80, но не менее 0,7 евро за 1 кг</v>
          </cell>
        </row>
        <row r="423">
          <cell r="B423">
            <v>207551001</v>
          </cell>
          <cell r="C423" t="str">
            <v>- - - - - в порядке, указанном в дополнительном примечании Евразийского экономического союза 4 к группе 02</v>
          </cell>
          <cell r="D423" t="str">
            <v>-</v>
          </cell>
          <cell r="E423" t="str">
            <v>25, но не менее 0,2 евро за 1 кг</v>
          </cell>
        </row>
        <row r="424">
          <cell r="B424">
            <v>207551009</v>
          </cell>
          <cell r="C424" t="str">
            <v>- - - - - прочее</v>
          </cell>
          <cell r="D424" t="str">
            <v>-</v>
          </cell>
          <cell r="E424" t="str">
            <v>80, но не менее 0,7 евро за 1 кг</v>
          </cell>
        </row>
        <row r="425">
          <cell r="B425">
            <v>207552101</v>
          </cell>
          <cell r="C425" t="str">
            <v>- - - - - - в порядке, указанном в дополнительном примечании Евразийского экономического союза 4 к группе 02</v>
          </cell>
          <cell r="D425" t="str">
            <v>-</v>
          </cell>
          <cell r="E425" t="str">
            <v>25, но не менее 0,2 евро за 1 кг</v>
          </cell>
        </row>
        <row r="426">
          <cell r="B426">
            <v>207552109</v>
          </cell>
          <cell r="C426" t="str">
            <v>- - - - - - прочие</v>
          </cell>
          <cell r="D426" t="str">
            <v>-</v>
          </cell>
          <cell r="E426" t="str">
            <v>80, но не менее 0,7 евро за 1 кг</v>
          </cell>
        </row>
        <row r="427">
          <cell r="B427">
            <v>207553101</v>
          </cell>
          <cell r="C427" t="str">
            <v>- - - - - - в порядке, указанном в дополнительном примечании Евразийского экономического союза 4 к группе 02</v>
          </cell>
          <cell r="D427" t="str">
            <v>-</v>
          </cell>
          <cell r="E427" t="str">
            <v>25, но не менее 0,2 евро за 1 кг</v>
          </cell>
        </row>
        <row r="428">
          <cell r="B428">
            <v>207553109</v>
          </cell>
          <cell r="C428" t="str">
            <v>- - - - - - прочие</v>
          </cell>
          <cell r="D428" t="str">
            <v>-</v>
          </cell>
          <cell r="E428" t="str">
            <v>80, но не менее 0,7 евро за 1 кг</v>
          </cell>
        </row>
        <row r="429">
          <cell r="B429">
            <v>207554101</v>
          </cell>
          <cell r="C429" t="str">
            <v>- - - - - - в порядке, указанном в дополнительном примечании Евразийского экономического союза 4 к группе 02</v>
          </cell>
          <cell r="D429" t="str">
            <v>-</v>
          </cell>
          <cell r="E429" t="str">
            <v>25, но не менее 0,2 евро за 1 кг</v>
          </cell>
        </row>
        <row r="430">
          <cell r="B430">
            <v>207554109</v>
          </cell>
          <cell r="C430" t="str">
            <v>- - - - - - прочие</v>
          </cell>
          <cell r="D430" t="str">
            <v>-</v>
          </cell>
          <cell r="E430" t="str">
            <v>80, но не менее 0,7 евро за 1 кг</v>
          </cell>
        </row>
        <row r="431">
          <cell r="B431">
            <v>207555101</v>
          </cell>
          <cell r="C431" t="str">
            <v>- - - - - - в порядке, указанном в дополнительном примечании Евразийского экономического союза 4 к группе 02</v>
          </cell>
          <cell r="D431" t="str">
            <v>-</v>
          </cell>
          <cell r="E431" t="str">
            <v>25, но не менее 0,2 евро за 1 кг</v>
          </cell>
        </row>
        <row r="432">
          <cell r="B432">
            <v>207555109</v>
          </cell>
          <cell r="C432" t="str">
            <v>- - - - - - прочие</v>
          </cell>
          <cell r="D432" t="str">
            <v>-</v>
          </cell>
          <cell r="E432" t="str">
            <v>80, но не менее 0,7 евро за 1 кг</v>
          </cell>
        </row>
        <row r="433">
          <cell r="B433">
            <v>207556101</v>
          </cell>
          <cell r="C433" t="str">
            <v>- - - - - - в порядке, указанном в дополнительном примечании Евразийского экономического союза 4 к группе 02</v>
          </cell>
          <cell r="D433" t="str">
            <v>-</v>
          </cell>
          <cell r="E433" t="str">
            <v>25, но не менее 0,2 евро за 1 кг</v>
          </cell>
        </row>
        <row r="434">
          <cell r="B434">
            <v>207556109</v>
          </cell>
          <cell r="C434" t="str">
            <v>- - - - - - прочие</v>
          </cell>
          <cell r="D434" t="str">
            <v>-</v>
          </cell>
          <cell r="E434" t="str">
            <v>80, но не менее 0,7 евро за 1 кг</v>
          </cell>
        </row>
        <row r="435">
          <cell r="B435">
            <v>207557101</v>
          </cell>
          <cell r="C435" t="str">
            <v>- - - - - - в порядке, указанном в дополнительном примечании Евразийского экономического союза 4 к группе 02</v>
          </cell>
          <cell r="D435" t="str">
            <v>-</v>
          </cell>
          <cell r="E435" t="str">
            <v>25, но не менее 0,2 евро за 1 кг</v>
          </cell>
        </row>
        <row r="436">
          <cell r="B436">
            <v>207557109</v>
          </cell>
          <cell r="C436" t="str">
            <v>- - - - - - прочие</v>
          </cell>
          <cell r="D436" t="str">
            <v>-</v>
          </cell>
          <cell r="E436" t="str">
            <v>80, но не менее 0,7 евро за 1 кг</v>
          </cell>
        </row>
        <row r="437">
          <cell r="B437">
            <v>207558101</v>
          </cell>
          <cell r="C437" t="str">
            <v>- - - - - - в порядке, указанном в дополнительном примечании Евразийского экономического союза 4 к группе 02</v>
          </cell>
          <cell r="D437" t="str">
            <v>-</v>
          </cell>
          <cell r="E437" t="str">
            <v>25, но не менее 0,2 евро за 1 кг</v>
          </cell>
        </row>
        <row r="438">
          <cell r="B438">
            <v>207558109</v>
          </cell>
          <cell r="C438" t="str">
            <v>- - - - - - прочие</v>
          </cell>
          <cell r="D438" t="str">
            <v>-</v>
          </cell>
          <cell r="E438" t="str">
            <v>80, но не менее 0,7 евро за 1 кг</v>
          </cell>
        </row>
        <row r="439">
          <cell r="B439">
            <v>207559301</v>
          </cell>
          <cell r="C439" t="str">
            <v>- - - - - - в порядке, указанном в дополнительном примечании Евразийского экономического союза 4 к группе 02</v>
          </cell>
          <cell r="D439" t="str">
            <v>-</v>
          </cell>
          <cell r="E439" t="str">
            <v>25, но не менее 0,2 евро за 1 кг</v>
          </cell>
        </row>
        <row r="440">
          <cell r="B440">
            <v>207559309</v>
          </cell>
          <cell r="C440" t="str">
            <v>- - - - - - прочая</v>
          </cell>
          <cell r="D440" t="str">
            <v>-</v>
          </cell>
          <cell r="E440" t="str">
            <v>80, но не менее 0,7 евро за 1 кг</v>
          </cell>
        </row>
        <row r="441">
          <cell r="B441">
            <v>207559501</v>
          </cell>
          <cell r="C441" t="str">
            <v>- - - - - - в порядке, указанном в дополнительном примечании Евразийского экономического союза 4 к группе 02</v>
          </cell>
          <cell r="D441" t="str">
            <v>-</v>
          </cell>
          <cell r="E441" t="str">
            <v>25, но не менее 0,2 евро за 1 кг</v>
          </cell>
        </row>
        <row r="442">
          <cell r="B442">
            <v>207559509</v>
          </cell>
          <cell r="C442" t="str">
            <v>- - - - - - прочая</v>
          </cell>
          <cell r="D442" t="str">
            <v>-</v>
          </cell>
          <cell r="E442" t="str">
            <v>80, но не менее 0,7 евро за 1 кг</v>
          </cell>
        </row>
        <row r="443">
          <cell r="B443">
            <v>207559901</v>
          </cell>
          <cell r="C443" t="str">
            <v>- - - - - в порядке, указанном в дополнительном примечании Евразийского экономического союза 4 к группе 02</v>
          </cell>
          <cell r="D443" t="str">
            <v>-</v>
          </cell>
          <cell r="E443" t="str">
            <v>25, но не менее 0,2 евро за 1 кг</v>
          </cell>
        </row>
        <row r="444">
          <cell r="B444">
            <v>207559909</v>
          </cell>
          <cell r="C444" t="str">
            <v>- - - - - прочие</v>
          </cell>
          <cell r="D444" t="str">
            <v>-</v>
          </cell>
          <cell r="E444" t="str">
            <v>80, но не менее 0,7 евро за 1 кг</v>
          </cell>
        </row>
        <row r="445">
          <cell r="B445">
            <v>207600501</v>
          </cell>
          <cell r="C445" t="str">
            <v>- - - в порядке, указанном в дополнительном примечании Евразийского экономического союза 4 к группе 02</v>
          </cell>
          <cell r="D445" t="str">
            <v>-</v>
          </cell>
          <cell r="E445" t="str">
            <v>25, но не менее 0,2 евро за 1 кг</v>
          </cell>
        </row>
        <row r="446">
          <cell r="B446">
            <v>207600509</v>
          </cell>
          <cell r="C446" t="str">
            <v>- - - прочие</v>
          </cell>
          <cell r="D446" t="str">
            <v>-</v>
          </cell>
          <cell r="E446" t="str">
            <v>80, но не менее 0,7 евро за 1 кг</v>
          </cell>
        </row>
        <row r="447">
          <cell r="B447">
            <v>207601001</v>
          </cell>
          <cell r="C447" t="str">
            <v>- - - - - в порядке, указанном в дополнительном примечании Евразийского экономического союза 4 к группе 02</v>
          </cell>
          <cell r="D447" t="str">
            <v>-</v>
          </cell>
          <cell r="E447" t="str">
            <v>25, но не менее 0,2 евро за 1 кг</v>
          </cell>
        </row>
        <row r="448">
          <cell r="B448">
            <v>207601009</v>
          </cell>
          <cell r="C448" t="str">
            <v>- - - - - прочее</v>
          </cell>
          <cell r="D448" t="str">
            <v>-</v>
          </cell>
          <cell r="E448" t="str">
            <v>80, но не менее 0,7 евро за 1 кг</v>
          </cell>
        </row>
        <row r="449">
          <cell r="B449">
            <v>207602101</v>
          </cell>
          <cell r="C449" t="str">
            <v>- - - - - - в порядке, указанном в дополнительном примечании Евразийского экономического союза 4 к группе 02</v>
          </cell>
          <cell r="D449" t="str">
            <v>-</v>
          </cell>
          <cell r="E449" t="str">
            <v>25, но не менее 0,2 евро за 1 кг</v>
          </cell>
        </row>
        <row r="450">
          <cell r="B450">
            <v>207602109</v>
          </cell>
          <cell r="C450" t="str">
            <v>- - - - - - прочие</v>
          </cell>
          <cell r="D450" t="str">
            <v>-</v>
          </cell>
          <cell r="E450" t="str">
            <v>80, но не менее 0,7 евро за 1 кг</v>
          </cell>
        </row>
        <row r="451">
          <cell r="B451">
            <v>207603101</v>
          </cell>
          <cell r="C451" t="str">
            <v>- - - - - - в порядке, указанном в дополнительном примечании Евразийского экономического союза 4 к группе 02</v>
          </cell>
          <cell r="D451" t="str">
            <v>-</v>
          </cell>
          <cell r="E451" t="str">
            <v>25, но не менее 0,2 евро за 1 кг</v>
          </cell>
        </row>
        <row r="452">
          <cell r="B452">
            <v>207603109</v>
          </cell>
          <cell r="C452" t="str">
            <v>- - - - - - прочие</v>
          </cell>
          <cell r="D452" t="str">
            <v>-</v>
          </cell>
          <cell r="E452" t="str">
            <v>80, но не менее 0,7 евро за 1 кг</v>
          </cell>
        </row>
        <row r="453">
          <cell r="B453">
            <v>207604101</v>
          </cell>
          <cell r="C453" t="str">
            <v>- - - - - - в порядке, указанном в дополнительном примечании Евразийского экономического союза 4 к группе 02</v>
          </cell>
          <cell r="D453" t="str">
            <v>-</v>
          </cell>
          <cell r="E453" t="str">
            <v>25, но не менее 0,2 евро за 1 кг</v>
          </cell>
        </row>
        <row r="454">
          <cell r="B454">
            <v>207604109</v>
          </cell>
          <cell r="C454" t="str">
            <v>- - - - - - прочие</v>
          </cell>
          <cell r="D454" t="str">
            <v>-</v>
          </cell>
          <cell r="E454" t="str">
            <v>80, но не менее 0,7 евро за 1 кг</v>
          </cell>
        </row>
        <row r="455">
          <cell r="B455">
            <v>207605101</v>
          </cell>
          <cell r="C455" t="str">
            <v>- - - - - - в порядке, указанном в дополнительном примечании Евразийского экономического союза 4 к группе 02</v>
          </cell>
          <cell r="D455" t="str">
            <v>-</v>
          </cell>
          <cell r="E455" t="str">
            <v>25, но не менее 0,2 евро за 1 кг</v>
          </cell>
        </row>
        <row r="456">
          <cell r="B456">
            <v>207605109</v>
          </cell>
          <cell r="C456" t="str">
            <v>- - - - - - прочие</v>
          </cell>
          <cell r="D456" t="str">
            <v>-</v>
          </cell>
          <cell r="E456" t="str">
            <v>80, но не менее 0,7 евро за 1 кг</v>
          </cell>
        </row>
        <row r="457">
          <cell r="B457">
            <v>207606101</v>
          </cell>
          <cell r="C457" t="str">
            <v>- - - - - - в порядке, указанном в дополнительном примечании Евразийского экономического союза 4 к группе 02</v>
          </cell>
          <cell r="D457" t="str">
            <v>-</v>
          </cell>
          <cell r="E457" t="str">
            <v>25, но не менее 0,2 евро за 1 кг</v>
          </cell>
        </row>
        <row r="458">
          <cell r="B458">
            <v>207606109</v>
          </cell>
          <cell r="C458" t="str">
            <v>- - - - - - прочие</v>
          </cell>
          <cell r="D458" t="str">
            <v>-</v>
          </cell>
          <cell r="E458" t="str">
            <v>80, но не менее 0,7 евро за 1 кг</v>
          </cell>
        </row>
        <row r="459">
          <cell r="B459">
            <v>207608101</v>
          </cell>
          <cell r="C459" t="str">
            <v>- - - - - - в порядке, указанном в дополнительном примечании Евразийского экономического союза 4 к группе 02</v>
          </cell>
          <cell r="D459" t="str">
            <v>-</v>
          </cell>
          <cell r="E459" t="str">
            <v>25, но не менее 0,2 евро за 1 кг</v>
          </cell>
        </row>
        <row r="460">
          <cell r="B460">
            <v>207608109</v>
          </cell>
          <cell r="C460" t="str">
            <v>- - - - - - прочие</v>
          </cell>
          <cell r="D460" t="str">
            <v>-</v>
          </cell>
          <cell r="E460" t="str">
            <v>80, но не менее 0,7 евро за 1 кг</v>
          </cell>
        </row>
        <row r="461">
          <cell r="B461">
            <v>207609101</v>
          </cell>
          <cell r="C461" t="str">
            <v>- - - - - в порядке, указанном в дополнительном примечании Евразийского экономического союза 4 к группе 02</v>
          </cell>
          <cell r="D461" t="str">
            <v>-</v>
          </cell>
          <cell r="E461" t="str">
            <v>25, но не менее 0,2 евро за 1 кг</v>
          </cell>
        </row>
        <row r="462">
          <cell r="B462">
            <v>207609109</v>
          </cell>
          <cell r="C462" t="str">
            <v>- - - - - прочая</v>
          </cell>
          <cell r="D462" t="str">
            <v>-</v>
          </cell>
          <cell r="E462" t="str">
            <v>80, но не менее 0,7 евро за 1 кг</v>
          </cell>
        </row>
        <row r="463">
          <cell r="B463">
            <v>207609901</v>
          </cell>
          <cell r="C463" t="str">
            <v>- - - - - в порядке, указанном в дополнительном примечании Евразийского экономического союза 4 к группе 02</v>
          </cell>
          <cell r="D463" t="str">
            <v>-</v>
          </cell>
          <cell r="E463" t="str">
            <v>25, но не менее 0,2 евро за 1 кг</v>
          </cell>
        </row>
        <row r="464">
          <cell r="B464">
            <v>207609909</v>
          </cell>
          <cell r="C464" t="str">
            <v>- - - - - прочие</v>
          </cell>
          <cell r="D464" t="str">
            <v>-</v>
          </cell>
          <cell r="E464" t="str">
            <v>80, но не менее 0,7 евро за 1 кг</v>
          </cell>
        </row>
        <row r="465">
          <cell r="B465">
            <v>208101000</v>
          </cell>
          <cell r="C465" t="str">
            <v>- - домашних кроликов</v>
          </cell>
          <cell r="D465" t="str">
            <v>-</v>
          </cell>
          <cell r="E465" t="str">
            <v>15, но не менее 0,15 евро за 1 кг</v>
          </cell>
        </row>
        <row r="466">
          <cell r="B466">
            <v>208109000</v>
          </cell>
          <cell r="C466" t="str">
            <v>- - прочие</v>
          </cell>
          <cell r="D466" t="str">
            <v>-</v>
          </cell>
          <cell r="E466" t="str">
            <v>15, но не менее 0,15 евро за 1 кг</v>
          </cell>
        </row>
        <row r="467">
          <cell r="B467">
            <v>208300000</v>
          </cell>
          <cell r="C467" t="str">
            <v>- приматов</v>
          </cell>
          <cell r="D467" t="str">
            <v>-</v>
          </cell>
          <cell r="E467" t="str">
            <v>15, но не менее 0,15 евро за 1 кг</v>
          </cell>
        </row>
        <row r="468">
          <cell r="B468">
            <v>208401000</v>
          </cell>
          <cell r="C468" t="str">
            <v>- - мясо китов</v>
          </cell>
          <cell r="D468" t="str">
            <v>-</v>
          </cell>
          <cell r="E468" t="str">
            <v>15, но не менее 0,15 евро за 1 кг</v>
          </cell>
        </row>
        <row r="469">
          <cell r="B469">
            <v>208402000</v>
          </cell>
          <cell r="C469" t="str">
            <v>- - мясо тюленей</v>
          </cell>
          <cell r="D469" t="str">
            <v>-</v>
          </cell>
          <cell r="E469" t="str">
            <v>15, но не менее 0,15 евро за 1 кг</v>
          </cell>
        </row>
        <row r="470">
          <cell r="B470">
            <v>208408000</v>
          </cell>
          <cell r="C470" t="str">
            <v>- - прочие</v>
          </cell>
          <cell r="D470" t="str">
            <v>-</v>
          </cell>
          <cell r="E470" t="str">
            <v>15, но не менее 0,15 евро за 1 кг</v>
          </cell>
        </row>
        <row r="471">
          <cell r="B471">
            <v>208500000</v>
          </cell>
          <cell r="C471" t="str">
            <v>- рептилий (включая змей и черепах)</v>
          </cell>
          <cell r="D471" t="str">
            <v>-</v>
          </cell>
          <cell r="E471" t="str">
            <v>15, но не менее 0,15 евро за 1 кг</v>
          </cell>
        </row>
        <row r="472">
          <cell r="B472">
            <v>208600000</v>
          </cell>
          <cell r="C472" t="str">
            <v>- верблюдов и прочих животных семейства верблюдовых (Camelidae)</v>
          </cell>
          <cell r="D472" t="str">
            <v>-</v>
          </cell>
          <cell r="E472" t="str">
            <v>15, но не менее 0,15 евро за 1 кг</v>
          </cell>
        </row>
        <row r="473">
          <cell r="B473">
            <v>208901000</v>
          </cell>
          <cell r="C473" t="str">
            <v>- - домашних голубей</v>
          </cell>
          <cell r="D473" t="str">
            <v>-</v>
          </cell>
          <cell r="E473" t="str">
            <v>15, но не менее 0,15 евро за 1 кг</v>
          </cell>
        </row>
        <row r="474">
          <cell r="B474">
            <v>208903000</v>
          </cell>
          <cell r="C474" t="str">
            <v>- - дичи, кроме кроликов или зайцев</v>
          </cell>
          <cell r="D474" t="str">
            <v>-</v>
          </cell>
          <cell r="E474" t="str">
            <v>15, но не менее 0,15 евро за 1 кг</v>
          </cell>
        </row>
        <row r="475">
          <cell r="B475">
            <v>208906000</v>
          </cell>
          <cell r="C475" t="str">
            <v>- - северных оленей</v>
          </cell>
          <cell r="D475" t="str">
            <v>-</v>
          </cell>
          <cell r="E475" t="str">
            <v>15, но не менее 0,15 евро за 1 кг</v>
          </cell>
        </row>
        <row r="476">
          <cell r="B476">
            <v>208907000</v>
          </cell>
          <cell r="C476" t="str">
            <v>- - лягушачьи лапки</v>
          </cell>
          <cell r="D476" t="str">
            <v>-</v>
          </cell>
          <cell r="E476" t="str">
            <v>15, но не менее 0,15 евро за 1 кг</v>
          </cell>
        </row>
        <row r="477">
          <cell r="B477">
            <v>208909800</v>
          </cell>
          <cell r="C477" t="str">
            <v>- - прочие</v>
          </cell>
          <cell r="D477" t="str">
            <v>-</v>
          </cell>
          <cell r="E477" t="str">
            <v>15, но не менее 0,15 евро за 1 кг</v>
          </cell>
        </row>
        <row r="478">
          <cell r="B478">
            <v>209101100</v>
          </cell>
          <cell r="C478" t="str">
            <v>- - - свежий, охлажденный, замороженный, соленый или в рассоле</v>
          </cell>
          <cell r="D478" t="str">
            <v>-</v>
          </cell>
          <cell r="E478" t="str">
            <v>15, но не менее 0,15 евро за 1 кг</v>
          </cell>
        </row>
        <row r="479">
          <cell r="B479">
            <v>209101900</v>
          </cell>
          <cell r="C479" t="str">
            <v>- - - сушеный или копченый</v>
          </cell>
          <cell r="D479" t="str">
            <v>-</v>
          </cell>
          <cell r="E479" t="str">
            <v>15, но не менее 0,15 евро за 1 кг</v>
          </cell>
        </row>
        <row r="480">
          <cell r="B480">
            <v>209109000</v>
          </cell>
          <cell r="C480" t="str">
            <v>- - свиной жир, кроме указанного в подсубпозиции 0209 10 110 0 или 0209 10 190 0</v>
          </cell>
          <cell r="D480" t="str">
            <v>-</v>
          </cell>
          <cell r="E480" t="str">
            <v>15, но не менее 0,15 евро за 1 кг</v>
          </cell>
        </row>
        <row r="481">
          <cell r="B481">
            <v>209900000</v>
          </cell>
          <cell r="C481" t="str">
            <v>- прочий</v>
          </cell>
          <cell r="D481" t="str">
            <v>-</v>
          </cell>
          <cell r="E481" t="str">
            <v>15, но не менее 0,15 евро за 1 кг</v>
          </cell>
        </row>
        <row r="482">
          <cell r="B482">
            <v>210111100</v>
          </cell>
          <cell r="C482" t="str">
            <v>- - - - - окорока и отруба из них</v>
          </cell>
          <cell r="D482" t="str">
            <v>-</v>
          </cell>
          <cell r="E482" t="str">
            <v>15, но не менее 0,4 евро за 1 кг</v>
          </cell>
        </row>
        <row r="483">
          <cell r="B483">
            <v>210111900</v>
          </cell>
          <cell r="C483" t="str">
            <v>- - - - - лопатки и отруба из них</v>
          </cell>
          <cell r="D483" t="str">
            <v>-</v>
          </cell>
          <cell r="E483" t="str">
            <v>15, но не менее 0,4 евро за 1 кг</v>
          </cell>
        </row>
        <row r="484">
          <cell r="B484">
            <v>210113100</v>
          </cell>
          <cell r="C484" t="str">
            <v>- - - - - окорока и отруба из них</v>
          </cell>
          <cell r="D484" t="str">
            <v>-</v>
          </cell>
          <cell r="E484" t="str">
            <v>15, но не менее 0,4 евро за 1 кг</v>
          </cell>
        </row>
        <row r="485">
          <cell r="B485">
            <v>210113900</v>
          </cell>
          <cell r="C485" t="str">
            <v>- - - - - лопатки и отруба из них</v>
          </cell>
          <cell r="D485" t="str">
            <v>-</v>
          </cell>
          <cell r="E485" t="str">
            <v>15, но не менее 0,4 евро за 1 кг</v>
          </cell>
        </row>
        <row r="486">
          <cell r="B486">
            <v>210119000</v>
          </cell>
          <cell r="C486" t="str">
            <v>- - - прочие</v>
          </cell>
          <cell r="D486" t="str">
            <v>-</v>
          </cell>
          <cell r="E486" t="str">
            <v>15, но не менее 0,4 евро за 1 кг</v>
          </cell>
        </row>
        <row r="487">
          <cell r="B487">
            <v>210121100</v>
          </cell>
          <cell r="C487" t="str">
            <v>- - - - соленые или в рассоле</v>
          </cell>
          <cell r="D487" t="str">
            <v>-</v>
          </cell>
          <cell r="E487" t="str">
            <v>15, но не менее 0,4 евро за 1 кг</v>
          </cell>
        </row>
        <row r="488">
          <cell r="B488">
            <v>210121900</v>
          </cell>
          <cell r="C488" t="str">
            <v>- - - - сушеные или копченые</v>
          </cell>
          <cell r="D488" t="str">
            <v>-</v>
          </cell>
          <cell r="E488" t="str">
            <v>15, но не менее 0,4 евро за 1 кг</v>
          </cell>
        </row>
        <row r="489">
          <cell r="B489">
            <v>210129000</v>
          </cell>
          <cell r="C489" t="str">
            <v>- - - прочие</v>
          </cell>
          <cell r="D489" t="str">
            <v>-</v>
          </cell>
          <cell r="E489" t="str">
            <v>15, но не менее 0,4 евро за 1 кг</v>
          </cell>
        </row>
        <row r="490">
          <cell r="B490">
            <v>210191000</v>
          </cell>
          <cell r="C490" t="str">
            <v>- - - - - беконные половинки или спенсеры</v>
          </cell>
          <cell r="D490" t="str">
            <v>-</v>
          </cell>
          <cell r="E490" t="str">
            <v>15, но не менее 0,4 евро за 1 кг</v>
          </cell>
        </row>
        <row r="491">
          <cell r="B491">
            <v>210192000</v>
          </cell>
          <cell r="C491" t="str">
            <v>- - - - - 3/4 свиного бока или свиные серединки</v>
          </cell>
          <cell r="D491" t="str">
            <v>-</v>
          </cell>
          <cell r="E491" t="str">
            <v>15, но не менее 0,4 евро за 1 кг</v>
          </cell>
        </row>
        <row r="492">
          <cell r="B492">
            <v>210193000</v>
          </cell>
          <cell r="C492" t="str">
            <v>- - - - - передние края и отруба из них</v>
          </cell>
          <cell r="D492" t="str">
            <v>-</v>
          </cell>
          <cell r="E492" t="str">
            <v>15, но не менее 0,4 евро за 1 кг</v>
          </cell>
        </row>
        <row r="493">
          <cell r="B493">
            <v>210194000</v>
          </cell>
          <cell r="C493" t="str">
            <v>- - - - - корейки и отруба из них</v>
          </cell>
          <cell r="D493" t="str">
            <v>-</v>
          </cell>
          <cell r="E493" t="str">
            <v>15, но не менее 0,4 евро за 1 кг</v>
          </cell>
        </row>
        <row r="494">
          <cell r="B494">
            <v>210195000</v>
          </cell>
          <cell r="C494" t="str">
            <v>- - - - - прочие</v>
          </cell>
          <cell r="D494" t="str">
            <v>-</v>
          </cell>
          <cell r="E494" t="str">
            <v>15, но не менее 0,4 евро за 1 кг</v>
          </cell>
        </row>
        <row r="495">
          <cell r="B495">
            <v>210196000</v>
          </cell>
          <cell r="C495" t="str">
            <v>- - - - - передние края и отруба из них</v>
          </cell>
          <cell r="D495" t="str">
            <v>-</v>
          </cell>
          <cell r="E495" t="str">
            <v>15, но не менее 0,4 евро за 1 кг</v>
          </cell>
        </row>
        <row r="496">
          <cell r="B496">
            <v>210197000</v>
          </cell>
          <cell r="C496" t="str">
            <v>- - - - - корейки и отруба из них</v>
          </cell>
          <cell r="D496" t="str">
            <v>-</v>
          </cell>
          <cell r="E496" t="str">
            <v>15, но не менее 0,4 евро за 1 кг</v>
          </cell>
        </row>
        <row r="497">
          <cell r="B497">
            <v>210198100</v>
          </cell>
          <cell r="C497" t="str">
            <v>- - - - - - мясо обваленное</v>
          </cell>
          <cell r="D497" t="str">
            <v>-</v>
          </cell>
          <cell r="E497" t="str">
            <v>15, но не менее 0,29 евро за 1 кг</v>
          </cell>
        </row>
        <row r="498">
          <cell r="B498">
            <v>210198900</v>
          </cell>
          <cell r="C498" t="str">
            <v>- - - - - - прочие</v>
          </cell>
          <cell r="D498" t="str">
            <v>-</v>
          </cell>
          <cell r="E498" t="str">
            <v>15, но не менее 0,4 евро за 1 кг</v>
          </cell>
        </row>
        <row r="499">
          <cell r="B499">
            <v>210199000</v>
          </cell>
          <cell r="C499" t="str">
            <v>- - - прочие</v>
          </cell>
          <cell r="D499" t="str">
            <v>-</v>
          </cell>
          <cell r="E499" t="str">
            <v>15, но не менее 0,4 евро за 1 кг</v>
          </cell>
        </row>
        <row r="500">
          <cell r="B500">
            <v>210201000</v>
          </cell>
          <cell r="C500" t="str">
            <v>- - необваленное</v>
          </cell>
          <cell r="D500" t="str">
            <v>-</v>
          </cell>
          <cell r="E500" t="str">
            <v>15, но не менее 0,4 евро за 1 кг</v>
          </cell>
        </row>
        <row r="501">
          <cell r="B501">
            <v>210209000</v>
          </cell>
          <cell r="C501" t="str">
            <v>- - мясо обваленное</v>
          </cell>
          <cell r="D501" t="str">
            <v>-</v>
          </cell>
          <cell r="E501" t="str">
            <v>15, но не менее 0,4 евро за 1 кг</v>
          </cell>
        </row>
        <row r="502">
          <cell r="B502">
            <v>210910000</v>
          </cell>
          <cell r="C502" t="str">
            <v>- - приматов</v>
          </cell>
          <cell r="D502" t="str">
            <v>-</v>
          </cell>
          <cell r="E502" t="str">
            <v>15, но не менее 0,4 евро за 1 кг</v>
          </cell>
        </row>
        <row r="503">
          <cell r="B503">
            <v>210921000</v>
          </cell>
          <cell r="C503" t="str">
            <v>- - - китов, дельфинов и морских свиней (млекопитающих отряда Cetacea); ламантинов и дюгоней (млекопитающих отряда Sirenia)</v>
          </cell>
          <cell r="D503" t="str">
            <v>-</v>
          </cell>
          <cell r="E503" t="str">
            <v>15, но не менее 0,4 евро за 1 кг</v>
          </cell>
        </row>
        <row r="504">
          <cell r="B504">
            <v>210929100</v>
          </cell>
          <cell r="C504" t="str">
            <v>- - - - мясо</v>
          </cell>
          <cell r="D504" t="str">
            <v>-</v>
          </cell>
          <cell r="E504" t="str">
            <v>15, но не менее 0,4 евро за 1 кг</v>
          </cell>
        </row>
        <row r="505">
          <cell r="B505">
            <v>210929200</v>
          </cell>
          <cell r="C505" t="str">
            <v>- - - - субпродукты</v>
          </cell>
          <cell r="D505" t="str">
            <v>-</v>
          </cell>
          <cell r="E505">
            <v>15</v>
          </cell>
        </row>
        <row r="506">
          <cell r="B506">
            <v>210929900</v>
          </cell>
          <cell r="C506" t="str">
            <v>- - - - пищевая мука тонкого и грубого помола из мяса или мясных субпродуктов</v>
          </cell>
          <cell r="D506" t="str">
            <v>-</v>
          </cell>
          <cell r="E506">
            <v>15</v>
          </cell>
        </row>
        <row r="507">
          <cell r="B507">
            <v>210930000</v>
          </cell>
          <cell r="C507" t="str">
            <v>- - рептилий (включая змей и черепах)</v>
          </cell>
          <cell r="D507" t="str">
            <v>-</v>
          </cell>
          <cell r="E507" t="str">
            <v>15, но не менее 0,4 евро за 1 кг</v>
          </cell>
        </row>
        <row r="508">
          <cell r="B508">
            <v>210991000</v>
          </cell>
          <cell r="C508" t="str">
            <v>- - - - лошадей соленое, в рассоле или сушеное</v>
          </cell>
          <cell r="D508" t="str">
            <v>-</v>
          </cell>
          <cell r="E508" t="str">
            <v>15, но не менее 0,4 евро за 1 кг</v>
          </cell>
        </row>
        <row r="509">
          <cell r="B509">
            <v>210992100</v>
          </cell>
          <cell r="C509" t="str">
            <v>- - - - - необваленная</v>
          </cell>
          <cell r="D509" t="str">
            <v>-</v>
          </cell>
          <cell r="E509" t="str">
            <v>15, но не менее 0,4 евро за 1 кг</v>
          </cell>
        </row>
        <row r="510">
          <cell r="B510">
            <v>210992900</v>
          </cell>
          <cell r="C510" t="str">
            <v>- - - - - мясо обваленное</v>
          </cell>
          <cell r="D510" t="str">
            <v>-</v>
          </cell>
          <cell r="E510" t="str">
            <v>15, но не менее 0,4 евро за 1 кг</v>
          </cell>
        </row>
        <row r="511">
          <cell r="B511">
            <v>210993100</v>
          </cell>
          <cell r="C511" t="str">
            <v>- - - - северных оленей</v>
          </cell>
          <cell r="D511" t="str">
            <v>-</v>
          </cell>
          <cell r="E511" t="str">
            <v>15, но не менее 0,4 евро за 1 кг</v>
          </cell>
        </row>
        <row r="512">
          <cell r="B512">
            <v>210993900</v>
          </cell>
          <cell r="C512" t="str">
            <v>- - - - прочих</v>
          </cell>
          <cell r="D512" t="str">
            <v>-</v>
          </cell>
          <cell r="E512" t="str">
            <v>15, но не менее 0,4 евро за 1 кг</v>
          </cell>
        </row>
        <row r="513">
          <cell r="B513">
            <v>210994100</v>
          </cell>
          <cell r="C513" t="str">
            <v>- - - - - печень</v>
          </cell>
          <cell r="D513" t="str">
            <v>-</v>
          </cell>
          <cell r="E513">
            <v>15</v>
          </cell>
        </row>
        <row r="514">
          <cell r="B514">
            <v>210994900</v>
          </cell>
          <cell r="C514" t="str">
            <v>- - - - - прочие</v>
          </cell>
          <cell r="D514" t="str">
            <v>-</v>
          </cell>
          <cell r="E514">
            <v>15</v>
          </cell>
        </row>
        <row r="515">
          <cell r="B515">
            <v>210995100</v>
          </cell>
          <cell r="C515" t="str">
            <v>- - - - - толстая диафрагма и тонкая диафрагма</v>
          </cell>
          <cell r="D515" t="str">
            <v>-</v>
          </cell>
          <cell r="E515">
            <v>15</v>
          </cell>
        </row>
        <row r="516">
          <cell r="B516">
            <v>210995900</v>
          </cell>
          <cell r="C516" t="str">
            <v>- - - - - прочие</v>
          </cell>
          <cell r="D516" t="str">
            <v>-</v>
          </cell>
          <cell r="E516">
            <v>15</v>
          </cell>
        </row>
        <row r="517">
          <cell r="B517">
            <v>210997100</v>
          </cell>
          <cell r="C517" t="str">
            <v>- - - - - - жирная печень гусей или уток, соленая или в рассоле</v>
          </cell>
          <cell r="D517" t="str">
            <v>-</v>
          </cell>
          <cell r="E517">
            <v>15</v>
          </cell>
        </row>
        <row r="518">
          <cell r="B518">
            <v>210997900</v>
          </cell>
          <cell r="C518" t="str">
            <v>- - - - - - прочая</v>
          </cell>
          <cell r="D518" t="str">
            <v>-</v>
          </cell>
          <cell r="E518">
            <v>15</v>
          </cell>
        </row>
        <row r="519">
          <cell r="B519">
            <v>210998500</v>
          </cell>
          <cell r="C519" t="str">
            <v>- - - - - прочие</v>
          </cell>
          <cell r="D519" t="str">
            <v>-</v>
          </cell>
          <cell r="E519">
            <v>15</v>
          </cell>
        </row>
        <row r="520">
          <cell r="B520">
            <v>210999000</v>
          </cell>
          <cell r="C520" t="str">
            <v>- - - пищевая мука тонкого и грубого помола из мяса или мясных субпродуктов</v>
          </cell>
          <cell r="D520" t="str">
            <v>-</v>
          </cell>
          <cell r="E520">
            <v>15</v>
          </cell>
        </row>
        <row r="521">
          <cell r="B521">
            <v>301110000</v>
          </cell>
          <cell r="C521" t="str">
            <v>- - пресноводная</v>
          </cell>
          <cell r="D521" t="str">
            <v>-</v>
          </cell>
          <cell r="E521">
            <v>8</v>
          </cell>
        </row>
        <row r="522">
          <cell r="B522">
            <v>301190000</v>
          </cell>
          <cell r="C522" t="str">
            <v>- - прочая</v>
          </cell>
          <cell r="D522" t="str">
            <v>-</v>
          </cell>
          <cell r="E522">
            <v>8</v>
          </cell>
        </row>
        <row r="523">
          <cell r="B523">
            <v>301911000</v>
          </cell>
          <cell r="C523" t="str">
            <v>- - - вида Oncorhynchus apache или Oncorhynchus chrysogaster</v>
          </cell>
          <cell r="D523" t="str">
            <v>-</v>
          </cell>
          <cell r="E523">
            <v>10</v>
          </cell>
        </row>
        <row r="524">
          <cell r="B524">
            <v>301921000</v>
          </cell>
          <cell r="C524" t="str">
            <v>- - - длиной менее 12 см</v>
          </cell>
          <cell r="D524" t="str">
            <v>-</v>
          </cell>
          <cell r="E524">
            <v>10</v>
          </cell>
        </row>
        <row r="525">
          <cell r="B525">
            <v>301923000</v>
          </cell>
          <cell r="C525" t="str">
            <v>- - - длиной 12 см или более, но менее 20 см</v>
          </cell>
          <cell r="D525" t="str">
            <v>-</v>
          </cell>
          <cell r="E525">
            <v>10</v>
          </cell>
        </row>
        <row r="526">
          <cell r="B526">
            <v>301929000</v>
          </cell>
          <cell r="C526" t="str">
            <v>- - - длиной 20 см или более</v>
          </cell>
          <cell r="D526" t="str">
            <v>-</v>
          </cell>
          <cell r="E526">
            <v>10</v>
          </cell>
        </row>
        <row r="527">
          <cell r="B527">
            <v>301930000</v>
          </cell>
          <cell r="C527" t="str">
            <v>- - карп (Cyprinus spp., Carassius spp., Ctenopharyngodon idellus, Hypophthalmichthys spp., Cirrhinus spp., Mylopharyngodon piceus, Catla catla, Labeo spp., Osteochilus hasselti, Leptobarbus hoeveni, Megalobrama spp.)</v>
          </cell>
          <cell r="D527" t="str">
            <v>-</v>
          </cell>
          <cell r="E527">
            <v>10</v>
          </cell>
        </row>
        <row r="528">
          <cell r="B528">
            <v>301941000</v>
          </cell>
          <cell r="C528" t="str">
            <v>- - - тунец синий, или обыкновенный (Thunnus thynnus)</v>
          </cell>
          <cell r="D528" t="str">
            <v>-</v>
          </cell>
          <cell r="E528">
            <v>6</v>
          </cell>
        </row>
        <row r="529">
          <cell r="B529">
            <v>301949000</v>
          </cell>
          <cell r="C529" t="str">
            <v>- - - тунец тихоокеанский голубой (Thunnus orientalis)</v>
          </cell>
          <cell r="D529" t="str">
            <v>-</v>
          </cell>
          <cell r="E529">
            <v>6</v>
          </cell>
        </row>
        <row r="530">
          <cell r="B530">
            <v>301950000</v>
          </cell>
          <cell r="C530" t="str">
            <v>- - тунец южный синий (Thunnus maccoyii)</v>
          </cell>
          <cell r="D530" t="str">
            <v>-</v>
          </cell>
          <cell r="E530">
            <v>6</v>
          </cell>
        </row>
        <row r="531">
          <cell r="B531">
            <v>301991810</v>
          </cell>
          <cell r="C531" t="str">
            <v>- - - - - - мальки</v>
          </cell>
          <cell r="D531" t="str">
            <v>-</v>
          </cell>
          <cell r="E531">
            <v>10</v>
          </cell>
        </row>
        <row r="532">
          <cell r="B532">
            <v>301991820</v>
          </cell>
          <cell r="C532" t="str">
            <v>- - - - - - прочие</v>
          </cell>
          <cell r="D532" t="str">
            <v>-</v>
          </cell>
          <cell r="E532">
            <v>10</v>
          </cell>
        </row>
        <row r="533">
          <cell r="B533">
            <v>301991860</v>
          </cell>
          <cell r="C533" t="str">
            <v>- - - - - прочая</v>
          </cell>
          <cell r="D533" t="str">
            <v>-</v>
          </cell>
          <cell r="E533">
            <v>10</v>
          </cell>
        </row>
        <row r="534">
          <cell r="B534">
            <v>301998500</v>
          </cell>
          <cell r="C534" t="str">
            <v>- - - прочая</v>
          </cell>
          <cell r="D534" t="str">
            <v>-</v>
          </cell>
          <cell r="E534">
            <v>6</v>
          </cell>
        </row>
        <row r="535">
          <cell r="B535">
            <v>302111000</v>
          </cell>
          <cell r="C535" t="str">
            <v>- - - вида Oncorhynchus apache или Oncorhynchus chrysogaster</v>
          </cell>
          <cell r="D535" t="str">
            <v>-</v>
          </cell>
          <cell r="E535">
            <v>4.4000000000000004</v>
          </cell>
        </row>
        <row r="536">
          <cell r="B536">
            <v>302112000</v>
          </cell>
          <cell r="C536" t="str">
            <v>- - - вида Oncorhynchus mykiss, с головой и жабрами, без внутренностей, массой более 1,2 кг каждая, или без головы, жабр и внутренностей, массой более 1 кг каждая</v>
          </cell>
          <cell r="D536" t="str">
            <v>-</v>
          </cell>
          <cell r="E536">
            <v>4.4000000000000004</v>
          </cell>
        </row>
        <row r="537">
          <cell r="B537">
            <v>302118000</v>
          </cell>
          <cell r="C537" t="str">
            <v>- - - прочая</v>
          </cell>
          <cell r="D537" t="str">
            <v>-</v>
          </cell>
          <cell r="E537">
            <v>4.4000000000000004</v>
          </cell>
        </row>
        <row r="538">
          <cell r="B538">
            <v>302130000</v>
          </cell>
          <cell r="C538" t="str">
            <v>- - лосось тихоокеанский (Oncorhynchus nerka, Oncorhynchus gorbuscha, Oncorhynchus keta, Oncorhynchus tschawytscha, Oncorhynchus kisutch, Oncorhynchus masou и Oncorhynchus rhodurus)</v>
          </cell>
          <cell r="D538" t="str">
            <v>-</v>
          </cell>
          <cell r="E538">
            <v>4.4000000000000004</v>
          </cell>
        </row>
        <row r="539">
          <cell r="B539">
            <v>302140000</v>
          </cell>
          <cell r="C539" t="str">
            <v>- - лосось атлантический (Salmo salar) и лосось дунайский (Hucho hucho)</v>
          </cell>
          <cell r="D539" t="str">
            <v>-</v>
          </cell>
          <cell r="E539">
            <v>4.4000000000000004</v>
          </cell>
        </row>
        <row r="540">
          <cell r="B540">
            <v>302190000</v>
          </cell>
          <cell r="C540" t="str">
            <v>- - прочие</v>
          </cell>
          <cell r="D540" t="str">
            <v>-</v>
          </cell>
          <cell r="E540">
            <v>6</v>
          </cell>
        </row>
        <row r="541">
          <cell r="B541">
            <v>302211000</v>
          </cell>
          <cell r="C541" t="str">
            <v>- - - палтус черный, или палтус синекорый (Reinhardtius hippoglossoides)</v>
          </cell>
          <cell r="D541" t="str">
            <v>-</v>
          </cell>
          <cell r="E541">
            <v>8</v>
          </cell>
        </row>
        <row r="542">
          <cell r="B542">
            <v>302213000</v>
          </cell>
          <cell r="C542" t="str">
            <v>- - - палтус белокорый, или обыкновенный (Hippoglossus hippoglossus)</v>
          </cell>
          <cell r="D542" t="str">
            <v>-</v>
          </cell>
          <cell r="E542">
            <v>8</v>
          </cell>
        </row>
        <row r="543">
          <cell r="B543">
            <v>302219000</v>
          </cell>
          <cell r="C543" t="str">
            <v>- - - палтус тихоокеанский (Hippoglossus stenolepis)</v>
          </cell>
          <cell r="D543" t="str">
            <v>-</v>
          </cell>
          <cell r="E543">
            <v>8</v>
          </cell>
        </row>
        <row r="544">
          <cell r="B544">
            <v>302220000</v>
          </cell>
          <cell r="C544" t="str">
            <v>- - камбала морская (Pleuronectes platessa)</v>
          </cell>
          <cell r="D544" t="str">
            <v>-</v>
          </cell>
          <cell r="E544">
            <v>8</v>
          </cell>
        </row>
        <row r="545">
          <cell r="B545">
            <v>302230000</v>
          </cell>
          <cell r="C545" t="str">
            <v>- - морской язык (Solea spp.)</v>
          </cell>
          <cell r="D545" t="str">
            <v>-</v>
          </cell>
          <cell r="E545">
            <v>8</v>
          </cell>
        </row>
        <row r="546">
          <cell r="B546">
            <v>302240000</v>
          </cell>
          <cell r="C546" t="str">
            <v>- - тюрбо (Psetta maxima)</v>
          </cell>
          <cell r="D546" t="str">
            <v>-</v>
          </cell>
          <cell r="E546">
            <v>8</v>
          </cell>
        </row>
        <row r="547">
          <cell r="B547">
            <v>302291000</v>
          </cell>
          <cell r="C547" t="str">
            <v>- - - мегрим (Lepidorhombus spp.)</v>
          </cell>
          <cell r="D547" t="str">
            <v>-</v>
          </cell>
          <cell r="E547">
            <v>8</v>
          </cell>
        </row>
        <row r="548">
          <cell r="B548">
            <v>302298000</v>
          </cell>
          <cell r="C548" t="str">
            <v>- - - прочие</v>
          </cell>
          <cell r="D548" t="str">
            <v>-</v>
          </cell>
          <cell r="E548">
            <v>8</v>
          </cell>
        </row>
        <row r="549">
          <cell r="B549">
            <v>302311000</v>
          </cell>
          <cell r="C549" t="str">
            <v>- - - для промышленного производства продуктов товарной позиции 1604</v>
          </cell>
          <cell r="D549" t="str">
            <v>-</v>
          </cell>
          <cell r="E549">
            <v>5</v>
          </cell>
        </row>
        <row r="550">
          <cell r="B550">
            <v>302319000</v>
          </cell>
          <cell r="C550" t="str">
            <v>- - - прочий</v>
          </cell>
          <cell r="D550" t="str">
            <v>-</v>
          </cell>
          <cell r="E550">
            <v>5</v>
          </cell>
        </row>
        <row r="551">
          <cell r="B551">
            <v>302321000</v>
          </cell>
          <cell r="C551" t="str">
            <v>- - - для промышленного производства продуктов товарной позиции 1604</v>
          </cell>
          <cell r="D551" t="str">
            <v>-</v>
          </cell>
          <cell r="E551">
            <v>5</v>
          </cell>
        </row>
        <row r="552">
          <cell r="B552">
            <v>302329000</v>
          </cell>
          <cell r="C552" t="str">
            <v>- - - прочий</v>
          </cell>
          <cell r="D552" t="str">
            <v>-</v>
          </cell>
          <cell r="E552">
            <v>5</v>
          </cell>
        </row>
        <row r="553">
          <cell r="B553">
            <v>302331000</v>
          </cell>
          <cell r="C553" t="str">
            <v>- - - для промышленного производства продуктов товарной позиции 1604</v>
          </cell>
          <cell r="D553" t="str">
            <v>-</v>
          </cell>
          <cell r="E553">
            <v>8</v>
          </cell>
        </row>
        <row r="554">
          <cell r="B554">
            <v>302339000</v>
          </cell>
          <cell r="C554" t="str">
            <v>- - - прочий</v>
          </cell>
          <cell r="D554" t="str">
            <v>-</v>
          </cell>
          <cell r="E554">
            <v>8</v>
          </cell>
        </row>
        <row r="555">
          <cell r="B555">
            <v>302341000</v>
          </cell>
          <cell r="C555" t="str">
            <v>- - - для промышленного производства продуктов товарной позиции 1604</v>
          </cell>
          <cell r="D555" t="str">
            <v>-</v>
          </cell>
          <cell r="E555">
            <v>6</v>
          </cell>
        </row>
        <row r="556">
          <cell r="B556">
            <v>302349000</v>
          </cell>
          <cell r="C556" t="str">
            <v>- - - прочий</v>
          </cell>
          <cell r="D556" t="str">
            <v>-</v>
          </cell>
          <cell r="E556">
            <v>6</v>
          </cell>
        </row>
        <row r="557">
          <cell r="B557">
            <v>302351100</v>
          </cell>
          <cell r="C557" t="str">
            <v>- - - - для промышленного производства продуктов товарной позиции 1604</v>
          </cell>
          <cell r="D557" t="str">
            <v>-</v>
          </cell>
          <cell r="E557">
            <v>6</v>
          </cell>
        </row>
        <row r="558">
          <cell r="B558">
            <v>302351900</v>
          </cell>
          <cell r="C558" t="str">
            <v>- - - - прочий</v>
          </cell>
          <cell r="D558" t="str">
            <v>-</v>
          </cell>
          <cell r="E558">
            <v>6</v>
          </cell>
        </row>
        <row r="559">
          <cell r="B559">
            <v>302359100</v>
          </cell>
          <cell r="C559" t="str">
            <v>- - - - для промышленного производства продуктов товарной позиции 1604</v>
          </cell>
          <cell r="D559" t="str">
            <v>-</v>
          </cell>
          <cell r="E559">
            <v>6</v>
          </cell>
        </row>
        <row r="560">
          <cell r="B560">
            <v>302359900</v>
          </cell>
          <cell r="C560" t="str">
            <v>- - - - прочий</v>
          </cell>
          <cell r="D560" t="str">
            <v>-</v>
          </cell>
          <cell r="E560">
            <v>6</v>
          </cell>
        </row>
        <row r="561">
          <cell r="B561">
            <v>302361000</v>
          </cell>
          <cell r="C561" t="str">
            <v>- - - для промышленного производства продуктов товарной позиции 1604</v>
          </cell>
          <cell r="D561" t="str">
            <v>-</v>
          </cell>
          <cell r="E561">
            <v>6</v>
          </cell>
        </row>
        <row r="562">
          <cell r="B562">
            <v>302369000</v>
          </cell>
          <cell r="C562" t="str">
            <v>- - - прочий</v>
          </cell>
          <cell r="D562" t="str">
            <v>-</v>
          </cell>
          <cell r="E562">
            <v>6</v>
          </cell>
        </row>
        <row r="563">
          <cell r="B563">
            <v>302392000</v>
          </cell>
          <cell r="C563" t="str">
            <v>- - - для промышленного производства продуктов товарной позиции 1604</v>
          </cell>
          <cell r="D563" t="str">
            <v>-</v>
          </cell>
          <cell r="E563">
            <v>6</v>
          </cell>
        </row>
        <row r="564">
          <cell r="B564">
            <v>302398000</v>
          </cell>
          <cell r="C564" t="str">
            <v>- - - прочие</v>
          </cell>
          <cell r="D564" t="str">
            <v>-</v>
          </cell>
          <cell r="E564">
            <v>6</v>
          </cell>
        </row>
        <row r="565">
          <cell r="B565">
            <v>302410000</v>
          </cell>
          <cell r="C565" t="str">
            <v>- - сельдь (Clupea harengus, Clupea pallasii)</v>
          </cell>
          <cell r="D565" t="str">
            <v>-</v>
          </cell>
          <cell r="E565">
            <v>5</v>
          </cell>
        </row>
        <row r="566">
          <cell r="B566">
            <v>302420000</v>
          </cell>
          <cell r="C566" t="str">
            <v>- - анчоусы (Engraulis spp.)</v>
          </cell>
          <cell r="D566" t="str">
            <v>-</v>
          </cell>
          <cell r="E566">
            <v>6</v>
          </cell>
        </row>
        <row r="567">
          <cell r="B567">
            <v>302431000</v>
          </cell>
          <cell r="C567" t="str">
            <v>- - - сардины вида Sardina pilchardus</v>
          </cell>
          <cell r="D567" t="str">
            <v>-</v>
          </cell>
          <cell r="E567">
            <v>8</v>
          </cell>
        </row>
        <row r="568">
          <cell r="B568">
            <v>302433000</v>
          </cell>
          <cell r="C568" t="str">
            <v>- - - сардины рода Sardinops; сардинелла (Sardinella spp.)</v>
          </cell>
          <cell r="D568" t="str">
            <v>-</v>
          </cell>
          <cell r="E568">
            <v>8</v>
          </cell>
        </row>
        <row r="569">
          <cell r="B569">
            <v>302439000</v>
          </cell>
          <cell r="C569" t="str">
            <v>- - - кильки или шпроты (Sprattus sprattus)</v>
          </cell>
          <cell r="D569" t="str">
            <v>-</v>
          </cell>
          <cell r="E569">
            <v>8</v>
          </cell>
        </row>
        <row r="570">
          <cell r="B570">
            <v>302440000</v>
          </cell>
          <cell r="C570" t="str">
            <v>- - скумбрия (Scomber scombrus, Scomber australasicus, Scomber japonicus)</v>
          </cell>
          <cell r="D570" t="str">
            <v>-</v>
          </cell>
          <cell r="E570">
            <v>5</v>
          </cell>
        </row>
        <row r="571">
          <cell r="B571">
            <v>302451000</v>
          </cell>
          <cell r="C571" t="str">
            <v>- - - ставрида обыкновенная (Trachurus trachurus)</v>
          </cell>
          <cell r="D571" t="str">
            <v>-</v>
          </cell>
          <cell r="E571">
            <v>6</v>
          </cell>
        </row>
        <row r="572">
          <cell r="B572">
            <v>302453000</v>
          </cell>
          <cell r="C572" t="str">
            <v>- - - ставрида перуанская (Trachurus murphyi)</v>
          </cell>
          <cell r="D572" t="str">
            <v>-</v>
          </cell>
          <cell r="E572">
            <v>6</v>
          </cell>
        </row>
        <row r="573">
          <cell r="B573">
            <v>302459000</v>
          </cell>
          <cell r="C573" t="str">
            <v>- - - прочая</v>
          </cell>
          <cell r="D573" t="str">
            <v>-</v>
          </cell>
          <cell r="E573">
            <v>6</v>
          </cell>
        </row>
        <row r="574">
          <cell r="B574">
            <v>302460000</v>
          </cell>
          <cell r="C574" t="str">
            <v>- - кобия (Rachycentron canadum)</v>
          </cell>
          <cell r="D574" t="str">
            <v>-</v>
          </cell>
          <cell r="E574">
            <v>6</v>
          </cell>
        </row>
        <row r="575">
          <cell r="B575">
            <v>302470000</v>
          </cell>
          <cell r="C575" t="str">
            <v>- - меч-рыба (Xiphias gladius)</v>
          </cell>
          <cell r="D575" t="str">
            <v>-</v>
          </cell>
          <cell r="E575">
            <v>6</v>
          </cell>
        </row>
        <row r="576">
          <cell r="B576">
            <v>302491100</v>
          </cell>
          <cell r="C576" t="str">
            <v>- - - - для промышленного производства продуктов товарной позиции 1604</v>
          </cell>
          <cell r="D576" t="str">
            <v>-</v>
          </cell>
          <cell r="E576">
            <v>6</v>
          </cell>
        </row>
        <row r="577">
          <cell r="B577">
            <v>302491900</v>
          </cell>
          <cell r="C577" t="str">
            <v>- - - - прочий</v>
          </cell>
          <cell r="D577" t="str">
            <v>-</v>
          </cell>
          <cell r="E577">
            <v>6</v>
          </cell>
        </row>
        <row r="578">
          <cell r="B578">
            <v>302499001</v>
          </cell>
          <cell r="C578" t="str">
            <v>- - - - мойва (Mallotus villosus)</v>
          </cell>
          <cell r="D578" t="str">
            <v>-</v>
          </cell>
          <cell r="E578">
            <v>0</v>
          </cell>
        </row>
        <row r="579">
          <cell r="B579">
            <v>302499009</v>
          </cell>
          <cell r="C579" t="str">
            <v>- - - - прочая</v>
          </cell>
          <cell r="D579" t="str">
            <v>-</v>
          </cell>
          <cell r="E579">
            <v>6</v>
          </cell>
        </row>
        <row r="580">
          <cell r="B580">
            <v>302511000</v>
          </cell>
          <cell r="C580" t="str">
            <v>- - - вида Gadus morhua</v>
          </cell>
          <cell r="D580" t="str">
            <v>-</v>
          </cell>
          <cell r="E580">
            <v>6</v>
          </cell>
        </row>
        <row r="581">
          <cell r="B581">
            <v>302519000</v>
          </cell>
          <cell r="C581" t="str">
            <v>- - - прочая</v>
          </cell>
          <cell r="D581" t="str">
            <v>-</v>
          </cell>
          <cell r="E581">
            <v>6</v>
          </cell>
        </row>
        <row r="582">
          <cell r="B582">
            <v>302520000</v>
          </cell>
          <cell r="C582" t="str">
            <v>- - пикша (Melanogrammus aeglefinus)</v>
          </cell>
          <cell r="D582" t="str">
            <v>-</v>
          </cell>
          <cell r="E582">
            <v>6</v>
          </cell>
        </row>
        <row r="583">
          <cell r="B583">
            <v>302530000</v>
          </cell>
          <cell r="C583" t="str">
            <v>- - сайда (Pollachius virens)</v>
          </cell>
          <cell r="D583" t="str">
            <v>-</v>
          </cell>
          <cell r="E583">
            <v>0</v>
          </cell>
        </row>
        <row r="584">
          <cell r="B584">
            <v>302541100</v>
          </cell>
          <cell r="C584" t="str">
            <v>- - - - мерлуза капская (мелководная) (Merluccius capensis) и мерлуза намибийская (глубоководная) (Merluccius paradoxus)</v>
          </cell>
          <cell r="D584" t="str">
            <v>-</v>
          </cell>
          <cell r="E584">
            <v>6</v>
          </cell>
        </row>
        <row r="585">
          <cell r="B585">
            <v>302541500</v>
          </cell>
          <cell r="C585" t="str">
            <v>- - - - мерлуза новозеландская (Merluccius australis)</v>
          </cell>
          <cell r="D585" t="str">
            <v>-</v>
          </cell>
          <cell r="E585">
            <v>6</v>
          </cell>
        </row>
        <row r="586">
          <cell r="B586">
            <v>302541900</v>
          </cell>
          <cell r="C586" t="str">
            <v>- - - - прочая</v>
          </cell>
          <cell r="D586" t="str">
            <v>-</v>
          </cell>
          <cell r="E586">
            <v>6</v>
          </cell>
        </row>
        <row r="587">
          <cell r="B587">
            <v>302549000</v>
          </cell>
          <cell r="C587" t="str">
            <v>- - - американский нитеперый налим рода Urophycis</v>
          </cell>
          <cell r="D587" t="str">
            <v>-</v>
          </cell>
          <cell r="E587">
            <v>6</v>
          </cell>
        </row>
        <row r="588">
          <cell r="B588">
            <v>302550000</v>
          </cell>
          <cell r="C588" t="str">
            <v>- - минтай (Theragra chalcogramma)</v>
          </cell>
          <cell r="D588" t="str">
            <v>-</v>
          </cell>
          <cell r="E588">
            <v>6</v>
          </cell>
        </row>
        <row r="589">
          <cell r="B589">
            <v>302560000</v>
          </cell>
          <cell r="C589" t="str">
            <v>- - путассу (Micromesistius poutassou, Micromesistius australis)</v>
          </cell>
          <cell r="D589" t="str">
            <v>-</v>
          </cell>
          <cell r="E589">
            <v>6</v>
          </cell>
        </row>
        <row r="590">
          <cell r="B590">
            <v>302591000</v>
          </cell>
          <cell r="C590" t="str">
            <v>- - - рыба вида Boreogadus saida</v>
          </cell>
          <cell r="D590" t="str">
            <v>-</v>
          </cell>
          <cell r="E590">
            <v>6</v>
          </cell>
        </row>
        <row r="591">
          <cell r="B591">
            <v>302592000</v>
          </cell>
          <cell r="C591" t="str">
            <v>- - - мерланг (Merlangius merlangus)</v>
          </cell>
          <cell r="D591" t="str">
            <v>-</v>
          </cell>
          <cell r="E591">
            <v>6</v>
          </cell>
        </row>
        <row r="592">
          <cell r="B592">
            <v>302593000</v>
          </cell>
          <cell r="C592" t="str">
            <v>- - - сайда серебристая (Pollachius pollachius)</v>
          </cell>
          <cell r="D592" t="str">
            <v>-</v>
          </cell>
          <cell r="E592">
            <v>6</v>
          </cell>
        </row>
        <row r="593">
          <cell r="B593">
            <v>302594000</v>
          </cell>
          <cell r="C593" t="str">
            <v>- - - мольва (Molva spp.)</v>
          </cell>
          <cell r="D593" t="str">
            <v>-</v>
          </cell>
          <cell r="E593">
            <v>6</v>
          </cell>
        </row>
        <row r="594">
          <cell r="B594">
            <v>302599000</v>
          </cell>
          <cell r="C594" t="str">
            <v>- - - прочая</v>
          </cell>
          <cell r="D594" t="str">
            <v>-</v>
          </cell>
          <cell r="E594">
            <v>6</v>
          </cell>
        </row>
        <row r="595">
          <cell r="B595">
            <v>302710000</v>
          </cell>
          <cell r="C595" t="str">
            <v>- - тилапия (Oreochromis spp.)</v>
          </cell>
          <cell r="D595" t="str">
            <v>-</v>
          </cell>
          <cell r="E595">
            <v>6</v>
          </cell>
        </row>
        <row r="596">
          <cell r="B596">
            <v>302720000</v>
          </cell>
          <cell r="C596" t="str">
            <v>- - сом (Pangasius spp., Silurus spp., Clarias spp., Ictalurus spp.)</v>
          </cell>
          <cell r="D596" t="str">
            <v>-</v>
          </cell>
          <cell r="E596">
            <v>6</v>
          </cell>
        </row>
        <row r="597">
          <cell r="B597">
            <v>302730000</v>
          </cell>
          <cell r="C597" t="str">
            <v>- - карп (Cyprinus spp., Carassius spp., Ctenopharyngodon idellus, Hypophthalmichthys spp., Cirrhinus spp., Mylopharyngodon piceus, Catla catla, Labeo spp., Osteochilus hasselti, Leptobarbus hoeveni, Megalobrama spp.)</v>
          </cell>
          <cell r="D597" t="str">
            <v>-</v>
          </cell>
          <cell r="E597">
            <v>6</v>
          </cell>
        </row>
        <row r="598">
          <cell r="B598">
            <v>302740000</v>
          </cell>
          <cell r="C598" t="str">
            <v>- - угорь (Anguilla spp.)</v>
          </cell>
          <cell r="D598" t="str">
            <v>-</v>
          </cell>
          <cell r="E598">
            <v>8</v>
          </cell>
        </row>
        <row r="599">
          <cell r="B599">
            <v>302790000</v>
          </cell>
          <cell r="C599" t="str">
            <v>- - прочая</v>
          </cell>
          <cell r="D599" t="str">
            <v>-</v>
          </cell>
          <cell r="E599">
            <v>6</v>
          </cell>
        </row>
        <row r="600">
          <cell r="B600">
            <v>302811000</v>
          </cell>
          <cell r="C600" t="str">
            <v>- - - акула вида Squalus acanthias</v>
          </cell>
          <cell r="D600" t="str">
            <v>-</v>
          </cell>
          <cell r="E600">
            <v>8</v>
          </cell>
        </row>
        <row r="601">
          <cell r="B601">
            <v>302812000</v>
          </cell>
          <cell r="C601" t="str">
            <v>- - - акула видов Scyliorhinus spp.</v>
          </cell>
          <cell r="D601" t="str">
            <v>-</v>
          </cell>
          <cell r="E601">
            <v>8</v>
          </cell>
        </row>
        <row r="602">
          <cell r="B602">
            <v>302813000</v>
          </cell>
          <cell r="C602" t="str">
            <v>- - - акула сельдевая (Lamna nasus)</v>
          </cell>
          <cell r="D602" t="str">
            <v>-</v>
          </cell>
          <cell r="E602">
            <v>8</v>
          </cell>
        </row>
        <row r="603">
          <cell r="B603">
            <v>302819000</v>
          </cell>
          <cell r="C603" t="str">
            <v>- - - прочие</v>
          </cell>
          <cell r="D603" t="str">
            <v>-</v>
          </cell>
          <cell r="E603">
            <v>8</v>
          </cell>
        </row>
        <row r="604">
          <cell r="B604">
            <v>302820000</v>
          </cell>
          <cell r="C604" t="str">
            <v>- - скатовые, или ромбовые скаты (Rajidae)</v>
          </cell>
          <cell r="D604" t="str">
            <v>-</v>
          </cell>
          <cell r="E604">
            <v>6</v>
          </cell>
        </row>
        <row r="605">
          <cell r="B605">
            <v>302830000</v>
          </cell>
          <cell r="C605" t="str">
            <v>- - клыкач (Dissostichus spp.)</v>
          </cell>
          <cell r="D605" t="str">
            <v>-</v>
          </cell>
          <cell r="E605">
            <v>6</v>
          </cell>
        </row>
        <row r="606">
          <cell r="B606">
            <v>302841000</v>
          </cell>
          <cell r="C606" t="str">
            <v>- - - морской волк (Dicentrarchus labrax)</v>
          </cell>
          <cell r="D606" t="str">
            <v>-</v>
          </cell>
          <cell r="E606">
            <v>6</v>
          </cell>
        </row>
        <row r="607">
          <cell r="B607">
            <v>302849000</v>
          </cell>
          <cell r="C607" t="str">
            <v>- - - прочий</v>
          </cell>
          <cell r="D607" t="str">
            <v>-</v>
          </cell>
          <cell r="E607">
            <v>6</v>
          </cell>
        </row>
        <row r="608">
          <cell r="B608">
            <v>302851000</v>
          </cell>
          <cell r="C608" t="str">
            <v>- - - видов Dentex dentex и Pagellus spp.</v>
          </cell>
          <cell r="D608" t="str">
            <v>-</v>
          </cell>
          <cell r="E608">
            <v>6</v>
          </cell>
        </row>
        <row r="609">
          <cell r="B609">
            <v>302853000</v>
          </cell>
          <cell r="C609" t="str">
            <v>- - - аурата (Sparus aurata)</v>
          </cell>
          <cell r="D609" t="str">
            <v>-</v>
          </cell>
          <cell r="E609">
            <v>6</v>
          </cell>
        </row>
        <row r="610">
          <cell r="B610">
            <v>302859000</v>
          </cell>
          <cell r="C610" t="str">
            <v>- - - прочие</v>
          </cell>
          <cell r="D610" t="str">
            <v>-</v>
          </cell>
          <cell r="E610">
            <v>6</v>
          </cell>
        </row>
        <row r="611">
          <cell r="B611">
            <v>302891010</v>
          </cell>
          <cell r="C611" t="str">
            <v>- - - - - - неразделанные</v>
          </cell>
          <cell r="D611" t="str">
            <v>-</v>
          </cell>
          <cell r="E611">
            <v>6</v>
          </cell>
        </row>
        <row r="612">
          <cell r="B612">
            <v>302891020</v>
          </cell>
          <cell r="C612" t="str">
            <v>- - - - - - без жабр и внутренностей</v>
          </cell>
          <cell r="D612" t="str">
            <v>-</v>
          </cell>
          <cell r="E612">
            <v>6</v>
          </cell>
        </row>
        <row r="613">
          <cell r="B613">
            <v>302891030</v>
          </cell>
          <cell r="C613" t="str">
            <v>- - - - - - прочей разделки</v>
          </cell>
          <cell r="D613" t="str">
            <v>-</v>
          </cell>
          <cell r="E613">
            <v>6</v>
          </cell>
        </row>
        <row r="614">
          <cell r="B614">
            <v>302891060</v>
          </cell>
          <cell r="C614" t="str">
            <v>- - - - - прочие</v>
          </cell>
          <cell r="D614" t="str">
            <v>-</v>
          </cell>
          <cell r="E614">
            <v>6</v>
          </cell>
        </row>
        <row r="615">
          <cell r="B615">
            <v>302891070</v>
          </cell>
          <cell r="C615" t="str">
            <v>- - - - прочая</v>
          </cell>
          <cell r="D615" t="str">
            <v>-</v>
          </cell>
          <cell r="E615">
            <v>6</v>
          </cell>
        </row>
        <row r="616">
          <cell r="B616">
            <v>302892100</v>
          </cell>
          <cell r="C616" t="str">
            <v>- - - - - для промышленного производства продуктов товарной позиции 1604</v>
          </cell>
          <cell r="D616" t="str">
            <v>-</v>
          </cell>
          <cell r="E616">
            <v>6</v>
          </cell>
        </row>
        <row r="617">
          <cell r="B617">
            <v>302892900</v>
          </cell>
          <cell r="C617" t="str">
            <v>- - - - - прочая</v>
          </cell>
          <cell r="D617" t="str">
            <v>-</v>
          </cell>
          <cell r="E617">
            <v>6</v>
          </cell>
        </row>
        <row r="618">
          <cell r="B618">
            <v>302893100</v>
          </cell>
          <cell r="C618" t="str">
            <v>- - - - - вида Sebastes marinus</v>
          </cell>
          <cell r="D618" t="str">
            <v>-</v>
          </cell>
          <cell r="E618">
            <v>6</v>
          </cell>
        </row>
        <row r="619">
          <cell r="B619">
            <v>302893900</v>
          </cell>
          <cell r="C619" t="str">
            <v>- - - - - прочий</v>
          </cell>
          <cell r="D619" t="str">
            <v>-</v>
          </cell>
          <cell r="E619">
            <v>6</v>
          </cell>
        </row>
        <row r="620">
          <cell r="B620">
            <v>302894000</v>
          </cell>
          <cell r="C620" t="str">
            <v>- - - - лещ морской обыкновенный (Brama spp.)</v>
          </cell>
          <cell r="D620" t="str">
            <v>-</v>
          </cell>
          <cell r="E620">
            <v>6</v>
          </cell>
        </row>
        <row r="621">
          <cell r="B621">
            <v>302895000</v>
          </cell>
          <cell r="C621" t="str">
            <v>- - - - удильщик (Lophius spp.)</v>
          </cell>
          <cell r="D621" t="str">
            <v>-</v>
          </cell>
          <cell r="E621">
            <v>6</v>
          </cell>
        </row>
        <row r="622">
          <cell r="B622">
            <v>302896000</v>
          </cell>
          <cell r="C622" t="str">
            <v>- - - - конгрио черный (Genypterus blacodes)</v>
          </cell>
          <cell r="D622" t="str">
            <v>-</v>
          </cell>
          <cell r="E622">
            <v>6</v>
          </cell>
        </row>
        <row r="623">
          <cell r="B623">
            <v>302899000</v>
          </cell>
          <cell r="C623" t="str">
            <v>- - - - прочая</v>
          </cell>
          <cell r="D623" t="str">
            <v>-</v>
          </cell>
          <cell r="E623">
            <v>6</v>
          </cell>
        </row>
        <row r="624">
          <cell r="B624">
            <v>302910000</v>
          </cell>
          <cell r="C624" t="str">
            <v>- - печень, икра и молоки</v>
          </cell>
          <cell r="D624" t="str">
            <v>-</v>
          </cell>
          <cell r="E624">
            <v>6.6</v>
          </cell>
        </row>
        <row r="625">
          <cell r="B625">
            <v>302920000</v>
          </cell>
          <cell r="C625" t="str">
            <v>- - плавники акульи</v>
          </cell>
          <cell r="D625" t="str">
            <v>-</v>
          </cell>
          <cell r="E625">
            <v>8</v>
          </cell>
        </row>
        <row r="626">
          <cell r="B626">
            <v>302990001</v>
          </cell>
          <cell r="C626" t="str">
            <v>- - - форели (Salmo trutta, Oncorhynchus mykiss, Oncorhynchus clarki, Oncorhynchus aguabonita, Oncorhynchus gilae, Oncorhynchus apache и Oncorhynchus chrysogaster),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ell>
          <cell r="D626" t="str">
            <v>-</v>
          </cell>
          <cell r="E626">
            <v>4.4000000000000004</v>
          </cell>
        </row>
        <row r="627">
          <cell r="B627">
            <v>302990002</v>
          </cell>
          <cell r="C627" t="str">
            <v>- - - акульи</v>
          </cell>
          <cell r="D627" t="str">
            <v>-</v>
          </cell>
          <cell r="E627">
            <v>8</v>
          </cell>
        </row>
        <row r="628">
          <cell r="B628">
            <v>302990003</v>
          </cell>
          <cell r="C628" t="str">
            <v>- - - камбалообразных семейств Pleuronectidae, Bothidae, Cynoglossidae, Soleidae, Scophthalmidae и Citharidae, тунца вида Euthynnus (Katsuwonus) pelamis, сардины вида Sardina pilchardus, сардины рода Sardinops, сардинеллы видов Sardinella spp., кильки или шпрот вида Sprattus sprattus, угря видов Anguilla spp.</v>
          </cell>
          <cell r="D628" t="str">
            <v>-</v>
          </cell>
          <cell r="E628">
            <v>8</v>
          </cell>
        </row>
        <row r="629">
          <cell r="B629">
            <v>302990004</v>
          </cell>
          <cell r="C629" t="str">
            <v>- - - тунца видов Thunnus alalunga, Thunnus albacares, сельди видов Clupea harengus, Clupea pallasii, скумбрии видов Scomber scombrus, Scomber australasicus, Scomber japonicus</v>
          </cell>
          <cell r="D629" t="str">
            <v>-</v>
          </cell>
          <cell r="E629">
            <v>5</v>
          </cell>
        </row>
        <row r="630">
          <cell r="B630">
            <v>302990005</v>
          </cell>
          <cell r="C630" t="str">
            <v>- - - сайды (Pollachius virens), мойвы (Mallotus villosus)</v>
          </cell>
          <cell r="D630" t="str">
            <v>-</v>
          </cell>
          <cell r="E630">
            <v>0</v>
          </cell>
        </row>
        <row r="631">
          <cell r="B631">
            <v>302990006</v>
          </cell>
          <cell r="C631" t="str">
            <v>- - - трески (Gadus morhua, Gadus ogac, Gadus macrocephalus), пикши (Melanogrammus aeglefinus), окуня морского (Sebastes spp.)</v>
          </cell>
          <cell r="D631" t="str">
            <v>-</v>
          </cell>
          <cell r="E631">
            <v>6</v>
          </cell>
        </row>
        <row r="632">
          <cell r="B632">
            <v>302990009</v>
          </cell>
          <cell r="C632" t="str">
            <v>- - - прочие</v>
          </cell>
          <cell r="D632" t="str">
            <v>-</v>
          </cell>
          <cell r="E632">
            <v>6</v>
          </cell>
        </row>
        <row r="633">
          <cell r="B633">
            <v>303110000</v>
          </cell>
          <cell r="C633" t="str">
            <v>- - красная, или нерка (Oncorhynchus nerka)</v>
          </cell>
          <cell r="D633" t="str">
            <v>-</v>
          </cell>
          <cell r="E633">
            <v>7</v>
          </cell>
        </row>
        <row r="634">
          <cell r="B634">
            <v>303120000</v>
          </cell>
          <cell r="C634" t="str">
            <v>- - лосось тихоокеанский прочий (Oncorhynchus gorbuscha, Oncorhynchus keta, Oncorhynchus tschawytscha, Oncorhynchus kisutch, Oncorhynchus masou и Oncorhynchus rhodurus)</v>
          </cell>
          <cell r="D634" t="str">
            <v>-</v>
          </cell>
          <cell r="E634">
            <v>7</v>
          </cell>
        </row>
        <row r="635">
          <cell r="B635">
            <v>303130000</v>
          </cell>
          <cell r="C635" t="str">
            <v>- - лосось атлантический (Salmo salar) и лосось дунайский (Hucho hucho)</v>
          </cell>
          <cell r="D635" t="str">
            <v>-</v>
          </cell>
          <cell r="E635">
            <v>3</v>
          </cell>
        </row>
        <row r="636">
          <cell r="B636">
            <v>303141000</v>
          </cell>
          <cell r="C636" t="str">
            <v>- - - вида Oncorhynchus apache или Oncorhynchus chrysogaster</v>
          </cell>
          <cell r="D636" t="str">
            <v>-</v>
          </cell>
          <cell r="E636">
            <v>3</v>
          </cell>
        </row>
        <row r="637">
          <cell r="B637">
            <v>303142000</v>
          </cell>
          <cell r="C637" t="str">
            <v>- - - вида Oncorhynchus mykiss, с головой и жабрами, без внутренностей, массой более 1,2 кг каждая или без головы, жабр и внутренностей, массой более 1 кг каждая</v>
          </cell>
          <cell r="D637" t="str">
            <v>-</v>
          </cell>
          <cell r="E637">
            <v>3</v>
          </cell>
        </row>
        <row r="638">
          <cell r="B638">
            <v>303149000</v>
          </cell>
          <cell r="C638" t="str">
            <v>- - - прочая</v>
          </cell>
          <cell r="D638" t="str">
            <v>-</v>
          </cell>
          <cell r="E638">
            <v>3</v>
          </cell>
        </row>
        <row r="639">
          <cell r="B639">
            <v>303190000</v>
          </cell>
          <cell r="C639" t="str">
            <v>- - прочие</v>
          </cell>
          <cell r="D639" t="str">
            <v>-</v>
          </cell>
          <cell r="E639">
            <v>3</v>
          </cell>
        </row>
        <row r="640">
          <cell r="B640">
            <v>303230000</v>
          </cell>
          <cell r="C640" t="str">
            <v>- - тилапия (Oreochromis spp.)</v>
          </cell>
          <cell r="D640" t="str">
            <v>-</v>
          </cell>
          <cell r="E640">
            <v>6</v>
          </cell>
        </row>
        <row r="641">
          <cell r="B641">
            <v>303240000</v>
          </cell>
          <cell r="C641" t="str">
            <v>- - сом (Pangasius spp., Silurus spp., Clarias spp., Ictalurus spp.)</v>
          </cell>
          <cell r="D641" t="str">
            <v>-</v>
          </cell>
          <cell r="E641">
            <v>6</v>
          </cell>
        </row>
        <row r="642">
          <cell r="B642">
            <v>303250000</v>
          </cell>
          <cell r="C642" t="str">
            <v>- - карп (Cyprinus spp., Carassius spp., Ctenopharyngodon idellus, Hypophthalmichthys spp., Cirrhinus spp., Mylopharyngodon piceus, Catla catla, Labeo spp., Osteochilus hasselti, Leptobarbus hoeveni, Megalobrama spp.)</v>
          </cell>
          <cell r="D642" t="str">
            <v>-</v>
          </cell>
          <cell r="E642">
            <v>6</v>
          </cell>
        </row>
        <row r="643">
          <cell r="B643">
            <v>303260000</v>
          </cell>
          <cell r="C643" t="str">
            <v>- - угорь (Anguilla spp.)</v>
          </cell>
          <cell r="D643" t="str">
            <v>-</v>
          </cell>
          <cell r="E643">
            <v>8</v>
          </cell>
        </row>
        <row r="644">
          <cell r="B644">
            <v>303290000</v>
          </cell>
          <cell r="C644" t="str">
            <v>- - прочая</v>
          </cell>
          <cell r="D644" t="str">
            <v>-</v>
          </cell>
          <cell r="E644">
            <v>6</v>
          </cell>
        </row>
        <row r="645">
          <cell r="B645">
            <v>303311000</v>
          </cell>
          <cell r="C645" t="str">
            <v>- - - палтус черный, или палтус синекорый (Reinhardtius hippoglossoides)</v>
          </cell>
          <cell r="D645" t="str">
            <v>-</v>
          </cell>
          <cell r="E645">
            <v>5.8</v>
          </cell>
        </row>
        <row r="646">
          <cell r="B646">
            <v>303313000</v>
          </cell>
          <cell r="C646" t="str">
            <v>- - - палтус белокорый, или обыкновенный (Hippoglossus hippoglossus)</v>
          </cell>
          <cell r="D646" t="str">
            <v>-</v>
          </cell>
          <cell r="E646">
            <v>6</v>
          </cell>
        </row>
        <row r="647">
          <cell r="B647">
            <v>303319000</v>
          </cell>
          <cell r="C647" t="str">
            <v>- - - палтус тихоокеанский (Hippoglossus stenolepis)</v>
          </cell>
          <cell r="D647" t="str">
            <v>-</v>
          </cell>
          <cell r="E647">
            <v>6</v>
          </cell>
        </row>
        <row r="648">
          <cell r="B648">
            <v>303320000</v>
          </cell>
          <cell r="C648" t="str">
            <v>- - камбала морская (Pleuronectes platessa)</v>
          </cell>
          <cell r="D648" t="str">
            <v>-</v>
          </cell>
          <cell r="E648">
            <v>8</v>
          </cell>
        </row>
        <row r="649">
          <cell r="B649">
            <v>303330000</v>
          </cell>
          <cell r="C649" t="str">
            <v>- - морской язык (Solea spp.)</v>
          </cell>
          <cell r="D649" t="str">
            <v>-</v>
          </cell>
          <cell r="E649">
            <v>6</v>
          </cell>
        </row>
        <row r="650">
          <cell r="B650">
            <v>303340000</v>
          </cell>
          <cell r="C650" t="str">
            <v>- - тюрбо (Psetta maxima)</v>
          </cell>
          <cell r="D650" t="str">
            <v>-</v>
          </cell>
          <cell r="E650">
            <v>8</v>
          </cell>
        </row>
        <row r="651">
          <cell r="B651">
            <v>303391000</v>
          </cell>
          <cell r="C651" t="str">
            <v>- - - камбала речная (Platichthys flesus)</v>
          </cell>
          <cell r="D651" t="str">
            <v>-</v>
          </cell>
          <cell r="E651">
            <v>8</v>
          </cell>
        </row>
        <row r="652">
          <cell r="B652">
            <v>303393000</v>
          </cell>
          <cell r="C652" t="str">
            <v>- - - рыба рода Rhombosolea</v>
          </cell>
          <cell r="D652" t="str">
            <v>-</v>
          </cell>
          <cell r="E652">
            <v>8</v>
          </cell>
        </row>
        <row r="653">
          <cell r="B653">
            <v>303395000</v>
          </cell>
          <cell r="C653" t="str">
            <v>- - - рыба вида Pelotreis flavilatus или Peltorhamphus novaezealandiae</v>
          </cell>
          <cell r="D653" t="str">
            <v>-</v>
          </cell>
          <cell r="E653">
            <v>7</v>
          </cell>
        </row>
        <row r="654">
          <cell r="B654">
            <v>303398500</v>
          </cell>
          <cell r="C654" t="str">
            <v>- - - прочие</v>
          </cell>
          <cell r="D654" t="str">
            <v>-</v>
          </cell>
          <cell r="E654">
            <v>8</v>
          </cell>
        </row>
        <row r="655">
          <cell r="B655">
            <v>303411000</v>
          </cell>
          <cell r="C655" t="str">
            <v>- - - для промышленного производства продуктов товарной позиции 1604</v>
          </cell>
          <cell r="D655" t="str">
            <v>-</v>
          </cell>
          <cell r="E655">
            <v>6</v>
          </cell>
        </row>
        <row r="656">
          <cell r="B656">
            <v>303419000</v>
          </cell>
          <cell r="C656" t="str">
            <v>- - - прочий</v>
          </cell>
          <cell r="D656" t="str">
            <v>-</v>
          </cell>
          <cell r="E656">
            <v>6</v>
          </cell>
        </row>
        <row r="657">
          <cell r="B657">
            <v>303421200</v>
          </cell>
          <cell r="C657" t="str">
            <v>- - - - - массой более 10 кг каждый</v>
          </cell>
          <cell r="D657" t="str">
            <v>-</v>
          </cell>
          <cell r="E657">
            <v>5</v>
          </cell>
        </row>
        <row r="658">
          <cell r="B658">
            <v>303421800</v>
          </cell>
          <cell r="C658" t="str">
            <v>- - - - - прочий</v>
          </cell>
          <cell r="D658" t="str">
            <v>-</v>
          </cell>
          <cell r="E658">
            <v>5</v>
          </cell>
        </row>
        <row r="659">
          <cell r="B659">
            <v>303424200</v>
          </cell>
          <cell r="C659" t="str">
            <v>- - - - - массой более 10 кг каждый</v>
          </cell>
          <cell r="D659" t="str">
            <v>-</v>
          </cell>
          <cell r="E659">
            <v>5</v>
          </cell>
        </row>
        <row r="660">
          <cell r="B660">
            <v>303424800</v>
          </cell>
          <cell r="C660" t="str">
            <v>- - - - - прочий</v>
          </cell>
          <cell r="D660" t="str">
            <v>-</v>
          </cell>
          <cell r="E660">
            <v>5</v>
          </cell>
        </row>
        <row r="661">
          <cell r="B661">
            <v>303429000</v>
          </cell>
          <cell r="C661" t="str">
            <v>- - - прочий</v>
          </cell>
          <cell r="D661" t="str">
            <v>-</v>
          </cell>
          <cell r="E661">
            <v>6</v>
          </cell>
        </row>
        <row r="662">
          <cell r="B662">
            <v>303431000</v>
          </cell>
          <cell r="C662" t="str">
            <v>- - - для промышленного производства продуктов товарной позиции 1604</v>
          </cell>
          <cell r="D662" t="str">
            <v>-</v>
          </cell>
          <cell r="E662">
            <v>8</v>
          </cell>
        </row>
        <row r="663">
          <cell r="B663">
            <v>303439000</v>
          </cell>
          <cell r="C663" t="str">
            <v>- - - прочий</v>
          </cell>
          <cell r="D663" t="str">
            <v>-</v>
          </cell>
          <cell r="E663">
            <v>8</v>
          </cell>
        </row>
        <row r="664">
          <cell r="B664">
            <v>303441000</v>
          </cell>
          <cell r="C664" t="str">
            <v>- - - для промышленного производства продуктов товарной позиции 1604</v>
          </cell>
          <cell r="D664" t="str">
            <v>-</v>
          </cell>
          <cell r="E664">
            <v>8</v>
          </cell>
        </row>
        <row r="665">
          <cell r="B665">
            <v>303449000</v>
          </cell>
          <cell r="C665" t="str">
            <v>- - - прочий</v>
          </cell>
          <cell r="D665" t="str">
            <v>-</v>
          </cell>
          <cell r="E665">
            <v>8</v>
          </cell>
        </row>
        <row r="666">
          <cell r="B666">
            <v>303451200</v>
          </cell>
          <cell r="C666" t="str">
            <v>- - - - для промышленного производства продуктов товарной позиции 1604</v>
          </cell>
          <cell r="D666" t="str">
            <v>-</v>
          </cell>
          <cell r="E666">
            <v>8</v>
          </cell>
        </row>
        <row r="667">
          <cell r="B667">
            <v>303451800</v>
          </cell>
          <cell r="C667" t="str">
            <v>- - - - прочий</v>
          </cell>
          <cell r="D667" t="str">
            <v>-</v>
          </cell>
          <cell r="E667">
            <v>8</v>
          </cell>
        </row>
        <row r="668">
          <cell r="B668">
            <v>303459100</v>
          </cell>
          <cell r="C668" t="str">
            <v>- - - - для промышленного производства продуктов товарной позиции 1604</v>
          </cell>
          <cell r="D668" t="str">
            <v>-</v>
          </cell>
          <cell r="E668">
            <v>8</v>
          </cell>
        </row>
        <row r="669">
          <cell r="B669">
            <v>303459900</v>
          </cell>
          <cell r="C669" t="str">
            <v>- - - - прочий</v>
          </cell>
          <cell r="D669" t="str">
            <v>-</v>
          </cell>
          <cell r="E669">
            <v>8</v>
          </cell>
        </row>
        <row r="670">
          <cell r="B670">
            <v>303461000</v>
          </cell>
          <cell r="C670" t="str">
            <v>- - - для промышленного производства продуктов товарной позиции 1604</v>
          </cell>
          <cell r="D670" t="str">
            <v>-</v>
          </cell>
          <cell r="E670">
            <v>8</v>
          </cell>
        </row>
        <row r="671">
          <cell r="B671">
            <v>303469000</v>
          </cell>
          <cell r="C671" t="str">
            <v>- - - прочий</v>
          </cell>
          <cell r="D671" t="str">
            <v>-</v>
          </cell>
          <cell r="E671">
            <v>8</v>
          </cell>
        </row>
        <row r="672">
          <cell r="B672">
            <v>303492000</v>
          </cell>
          <cell r="C672" t="str">
            <v>- - - для промышленного производства продуктов товарной позиции 1604</v>
          </cell>
          <cell r="D672" t="str">
            <v>-</v>
          </cell>
          <cell r="E672">
            <v>8</v>
          </cell>
        </row>
        <row r="673">
          <cell r="B673">
            <v>303498500</v>
          </cell>
          <cell r="C673" t="str">
            <v>- - - прочий</v>
          </cell>
          <cell r="D673" t="str">
            <v>-</v>
          </cell>
          <cell r="E673">
            <v>8</v>
          </cell>
        </row>
        <row r="674">
          <cell r="B674">
            <v>303510000</v>
          </cell>
          <cell r="C674" t="str">
            <v>- - сельдь (Clupea harengus, Clupea pallasii)</v>
          </cell>
          <cell r="D674" t="str">
            <v>-</v>
          </cell>
          <cell r="E674" t="str">
            <v>3, но не менее 0,01 евро за 1 кг</v>
          </cell>
        </row>
        <row r="675">
          <cell r="B675">
            <v>303531000</v>
          </cell>
          <cell r="C675" t="str">
            <v>- - - сардины вида Sardina pilchardus</v>
          </cell>
          <cell r="D675" t="str">
            <v>-</v>
          </cell>
          <cell r="E675">
            <v>6</v>
          </cell>
        </row>
        <row r="676">
          <cell r="B676">
            <v>303533000</v>
          </cell>
          <cell r="C676" t="str">
            <v>- - - сардины рода Sardinops; сардинелла (Sardinella spp.)</v>
          </cell>
          <cell r="D676" t="str">
            <v>-</v>
          </cell>
          <cell r="E676">
            <v>6</v>
          </cell>
        </row>
        <row r="677">
          <cell r="B677">
            <v>303539000</v>
          </cell>
          <cell r="C677" t="str">
            <v>- - - кильки или шпроты (Sprattus sprattus)</v>
          </cell>
          <cell r="D677" t="str">
            <v>-</v>
          </cell>
          <cell r="E677">
            <v>6</v>
          </cell>
        </row>
        <row r="678">
          <cell r="B678">
            <v>303541000</v>
          </cell>
          <cell r="C678" t="str">
            <v>- - - вида Scomber scombrus или Scomber japonicus</v>
          </cell>
          <cell r="D678" t="str">
            <v>-</v>
          </cell>
          <cell r="E678" t="str">
            <v>3, но не менее 0,02 евро за 1 кг</v>
          </cell>
        </row>
        <row r="679">
          <cell r="B679">
            <v>303549000</v>
          </cell>
          <cell r="C679" t="str">
            <v>- - - вида Scomber australasicus</v>
          </cell>
          <cell r="D679" t="str">
            <v>-</v>
          </cell>
          <cell r="E679" t="str">
            <v>3, но не менее 0,02 евро за 1 кг</v>
          </cell>
        </row>
        <row r="680">
          <cell r="B680">
            <v>303551000</v>
          </cell>
          <cell r="C680" t="str">
            <v>- - - ставрида обыкновенная (Trachurus trachurus)</v>
          </cell>
          <cell r="D680" t="str">
            <v>-</v>
          </cell>
          <cell r="E680" t="str">
            <v>7, но не менее 0,03 евро за 1 кг</v>
          </cell>
        </row>
        <row r="681">
          <cell r="B681">
            <v>303553000</v>
          </cell>
          <cell r="C681" t="str">
            <v>- - - ставрида перуанская (Trachurus murphyi)</v>
          </cell>
          <cell r="D681" t="str">
            <v>-</v>
          </cell>
          <cell r="E681">
            <v>6</v>
          </cell>
        </row>
        <row r="682">
          <cell r="B682">
            <v>303559002</v>
          </cell>
          <cell r="C682" t="str">
            <v>- - - - ставрида вида Caranx trachurus</v>
          </cell>
          <cell r="D682" t="str">
            <v>-</v>
          </cell>
          <cell r="E682" t="str">
            <v>7, но не менее 0,03 евро за 1 кг</v>
          </cell>
        </row>
        <row r="683">
          <cell r="B683">
            <v>303559008</v>
          </cell>
          <cell r="C683" t="str">
            <v>- - - - прочая</v>
          </cell>
          <cell r="D683" t="str">
            <v>-</v>
          </cell>
          <cell r="E683">
            <v>6</v>
          </cell>
        </row>
        <row r="684">
          <cell r="B684">
            <v>303560000</v>
          </cell>
          <cell r="C684" t="str">
            <v>- - кобия (Rachycentron canadum)</v>
          </cell>
          <cell r="D684" t="str">
            <v>-</v>
          </cell>
          <cell r="E684">
            <v>6</v>
          </cell>
        </row>
        <row r="685">
          <cell r="B685">
            <v>303570000</v>
          </cell>
          <cell r="C685" t="str">
            <v>- - меч-рыба (Xiphias gladius)</v>
          </cell>
          <cell r="D685" t="str">
            <v>-</v>
          </cell>
          <cell r="E685">
            <v>5</v>
          </cell>
        </row>
        <row r="686">
          <cell r="B686">
            <v>303591000</v>
          </cell>
          <cell r="C686" t="str">
            <v>- - - анчоусы (Engraulis spp.)</v>
          </cell>
          <cell r="D686" t="str">
            <v>-</v>
          </cell>
          <cell r="E686">
            <v>8</v>
          </cell>
        </row>
        <row r="687">
          <cell r="B687">
            <v>303592101</v>
          </cell>
          <cell r="C687" t="str">
            <v>- - - - - неразделанный</v>
          </cell>
          <cell r="D687" t="str">
            <v>-</v>
          </cell>
          <cell r="E687">
            <v>8</v>
          </cell>
        </row>
        <row r="688">
          <cell r="B688">
            <v>303592102</v>
          </cell>
          <cell r="C688" t="str">
            <v>- - - - - без жабр и внутренностей</v>
          </cell>
          <cell r="D688" t="str">
            <v>-</v>
          </cell>
          <cell r="E688">
            <v>8</v>
          </cell>
        </row>
        <row r="689">
          <cell r="B689">
            <v>303592109</v>
          </cell>
          <cell r="C689" t="str">
            <v>- - - - - прочей разделки (например, "обезглавленный")</v>
          </cell>
          <cell r="D689" t="str">
            <v>-</v>
          </cell>
          <cell r="E689" t="str">
            <v>7, но не менее 0,035 евро за 1 кг</v>
          </cell>
        </row>
        <row r="690">
          <cell r="B690">
            <v>303592900</v>
          </cell>
          <cell r="C690" t="str">
            <v>- - - - прочий</v>
          </cell>
          <cell r="D690" t="str">
            <v>-</v>
          </cell>
          <cell r="E690" t="str">
            <v>7, но не менее 0,035 евро за 1 кг</v>
          </cell>
        </row>
        <row r="691">
          <cell r="B691">
            <v>303599001</v>
          </cell>
          <cell r="C691" t="str">
            <v>- - - - мойва (Mallotus villosus)</v>
          </cell>
          <cell r="D691" t="str">
            <v>-</v>
          </cell>
          <cell r="E691">
            <v>6</v>
          </cell>
        </row>
        <row r="692">
          <cell r="B692">
            <v>303599009</v>
          </cell>
          <cell r="C692" t="str">
            <v>- - - - прочие</v>
          </cell>
          <cell r="D692" t="str">
            <v>-</v>
          </cell>
          <cell r="E692">
            <v>6</v>
          </cell>
        </row>
        <row r="693">
          <cell r="B693">
            <v>303631000</v>
          </cell>
          <cell r="C693" t="str">
            <v>- - - вида Gadus morhua</v>
          </cell>
          <cell r="D693" t="str">
            <v>-</v>
          </cell>
          <cell r="E693">
            <v>6</v>
          </cell>
        </row>
        <row r="694">
          <cell r="B694">
            <v>303633000</v>
          </cell>
          <cell r="C694" t="str">
            <v>- - - вида Gadus ogac</v>
          </cell>
          <cell r="D694" t="str">
            <v>-</v>
          </cell>
          <cell r="E694">
            <v>6</v>
          </cell>
        </row>
        <row r="695">
          <cell r="B695">
            <v>303639000</v>
          </cell>
          <cell r="C695" t="str">
            <v>- - - вида Gadus macrocephalus</v>
          </cell>
          <cell r="D695" t="str">
            <v>-</v>
          </cell>
          <cell r="E695">
            <v>6</v>
          </cell>
        </row>
        <row r="696">
          <cell r="B696">
            <v>303640000</v>
          </cell>
          <cell r="C696" t="str">
            <v>- - пикша (Melanogrammus aeglefinus)</v>
          </cell>
          <cell r="D696" t="str">
            <v>-</v>
          </cell>
          <cell r="E696">
            <v>6</v>
          </cell>
        </row>
        <row r="697">
          <cell r="B697">
            <v>303650000</v>
          </cell>
          <cell r="C697" t="str">
            <v>- - сайда (Pollachius virens)</v>
          </cell>
          <cell r="D697" t="str">
            <v>-</v>
          </cell>
          <cell r="E697">
            <v>6</v>
          </cell>
        </row>
        <row r="698">
          <cell r="B698">
            <v>303661100</v>
          </cell>
          <cell r="C698" t="str">
            <v>- - - - мерлуза капская (мелководная) (Merluccius capensis) и мерлуза намибийская (глубоководная) (Merluccius paradoxus)</v>
          </cell>
          <cell r="D698" t="str">
            <v>-</v>
          </cell>
          <cell r="E698">
            <v>7</v>
          </cell>
        </row>
        <row r="699">
          <cell r="B699">
            <v>303661200</v>
          </cell>
          <cell r="C699" t="str">
            <v>- - - - мерлуза аргентинская (Merluccius hubbsi)</v>
          </cell>
          <cell r="D699" t="str">
            <v>-</v>
          </cell>
          <cell r="E699">
            <v>7</v>
          </cell>
        </row>
        <row r="700">
          <cell r="B700">
            <v>303661300</v>
          </cell>
          <cell r="C700" t="str">
            <v>- - - - мерлуза новозеландская (Merluccius australis)</v>
          </cell>
          <cell r="D700" t="str">
            <v>-</v>
          </cell>
          <cell r="E700">
            <v>7</v>
          </cell>
        </row>
        <row r="701">
          <cell r="B701">
            <v>303661900</v>
          </cell>
          <cell r="C701" t="str">
            <v>- - - - прочая</v>
          </cell>
          <cell r="D701" t="str">
            <v>-</v>
          </cell>
          <cell r="E701">
            <v>7</v>
          </cell>
        </row>
        <row r="702">
          <cell r="B702">
            <v>303669000</v>
          </cell>
          <cell r="C702" t="str">
            <v>- - - американский нитеперый налим рода Urophycis</v>
          </cell>
          <cell r="D702" t="str">
            <v>-</v>
          </cell>
          <cell r="E702">
            <v>7</v>
          </cell>
        </row>
        <row r="703">
          <cell r="B703">
            <v>303670000</v>
          </cell>
          <cell r="C703" t="str">
            <v>- - минтай (Theragra chalcogramma)</v>
          </cell>
          <cell r="D703" t="str">
            <v>-</v>
          </cell>
          <cell r="E703">
            <v>8</v>
          </cell>
        </row>
        <row r="704">
          <cell r="B704">
            <v>303681000</v>
          </cell>
          <cell r="C704" t="str">
            <v>- - - путассу северная (Micromesistius poutassou)</v>
          </cell>
          <cell r="D704" t="str">
            <v>-</v>
          </cell>
          <cell r="E704" t="str">
            <v>3, но не менее 0,015 евро за 1 кг</v>
          </cell>
        </row>
        <row r="705">
          <cell r="B705">
            <v>303689000</v>
          </cell>
          <cell r="C705" t="str">
            <v>- - - путассу южная (Micromesistius australis)</v>
          </cell>
          <cell r="D705" t="str">
            <v>-</v>
          </cell>
          <cell r="E705">
            <v>8</v>
          </cell>
        </row>
        <row r="706">
          <cell r="B706">
            <v>303691000</v>
          </cell>
          <cell r="C706" t="str">
            <v>- - - рыба вида Boreogadus saida</v>
          </cell>
          <cell r="D706" t="str">
            <v>-</v>
          </cell>
          <cell r="E706">
            <v>8</v>
          </cell>
        </row>
        <row r="707">
          <cell r="B707">
            <v>303693000</v>
          </cell>
          <cell r="C707" t="str">
            <v>- - - мерланг (Merlangius merlangus)</v>
          </cell>
          <cell r="D707" t="str">
            <v>-</v>
          </cell>
          <cell r="E707">
            <v>7</v>
          </cell>
        </row>
        <row r="708">
          <cell r="B708">
            <v>303695000</v>
          </cell>
          <cell r="C708" t="str">
            <v>- - - сайда серебристая (Pollachius pollachius)</v>
          </cell>
          <cell r="D708" t="str">
            <v>-</v>
          </cell>
          <cell r="E708">
            <v>8</v>
          </cell>
        </row>
        <row r="709">
          <cell r="B709">
            <v>303697000</v>
          </cell>
          <cell r="C709" t="str">
            <v>- - - макруронус новозеландский (Macruronus novaezealandiae)</v>
          </cell>
          <cell r="D709" t="str">
            <v>-</v>
          </cell>
          <cell r="E709">
            <v>8</v>
          </cell>
        </row>
        <row r="710">
          <cell r="B710">
            <v>303698000</v>
          </cell>
          <cell r="C710" t="str">
            <v>- - - мольва (Molva spp.)</v>
          </cell>
          <cell r="D710" t="str">
            <v>-</v>
          </cell>
          <cell r="E710">
            <v>8</v>
          </cell>
        </row>
        <row r="711">
          <cell r="B711">
            <v>303699000</v>
          </cell>
          <cell r="C711" t="str">
            <v>- - - прочая</v>
          </cell>
          <cell r="D711" t="str">
            <v>-</v>
          </cell>
          <cell r="E711">
            <v>6</v>
          </cell>
        </row>
        <row r="712">
          <cell r="B712">
            <v>303811000</v>
          </cell>
          <cell r="C712" t="str">
            <v>- - - акула вида Squalus acanthias</v>
          </cell>
          <cell r="D712" t="str">
            <v>-</v>
          </cell>
          <cell r="E712">
            <v>6</v>
          </cell>
        </row>
        <row r="713">
          <cell r="B713">
            <v>303812000</v>
          </cell>
          <cell r="C713" t="str">
            <v>- - - акула видов Scyliorhinus spp.</v>
          </cell>
          <cell r="D713" t="str">
            <v>-</v>
          </cell>
          <cell r="E713">
            <v>6</v>
          </cell>
        </row>
        <row r="714">
          <cell r="B714">
            <v>303813000</v>
          </cell>
          <cell r="C714" t="str">
            <v>- - - акула сельдевая (Lamna nasus)</v>
          </cell>
          <cell r="D714" t="str">
            <v>-</v>
          </cell>
          <cell r="E714">
            <v>6</v>
          </cell>
        </row>
        <row r="715">
          <cell r="B715">
            <v>303819000</v>
          </cell>
          <cell r="C715" t="str">
            <v>- - - прочие</v>
          </cell>
          <cell r="D715" t="str">
            <v>-</v>
          </cell>
          <cell r="E715">
            <v>6</v>
          </cell>
        </row>
        <row r="716">
          <cell r="B716">
            <v>303820000</v>
          </cell>
          <cell r="C716" t="str">
            <v>- - скатовые, или ромбовые скаты (Rajidae)</v>
          </cell>
          <cell r="D716" t="str">
            <v>-</v>
          </cell>
          <cell r="E716">
            <v>6</v>
          </cell>
        </row>
        <row r="717">
          <cell r="B717">
            <v>303830000</v>
          </cell>
          <cell r="C717" t="str">
            <v>- - клыкач (Dissostichus spp.)</v>
          </cell>
          <cell r="D717" t="str">
            <v>-</v>
          </cell>
          <cell r="E717">
            <v>6</v>
          </cell>
        </row>
        <row r="718">
          <cell r="B718">
            <v>303841000</v>
          </cell>
          <cell r="C718" t="str">
            <v>- - - морской волк (Dicentrarchus labrax)</v>
          </cell>
          <cell r="D718" t="str">
            <v>-</v>
          </cell>
          <cell r="E718">
            <v>6</v>
          </cell>
        </row>
        <row r="719">
          <cell r="B719">
            <v>303849000</v>
          </cell>
          <cell r="C719" t="str">
            <v>- - - прочий</v>
          </cell>
          <cell r="D719" t="str">
            <v>-</v>
          </cell>
          <cell r="E719">
            <v>6</v>
          </cell>
        </row>
        <row r="720">
          <cell r="B720">
            <v>303891010</v>
          </cell>
          <cell r="C720" t="str">
            <v>- - - - - - неразделанные</v>
          </cell>
          <cell r="D720" t="str">
            <v>-</v>
          </cell>
          <cell r="E720">
            <v>6</v>
          </cell>
        </row>
        <row r="721">
          <cell r="B721">
            <v>303891020</v>
          </cell>
          <cell r="C721" t="str">
            <v>- - - - - - без жабр и внутренностей</v>
          </cell>
          <cell r="D721" t="str">
            <v>-</v>
          </cell>
          <cell r="E721">
            <v>6</v>
          </cell>
        </row>
        <row r="722">
          <cell r="B722">
            <v>303891030</v>
          </cell>
          <cell r="C722" t="str">
            <v>- - - - - - прочей разделки</v>
          </cell>
          <cell r="D722" t="str">
            <v>-</v>
          </cell>
          <cell r="E722">
            <v>6</v>
          </cell>
        </row>
        <row r="723">
          <cell r="B723">
            <v>303891060</v>
          </cell>
          <cell r="C723" t="str">
            <v>- - - - - прочие</v>
          </cell>
          <cell r="D723" t="str">
            <v>-</v>
          </cell>
          <cell r="E723">
            <v>6</v>
          </cell>
        </row>
        <row r="724">
          <cell r="B724">
            <v>303891070</v>
          </cell>
          <cell r="C724" t="str">
            <v>- - - - прочая</v>
          </cell>
          <cell r="D724" t="str">
            <v>-</v>
          </cell>
          <cell r="E724">
            <v>6</v>
          </cell>
        </row>
        <row r="725">
          <cell r="B725">
            <v>303892103</v>
          </cell>
          <cell r="C725" t="str">
            <v>- - - - - - неразделанная</v>
          </cell>
          <cell r="D725" t="str">
            <v>-</v>
          </cell>
          <cell r="E725">
            <v>8</v>
          </cell>
        </row>
        <row r="726">
          <cell r="B726">
            <v>303892104</v>
          </cell>
          <cell r="C726" t="str">
            <v>- - - - - - без жабр и внутренностей</v>
          </cell>
          <cell r="D726" t="str">
            <v>-</v>
          </cell>
          <cell r="E726">
            <v>8</v>
          </cell>
        </row>
        <row r="727">
          <cell r="B727">
            <v>303892108</v>
          </cell>
          <cell r="C727" t="str">
            <v>- - - - - - прочей разделки (например, "обезглавленная")</v>
          </cell>
          <cell r="D727" t="str">
            <v>-</v>
          </cell>
          <cell r="E727" t="str">
            <v>7, но не менее 0,035 евро за 1 кг</v>
          </cell>
        </row>
        <row r="728">
          <cell r="B728">
            <v>303892900</v>
          </cell>
          <cell r="C728" t="str">
            <v>- - - - - прочая</v>
          </cell>
          <cell r="D728" t="str">
            <v>-</v>
          </cell>
          <cell r="E728" t="str">
            <v>7, но не менее 0,035 евро за 1 кг</v>
          </cell>
        </row>
        <row r="729">
          <cell r="B729">
            <v>303893100</v>
          </cell>
          <cell r="C729" t="str">
            <v>- - - - - вида Sebastes marinus</v>
          </cell>
          <cell r="D729" t="str">
            <v>-</v>
          </cell>
          <cell r="E729" t="str">
            <v>6, но не менее 0,03 евро за 1 кг</v>
          </cell>
        </row>
        <row r="730">
          <cell r="B730">
            <v>303893900</v>
          </cell>
          <cell r="C730" t="str">
            <v>- - - - - прочий</v>
          </cell>
          <cell r="D730" t="str">
            <v>-</v>
          </cell>
          <cell r="E730" t="str">
            <v>6,8, но не менее 0,034 евро за 1 кг</v>
          </cell>
        </row>
        <row r="731">
          <cell r="B731">
            <v>303894000</v>
          </cell>
          <cell r="C731" t="str">
            <v>- - - - рыба вида Orcynopsis unicolor</v>
          </cell>
          <cell r="D731" t="str">
            <v>-</v>
          </cell>
          <cell r="E731">
            <v>8</v>
          </cell>
        </row>
        <row r="732">
          <cell r="B732">
            <v>303895000</v>
          </cell>
          <cell r="C732" t="str">
            <v>- - - - карась морской (Dentex dentex и Pagellus spp.)</v>
          </cell>
          <cell r="D732" t="str">
            <v>-</v>
          </cell>
          <cell r="E732">
            <v>8</v>
          </cell>
        </row>
        <row r="733">
          <cell r="B733">
            <v>303895500</v>
          </cell>
          <cell r="C733" t="str">
            <v>- - - - аурата (Sparus aurata)</v>
          </cell>
          <cell r="D733" t="str">
            <v>-</v>
          </cell>
          <cell r="E733">
            <v>6</v>
          </cell>
        </row>
        <row r="734">
          <cell r="B734">
            <v>303896000</v>
          </cell>
          <cell r="C734" t="str">
            <v>- - - - лещ морской обыкновенный (Brama spp.)</v>
          </cell>
          <cell r="D734" t="str">
            <v>-</v>
          </cell>
          <cell r="E734">
            <v>8</v>
          </cell>
        </row>
        <row r="735">
          <cell r="B735">
            <v>303896500</v>
          </cell>
          <cell r="C735" t="str">
            <v>- - - - удильщик (Lophius spp.)</v>
          </cell>
          <cell r="D735" t="str">
            <v>-</v>
          </cell>
          <cell r="E735">
            <v>8</v>
          </cell>
        </row>
        <row r="736">
          <cell r="B736">
            <v>303897000</v>
          </cell>
          <cell r="C736" t="str">
            <v>- - - - конгрио черный (Genypterus blacodes)</v>
          </cell>
          <cell r="D736" t="str">
            <v>-</v>
          </cell>
          <cell r="E736">
            <v>8</v>
          </cell>
        </row>
        <row r="737">
          <cell r="B737">
            <v>303899003</v>
          </cell>
          <cell r="C737" t="str">
            <v>- - - - - рыба вида Kathetostoma giganteum</v>
          </cell>
          <cell r="D737" t="str">
            <v>-</v>
          </cell>
          <cell r="E737">
            <v>7</v>
          </cell>
        </row>
        <row r="738">
          <cell r="B738">
            <v>303899007</v>
          </cell>
          <cell r="C738" t="str">
            <v>- - - - - прочая</v>
          </cell>
          <cell r="D738" t="str">
            <v>-</v>
          </cell>
          <cell r="E738">
            <v>6</v>
          </cell>
        </row>
        <row r="739">
          <cell r="B739">
            <v>303911000</v>
          </cell>
          <cell r="C739" t="str">
            <v>- - - икра и молоки для производства дезоксирибонуклеиновой кислоты или сульфата протамина</v>
          </cell>
          <cell r="D739" t="str">
            <v>-</v>
          </cell>
          <cell r="E739">
            <v>3</v>
          </cell>
        </row>
        <row r="740">
          <cell r="B740">
            <v>303919000</v>
          </cell>
          <cell r="C740" t="str">
            <v>- - - прочие</v>
          </cell>
          <cell r="D740" t="str">
            <v>-</v>
          </cell>
          <cell r="E740">
            <v>3</v>
          </cell>
        </row>
        <row r="741">
          <cell r="B741">
            <v>303920000</v>
          </cell>
          <cell r="C741" t="str">
            <v>- - плавники акульи</v>
          </cell>
          <cell r="D741" t="str">
            <v>-</v>
          </cell>
          <cell r="E741">
            <v>6</v>
          </cell>
        </row>
        <row r="742">
          <cell r="B742">
            <v>303990001</v>
          </cell>
          <cell r="C742" t="str">
            <v>- - - лососевых вида Oncorhynchus nerka, Oncorhynchus gorbuscha, Oncorhynchus keta, Oncorhynchus tschawytscha, Oncorhynchus kisutch, Oncorhynchus masou или Oncorhynchus rhodurus; рыбы вида Pelotreis flavilatus или Peltorhamphus novaezealandiae; мерлузы рода Merluccius; американского нитеперого налима рода Urophycis; мерланга вида Merlangius merlangus; рыбы вида Kathetostoma giganteum</v>
          </cell>
          <cell r="D742" t="str">
            <v>-</v>
          </cell>
          <cell r="E742">
            <v>7</v>
          </cell>
        </row>
        <row r="743">
          <cell r="B743">
            <v>303990002</v>
          </cell>
          <cell r="C743" t="str">
            <v>- - - лососевых других видов</v>
          </cell>
          <cell r="D743" t="str">
            <v>-</v>
          </cell>
          <cell r="E743">
            <v>3</v>
          </cell>
        </row>
        <row r="744">
          <cell r="B744">
            <v>303990003</v>
          </cell>
          <cell r="C744" t="str">
            <v>- - - скумбрии вида Scomber australasicus, Scomber scombrus или Scomber japonicus; сельди (Clupea harengus, Clupea pallasii); путассу северной (Micromesistius poutassou)</v>
          </cell>
          <cell r="D744" t="str">
            <v>-</v>
          </cell>
          <cell r="E744" t="str">
            <v>3, но не менее 0,01 евро за 1 кг</v>
          </cell>
        </row>
        <row r="745">
          <cell r="B745">
            <v>303990004</v>
          </cell>
          <cell r="C745" t="str">
            <v>- - - ставриды обыкновенной (Trachurus trachurus, Caranx trachurus); рыбы рода Euthynnus, кроме скипджека, или тунца полосатого (Euthynnus (Katsuwonus) pelamis)</v>
          </cell>
          <cell r="D745" t="str">
            <v>-</v>
          </cell>
          <cell r="E745" t="str">
            <v>7, но не менее 0,03 евро за 1 кг</v>
          </cell>
        </row>
        <row r="746">
          <cell r="B746">
            <v>303990005</v>
          </cell>
          <cell r="C746" t="str">
            <v>- - - окуня морского (Sebastes spp.)</v>
          </cell>
          <cell r="D746" t="str">
            <v>-</v>
          </cell>
          <cell r="E746" t="str">
            <v>6, но не менее 0,03 евро за 1 кг</v>
          </cell>
        </row>
        <row r="747">
          <cell r="B747">
            <v>303990006</v>
          </cell>
          <cell r="C747" t="str">
            <v>- - - палтуса тихоокеанского (Hippoglossus stenolepis); меч-рыбы (Xiphias gladius); трески (Gadus morhua, Gadus ogac, Gadus macrocephalus); пикши (Melanogrammus aeglefinus); сайды (Pollachius virens); лаврака (Dicentrarchus spp.)</v>
          </cell>
          <cell r="D747" t="str">
            <v>-</v>
          </cell>
          <cell r="E747">
            <v>5</v>
          </cell>
        </row>
        <row r="748">
          <cell r="B748">
            <v>303990007</v>
          </cell>
          <cell r="C748" t="str">
            <v>- - - угря (Anguilla spp.); камбалообразных (Pleuronectidae, Bothidae, Cynoglossidae, Soleidae, Scophthalmidae и Citharidae, кроме видов Reinhardtius hippoglossoides, Hippoglossus hippoglossus, Hippoglossus stenolepis, Solea spp., Pelotreis flavilatus, Peltorhamphus novaezealandiae); скипджека, или тунца полосатого (Euthynnus (Katsuwonus) pelamis); тунцов (рода Thunnus, кроме видов Thunnus alalunga, Thunnus albacares); минтая (Theragra chalcogramma); путассу южной (Micromesistius australis); рыбы вида Boreogadus saida; сайды серебристой (Pollachius pollachius); макруронуса новозеландского (Macruronus novaezealandiae); мольвы (Molva spp.); рыбы вида Orcynopsis unicolor; анчоусов (Engraulis spp.); карася морского (Dentex dentex и Pagellus spp.); леща морского обыкновенного (Brama spp.); удильщика (Lophius spp.); конгрио черного (Genypterus blacodes)</v>
          </cell>
          <cell r="D748" t="str">
            <v>-</v>
          </cell>
          <cell r="E748">
            <v>8</v>
          </cell>
        </row>
        <row r="749">
          <cell r="B749">
            <v>303990008</v>
          </cell>
          <cell r="C749" t="str">
            <v>- - - палтуса черного, или палтуса синекорого (Reinhardtius hippoglossoides)</v>
          </cell>
          <cell r="D749" t="str">
            <v>-</v>
          </cell>
          <cell r="E749">
            <v>5.8</v>
          </cell>
        </row>
        <row r="750">
          <cell r="B750">
            <v>303990009</v>
          </cell>
          <cell r="C750" t="str">
            <v>- - - прочие</v>
          </cell>
          <cell r="D750" t="str">
            <v>-</v>
          </cell>
          <cell r="E750">
            <v>6</v>
          </cell>
        </row>
        <row r="751">
          <cell r="B751">
            <v>304310000</v>
          </cell>
          <cell r="C751" t="str">
            <v>- - тилапии (Oreochromis spp.)</v>
          </cell>
          <cell r="D751" t="str">
            <v>-</v>
          </cell>
          <cell r="E751">
            <v>6</v>
          </cell>
        </row>
        <row r="752">
          <cell r="B752">
            <v>304320000</v>
          </cell>
          <cell r="C752" t="str">
            <v>- - сома (Pangasius spp., Silurus spp., Clarias spp., Ictalurus spp.)</v>
          </cell>
          <cell r="D752" t="str">
            <v>-</v>
          </cell>
          <cell r="E752">
            <v>6</v>
          </cell>
        </row>
        <row r="753">
          <cell r="B753">
            <v>304330000</v>
          </cell>
          <cell r="C753" t="str">
            <v>- - латеса нильского (Lates niloticus)</v>
          </cell>
          <cell r="D753" t="str">
            <v>-</v>
          </cell>
          <cell r="E753">
            <v>6</v>
          </cell>
        </row>
        <row r="754">
          <cell r="B754">
            <v>304390000</v>
          </cell>
          <cell r="C754" t="str">
            <v>- - прочее</v>
          </cell>
          <cell r="D754" t="str">
            <v>-</v>
          </cell>
          <cell r="E754">
            <v>6</v>
          </cell>
        </row>
        <row r="755">
          <cell r="B755">
            <v>304410000</v>
          </cell>
          <cell r="C755" t="str">
            <v>- -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ell>
          <cell r="D755" t="str">
            <v>-</v>
          </cell>
          <cell r="E755">
            <v>4</v>
          </cell>
        </row>
        <row r="756">
          <cell r="B756">
            <v>304421000</v>
          </cell>
          <cell r="C756" t="str">
            <v>- - - вида Oncorhynchus mykiss, массой более 400 г каждое</v>
          </cell>
          <cell r="D756" t="str">
            <v>-</v>
          </cell>
          <cell r="E756">
            <v>4</v>
          </cell>
        </row>
        <row r="757">
          <cell r="B757">
            <v>304425000</v>
          </cell>
          <cell r="C757" t="str">
            <v>- - - видов Oncorhynchus apache и Oncorhynchus chrysogaster</v>
          </cell>
          <cell r="D757" t="str">
            <v>-</v>
          </cell>
          <cell r="E757">
            <v>6</v>
          </cell>
        </row>
        <row r="758">
          <cell r="B758">
            <v>304429000</v>
          </cell>
          <cell r="C758" t="str">
            <v>- - - прочее</v>
          </cell>
          <cell r="D758" t="str">
            <v>-</v>
          </cell>
          <cell r="E758">
            <v>4</v>
          </cell>
        </row>
        <row r="759">
          <cell r="B759">
            <v>304430000</v>
          </cell>
          <cell r="C759" t="str">
            <v>- - камбалообразных (Pleuronectidae, Bothidae, Cynoglossidae, Soleidae, Scophthalmidae и Citharidae)</v>
          </cell>
          <cell r="D759" t="str">
            <v>-</v>
          </cell>
          <cell r="E759">
            <v>5</v>
          </cell>
        </row>
        <row r="760">
          <cell r="B760">
            <v>304441000</v>
          </cell>
          <cell r="C760" t="str">
            <v>- - - трески (Gadus morhua, Gadus ogac, Gadus macrocephalus) и рыбы вида Boreogadus saida</v>
          </cell>
          <cell r="D760" t="str">
            <v>-</v>
          </cell>
          <cell r="E760">
            <v>5</v>
          </cell>
        </row>
        <row r="761">
          <cell r="B761">
            <v>304443000</v>
          </cell>
          <cell r="C761" t="str">
            <v>- - - сайды (Pollachius virens)</v>
          </cell>
          <cell r="D761" t="str">
            <v>-</v>
          </cell>
          <cell r="E761">
            <v>6</v>
          </cell>
        </row>
        <row r="762">
          <cell r="B762">
            <v>304449000</v>
          </cell>
          <cell r="C762" t="str">
            <v>- - - прочее</v>
          </cell>
          <cell r="D762" t="str">
            <v>-</v>
          </cell>
          <cell r="E762">
            <v>5</v>
          </cell>
        </row>
        <row r="763">
          <cell r="B763">
            <v>304450000</v>
          </cell>
          <cell r="C763" t="str">
            <v>- - меч-рыбы (Xiphias gladius)</v>
          </cell>
          <cell r="D763" t="str">
            <v>-</v>
          </cell>
          <cell r="E763">
            <v>5</v>
          </cell>
        </row>
        <row r="764">
          <cell r="B764">
            <v>304460000</v>
          </cell>
          <cell r="C764" t="str">
            <v>- - клыкача (Dissostichus spp.)</v>
          </cell>
          <cell r="D764" t="str">
            <v>-</v>
          </cell>
          <cell r="E764">
            <v>5</v>
          </cell>
        </row>
        <row r="765">
          <cell r="B765">
            <v>304470000</v>
          </cell>
          <cell r="C765" t="str">
            <v>- - акул</v>
          </cell>
          <cell r="D765" t="str">
            <v>-</v>
          </cell>
          <cell r="E765">
            <v>5</v>
          </cell>
        </row>
        <row r="766">
          <cell r="B766">
            <v>304480000</v>
          </cell>
          <cell r="C766" t="str">
            <v>- - скатов и ромбовых скатов (Rajidae)</v>
          </cell>
          <cell r="D766" t="str">
            <v>-</v>
          </cell>
          <cell r="E766">
            <v>5</v>
          </cell>
        </row>
        <row r="767">
          <cell r="B767">
            <v>304491010</v>
          </cell>
          <cell r="C767" t="str">
            <v>- - - - осетровых</v>
          </cell>
          <cell r="D767" t="str">
            <v>-</v>
          </cell>
          <cell r="E767">
            <v>6</v>
          </cell>
        </row>
        <row r="768">
          <cell r="B768">
            <v>304491080</v>
          </cell>
          <cell r="C768" t="str">
            <v>- - - - прочее</v>
          </cell>
          <cell r="D768" t="str">
            <v>-</v>
          </cell>
          <cell r="E768">
            <v>6</v>
          </cell>
        </row>
        <row r="769">
          <cell r="B769">
            <v>304495000</v>
          </cell>
          <cell r="C769" t="str">
            <v>- - - - окуня морского (Sebastes spp.)</v>
          </cell>
          <cell r="D769" t="str">
            <v>-</v>
          </cell>
          <cell r="E769">
            <v>6</v>
          </cell>
        </row>
        <row r="770">
          <cell r="B770">
            <v>304498000</v>
          </cell>
          <cell r="C770" t="str">
            <v>- - - - прочее:</v>
          </cell>
          <cell r="D770" t="str">
            <v>-</v>
          </cell>
          <cell r="E770">
            <v>5</v>
          </cell>
        </row>
        <row r="771">
          <cell r="B771">
            <v>304510000</v>
          </cell>
          <cell r="C771" t="str">
            <v>- -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v>
          </cell>
          <cell r="D771" t="str">
            <v>-</v>
          </cell>
          <cell r="E771">
            <v>6</v>
          </cell>
        </row>
        <row r="772">
          <cell r="B772">
            <v>304520000</v>
          </cell>
          <cell r="C772" t="str">
            <v>- - лососевых</v>
          </cell>
          <cell r="D772" t="str">
            <v>-</v>
          </cell>
          <cell r="E772">
            <v>6</v>
          </cell>
        </row>
        <row r="773">
          <cell r="B773">
            <v>304530000</v>
          </cell>
          <cell r="C773" t="str">
            <v>- - рыбы семейств Bregmacerotidae, Euclichthyidae, Gadidae, Macrouridae, Melanonidae, Merlucciidae, Moridae и Muraenolepididae</v>
          </cell>
          <cell r="D773" t="str">
            <v>-</v>
          </cell>
          <cell r="E773">
            <v>6</v>
          </cell>
        </row>
        <row r="774">
          <cell r="B774">
            <v>304540000</v>
          </cell>
          <cell r="C774" t="str">
            <v>- - меч-рыбы (Xiphias gladius)</v>
          </cell>
          <cell r="D774" t="str">
            <v>-</v>
          </cell>
          <cell r="E774">
            <v>6</v>
          </cell>
        </row>
        <row r="775">
          <cell r="B775">
            <v>304550000</v>
          </cell>
          <cell r="C775" t="str">
            <v>- - клыкача (Dissostichus spp.)</v>
          </cell>
          <cell r="D775" t="str">
            <v>-</v>
          </cell>
          <cell r="E775">
            <v>6</v>
          </cell>
        </row>
        <row r="776">
          <cell r="B776">
            <v>304560000</v>
          </cell>
          <cell r="C776" t="str">
            <v>- - акул</v>
          </cell>
          <cell r="D776" t="str">
            <v>-</v>
          </cell>
          <cell r="E776">
            <v>6</v>
          </cell>
        </row>
        <row r="777">
          <cell r="B777">
            <v>304570000</v>
          </cell>
          <cell r="C777" t="str">
            <v>- - скатов и ромбовых скатов (Rajidae)</v>
          </cell>
          <cell r="D777" t="str">
            <v>-</v>
          </cell>
          <cell r="E777">
            <v>6</v>
          </cell>
        </row>
        <row r="778">
          <cell r="B778">
            <v>304592000</v>
          </cell>
          <cell r="C778" t="str">
            <v>- - - пресноводной рыбы</v>
          </cell>
          <cell r="D778" t="str">
            <v>-</v>
          </cell>
          <cell r="E778">
            <v>6</v>
          </cell>
        </row>
        <row r="779">
          <cell r="B779">
            <v>304595000</v>
          </cell>
          <cell r="C779" t="str">
            <v>- - - - кусочки сельди</v>
          </cell>
          <cell r="D779" t="str">
            <v>-</v>
          </cell>
          <cell r="E779">
            <v>5</v>
          </cell>
        </row>
        <row r="780">
          <cell r="B780">
            <v>304598000</v>
          </cell>
          <cell r="C780" t="str">
            <v>- - - - прочее</v>
          </cell>
          <cell r="D780" t="str">
            <v>-</v>
          </cell>
          <cell r="E780">
            <v>6</v>
          </cell>
        </row>
        <row r="781">
          <cell r="B781">
            <v>304610000</v>
          </cell>
          <cell r="C781" t="str">
            <v>- - тилапии (Oreochromis spp.)</v>
          </cell>
          <cell r="D781" t="str">
            <v>-</v>
          </cell>
          <cell r="E781">
            <v>5</v>
          </cell>
        </row>
        <row r="782">
          <cell r="B782">
            <v>304620000</v>
          </cell>
          <cell r="C782" t="str">
            <v>- - сома (Pangasius spp., Silurus spp., Clarias spp., Ictalurus spp.)</v>
          </cell>
          <cell r="D782" t="str">
            <v>-</v>
          </cell>
          <cell r="E782">
            <v>5</v>
          </cell>
        </row>
        <row r="783">
          <cell r="B783">
            <v>304630000</v>
          </cell>
          <cell r="C783" t="str">
            <v>- - латеса нильского (Lates niloticus)</v>
          </cell>
          <cell r="D783" t="str">
            <v>-</v>
          </cell>
          <cell r="E783">
            <v>5</v>
          </cell>
        </row>
        <row r="784">
          <cell r="B784">
            <v>304690000</v>
          </cell>
          <cell r="C784" t="str">
            <v>- - прочее</v>
          </cell>
          <cell r="D784" t="str">
            <v>-</v>
          </cell>
          <cell r="E784">
            <v>5</v>
          </cell>
        </row>
        <row r="785">
          <cell r="B785">
            <v>304711000</v>
          </cell>
          <cell r="C785" t="str">
            <v>- - - трески вида Gadus macrocephalus</v>
          </cell>
          <cell r="D785" t="str">
            <v>-</v>
          </cell>
          <cell r="E785">
            <v>5</v>
          </cell>
        </row>
        <row r="786">
          <cell r="B786">
            <v>304719000</v>
          </cell>
          <cell r="C786" t="str">
            <v>- - - прочее</v>
          </cell>
          <cell r="D786" t="str">
            <v>-</v>
          </cell>
          <cell r="E786">
            <v>6</v>
          </cell>
        </row>
        <row r="787">
          <cell r="B787">
            <v>304720000</v>
          </cell>
          <cell r="C787" t="str">
            <v>- - пикши (Melanogrammus aeglefinus)</v>
          </cell>
          <cell r="D787" t="str">
            <v>-</v>
          </cell>
          <cell r="E787">
            <v>5</v>
          </cell>
        </row>
        <row r="788">
          <cell r="B788">
            <v>304730000</v>
          </cell>
          <cell r="C788" t="str">
            <v>- - сайды (Pollachius virens)</v>
          </cell>
          <cell r="D788" t="str">
            <v>-</v>
          </cell>
          <cell r="E788">
            <v>5</v>
          </cell>
        </row>
        <row r="789">
          <cell r="B789">
            <v>304741100</v>
          </cell>
          <cell r="C789" t="str">
            <v>- - - - мерлузы капской (мелководной) (Merluccius capensis) и мерлузы намибийской (глубоководной) (Merluccius paradoxus)</v>
          </cell>
          <cell r="D789" t="str">
            <v>-</v>
          </cell>
          <cell r="E789">
            <v>7</v>
          </cell>
        </row>
        <row r="790">
          <cell r="B790">
            <v>304741500</v>
          </cell>
          <cell r="C790" t="str">
            <v>- - - - мерлузы аргентинской (Merluccius hubbsi)</v>
          </cell>
          <cell r="D790" t="str">
            <v>-</v>
          </cell>
          <cell r="E790">
            <v>7</v>
          </cell>
        </row>
        <row r="791">
          <cell r="B791">
            <v>304741900</v>
          </cell>
          <cell r="C791" t="str">
            <v>- - - - прочее</v>
          </cell>
          <cell r="D791" t="str">
            <v>-</v>
          </cell>
          <cell r="E791">
            <v>7</v>
          </cell>
        </row>
        <row r="792">
          <cell r="B792">
            <v>304749000</v>
          </cell>
          <cell r="C792" t="str">
            <v>- - - американского нитеперого налима рода Urophycis</v>
          </cell>
          <cell r="D792" t="str">
            <v>-</v>
          </cell>
          <cell r="E792">
            <v>7</v>
          </cell>
        </row>
        <row r="793">
          <cell r="B793">
            <v>304750000</v>
          </cell>
          <cell r="C793" t="str">
            <v>- - минтая (Theragra chalcogramma)</v>
          </cell>
          <cell r="D793" t="str">
            <v>-</v>
          </cell>
          <cell r="E793">
            <v>7</v>
          </cell>
        </row>
        <row r="794">
          <cell r="B794">
            <v>304791000</v>
          </cell>
          <cell r="C794" t="str">
            <v>- - - рыбы вида Boreogadus saida</v>
          </cell>
          <cell r="D794" t="str">
            <v>-</v>
          </cell>
          <cell r="E794">
            <v>6</v>
          </cell>
        </row>
        <row r="795">
          <cell r="B795">
            <v>304793000</v>
          </cell>
          <cell r="C795" t="str">
            <v>- - - мерланга (Merlangius merlangus)</v>
          </cell>
          <cell r="D795" t="str">
            <v>-</v>
          </cell>
          <cell r="E795">
            <v>7</v>
          </cell>
        </row>
        <row r="796">
          <cell r="B796">
            <v>304795000</v>
          </cell>
          <cell r="C796" t="str">
            <v>- - - макруронуса новозеландского (Macruronus novaezealandiae)</v>
          </cell>
          <cell r="D796" t="str">
            <v>-</v>
          </cell>
          <cell r="E796">
            <v>7</v>
          </cell>
        </row>
        <row r="797">
          <cell r="B797">
            <v>304798000</v>
          </cell>
          <cell r="C797" t="str">
            <v>- - - мольвы (Molva spp.)</v>
          </cell>
          <cell r="D797" t="str">
            <v>-</v>
          </cell>
          <cell r="E797">
            <v>7</v>
          </cell>
        </row>
        <row r="798">
          <cell r="B798">
            <v>304799000</v>
          </cell>
          <cell r="C798" t="str">
            <v>- - - прочее</v>
          </cell>
          <cell r="D798" t="str">
            <v>-</v>
          </cell>
          <cell r="E798">
            <v>7</v>
          </cell>
        </row>
        <row r="799">
          <cell r="B799">
            <v>304810000</v>
          </cell>
          <cell r="C799" t="str">
            <v>- -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ell>
          <cell r="D799" t="str">
            <v>-</v>
          </cell>
          <cell r="E799">
            <v>4</v>
          </cell>
        </row>
        <row r="800">
          <cell r="B800">
            <v>304821000</v>
          </cell>
          <cell r="C800" t="str">
            <v>- - - вида Oncorhynchus mykiss, массой более 400 г каждое</v>
          </cell>
          <cell r="D800" t="str">
            <v>-</v>
          </cell>
          <cell r="E800">
            <v>4</v>
          </cell>
        </row>
        <row r="801">
          <cell r="B801">
            <v>304825000</v>
          </cell>
          <cell r="C801" t="str">
            <v>- - - видов Oncorhynchus apache и Oncorhynchus chrysogaster</v>
          </cell>
          <cell r="D801" t="str">
            <v>-</v>
          </cell>
          <cell r="E801">
            <v>5</v>
          </cell>
        </row>
        <row r="802">
          <cell r="B802">
            <v>304829000</v>
          </cell>
          <cell r="C802" t="str">
            <v>- - - прочее</v>
          </cell>
          <cell r="D802" t="str">
            <v>-</v>
          </cell>
          <cell r="E802">
            <v>4</v>
          </cell>
        </row>
        <row r="803">
          <cell r="B803">
            <v>304831000</v>
          </cell>
          <cell r="C803" t="str">
            <v>- - - камбалы морской (Pleuronectes platessa)</v>
          </cell>
          <cell r="D803" t="str">
            <v>-</v>
          </cell>
          <cell r="E803">
            <v>7</v>
          </cell>
        </row>
        <row r="804">
          <cell r="B804">
            <v>304833000</v>
          </cell>
          <cell r="C804" t="str">
            <v>- - - камбалы речной (Platichthys flesus)</v>
          </cell>
          <cell r="D804" t="str">
            <v>-</v>
          </cell>
          <cell r="E804">
            <v>7</v>
          </cell>
        </row>
        <row r="805">
          <cell r="B805">
            <v>304835000</v>
          </cell>
          <cell r="C805" t="str">
            <v>- - - мегрима (Lepidorhombus spp.)</v>
          </cell>
          <cell r="D805" t="str">
            <v>-</v>
          </cell>
          <cell r="E805">
            <v>5</v>
          </cell>
        </row>
        <row r="806">
          <cell r="B806">
            <v>304839000</v>
          </cell>
          <cell r="C806" t="str">
            <v>- - - прочее</v>
          </cell>
          <cell r="D806" t="str">
            <v>-</v>
          </cell>
          <cell r="E806">
            <v>7</v>
          </cell>
        </row>
        <row r="807">
          <cell r="B807">
            <v>304840000</v>
          </cell>
          <cell r="C807" t="str">
            <v>- - меч-рыбы (Xiphias gladius)</v>
          </cell>
          <cell r="D807" t="str">
            <v>-</v>
          </cell>
          <cell r="E807">
            <v>7</v>
          </cell>
        </row>
        <row r="808">
          <cell r="B808">
            <v>304850000</v>
          </cell>
          <cell r="C808" t="str">
            <v>- - клыкача (Dissostichus spp.)</v>
          </cell>
          <cell r="D808" t="str">
            <v>-</v>
          </cell>
          <cell r="E808">
            <v>7</v>
          </cell>
        </row>
        <row r="809">
          <cell r="B809">
            <v>304860000</v>
          </cell>
          <cell r="C809" t="str">
            <v>- - сельди (Clupea harengus, Clupea pallasii)</v>
          </cell>
          <cell r="D809" t="str">
            <v>-</v>
          </cell>
          <cell r="E809">
            <v>3</v>
          </cell>
        </row>
        <row r="810">
          <cell r="B810">
            <v>304870000</v>
          </cell>
          <cell r="C810" t="str">
            <v>- - тунца (рода Thunnus), скипджека, или тунца полосатого (Euthynnus (Katsuwonus) pelamis)</v>
          </cell>
          <cell r="D810" t="str">
            <v>-</v>
          </cell>
          <cell r="E810">
            <v>5</v>
          </cell>
        </row>
        <row r="811">
          <cell r="B811">
            <v>304881000</v>
          </cell>
          <cell r="C811" t="str">
            <v>- - - - акулы колючей (Squalus acanthias spp.) и акулы кошачьей (Scyliorhinus spp.)</v>
          </cell>
          <cell r="D811" t="str">
            <v>-</v>
          </cell>
          <cell r="E811">
            <v>7</v>
          </cell>
        </row>
        <row r="812">
          <cell r="B812">
            <v>304882000</v>
          </cell>
          <cell r="C812" t="str">
            <v>- - - - акулы сельдевой (Lamna nasus)</v>
          </cell>
          <cell r="D812" t="str">
            <v>-</v>
          </cell>
          <cell r="E812">
            <v>7</v>
          </cell>
        </row>
        <row r="813">
          <cell r="B813">
            <v>304885000</v>
          </cell>
          <cell r="C813" t="str">
            <v>- - - - акул прочих</v>
          </cell>
          <cell r="D813" t="str">
            <v>-</v>
          </cell>
          <cell r="E813">
            <v>7</v>
          </cell>
        </row>
        <row r="814">
          <cell r="B814">
            <v>304889000</v>
          </cell>
          <cell r="C814" t="str">
            <v>- - - скатов и ромбовых скатов (Rajidae)</v>
          </cell>
          <cell r="D814" t="str">
            <v>-</v>
          </cell>
          <cell r="E814">
            <v>7</v>
          </cell>
        </row>
        <row r="815">
          <cell r="B815">
            <v>304891010</v>
          </cell>
          <cell r="C815" t="str">
            <v>- - - - осетровых</v>
          </cell>
          <cell r="D815" t="str">
            <v>-</v>
          </cell>
          <cell r="E815">
            <v>5</v>
          </cell>
        </row>
        <row r="816">
          <cell r="B816">
            <v>304891080</v>
          </cell>
          <cell r="C816" t="str">
            <v>- - - - прочее</v>
          </cell>
          <cell r="D816" t="str">
            <v>-</v>
          </cell>
          <cell r="E816">
            <v>5</v>
          </cell>
        </row>
        <row r="817">
          <cell r="B817">
            <v>304892100</v>
          </cell>
          <cell r="C817" t="str">
            <v>- - - - - вида Sebastes marinus</v>
          </cell>
          <cell r="D817" t="str">
            <v>-</v>
          </cell>
          <cell r="E817">
            <v>5</v>
          </cell>
        </row>
        <row r="818">
          <cell r="B818">
            <v>304892900</v>
          </cell>
          <cell r="C818" t="str">
            <v>- - - - - прочее</v>
          </cell>
          <cell r="D818" t="str">
            <v>-</v>
          </cell>
          <cell r="E818">
            <v>7</v>
          </cell>
        </row>
        <row r="819">
          <cell r="B819">
            <v>304893000</v>
          </cell>
          <cell r="C819" t="str">
            <v>- - - - рыбы рода Euthynnus, кроме скипджека, или тунца полосатого (Euthynnus (Katsuwonus) pelamis) субпозиции 0304 87</v>
          </cell>
          <cell r="D819" t="str">
            <v>-</v>
          </cell>
          <cell r="E819">
            <v>5</v>
          </cell>
        </row>
        <row r="820">
          <cell r="B820">
            <v>304894100</v>
          </cell>
          <cell r="C820" t="str">
            <v>- - - - - скумбрии вида Scomber australasicus</v>
          </cell>
          <cell r="D820" t="str">
            <v>-</v>
          </cell>
          <cell r="E820">
            <v>6</v>
          </cell>
        </row>
        <row r="821">
          <cell r="B821">
            <v>304894900</v>
          </cell>
          <cell r="C821" t="str">
            <v>- - - - - прочее</v>
          </cell>
          <cell r="D821" t="str">
            <v>-</v>
          </cell>
          <cell r="E821">
            <v>5</v>
          </cell>
        </row>
        <row r="822">
          <cell r="B822">
            <v>304896000</v>
          </cell>
          <cell r="C822" t="str">
            <v>- - - - удильщика (Lophius spp.)</v>
          </cell>
          <cell r="D822" t="str">
            <v>-</v>
          </cell>
          <cell r="E822">
            <v>7</v>
          </cell>
        </row>
        <row r="823">
          <cell r="B823">
            <v>304898000</v>
          </cell>
          <cell r="C823" t="str">
            <v>- - - - прочее</v>
          </cell>
          <cell r="D823" t="str">
            <v>-</v>
          </cell>
          <cell r="E823">
            <v>7</v>
          </cell>
        </row>
        <row r="824">
          <cell r="B824">
            <v>304910000</v>
          </cell>
          <cell r="C824" t="str">
            <v>- - меч-рыбы (Xiphias gladius)</v>
          </cell>
          <cell r="D824" t="str">
            <v>-</v>
          </cell>
          <cell r="E824">
            <v>3</v>
          </cell>
        </row>
        <row r="825">
          <cell r="B825">
            <v>304920000</v>
          </cell>
          <cell r="C825" t="str">
            <v>- - клыкача (Dissostichus spp.)</v>
          </cell>
          <cell r="D825" t="str">
            <v>-</v>
          </cell>
          <cell r="E825">
            <v>3</v>
          </cell>
        </row>
        <row r="826">
          <cell r="B826">
            <v>304932000</v>
          </cell>
          <cell r="C826" t="str">
            <v>- - - сурими</v>
          </cell>
          <cell r="D826" t="str">
            <v>-</v>
          </cell>
          <cell r="E826">
            <v>5</v>
          </cell>
        </row>
        <row r="827">
          <cell r="B827">
            <v>304938000</v>
          </cell>
          <cell r="C827" t="str">
            <v>- - - прочее</v>
          </cell>
          <cell r="D827" t="str">
            <v>-</v>
          </cell>
          <cell r="E827">
            <v>3</v>
          </cell>
        </row>
        <row r="828">
          <cell r="B828">
            <v>304941000</v>
          </cell>
          <cell r="C828" t="str">
            <v>- - - сурими</v>
          </cell>
          <cell r="D828" t="str">
            <v>-</v>
          </cell>
          <cell r="E828">
            <v>5</v>
          </cell>
        </row>
        <row r="829">
          <cell r="B829">
            <v>304949000</v>
          </cell>
          <cell r="C829" t="str">
            <v>- - - прочее</v>
          </cell>
          <cell r="D829" t="str">
            <v>-</v>
          </cell>
          <cell r="E829">
            <v>3</v>
          </cell>
        </row>
        <row r="830">
          <cell r="B830">
            <v>304951000</v>
          </cell>
          <cell r="C830" t="str">
            <v>- - - сурими</v>
          </cell>
          <cell r="D830" t="str">
            <v>-</v>
          </cell>
          <cell r="E830">
            <v>5</v>
          </cell>
        </row>
        <row r="831">
          <cell r="B831">
            <v>304952100</v>
          </cell>
          <cell r="C831" t="str">
            <v>- - - - - трески вида Gadus macrocephalus</v>
          </cell>
          <cell r="D831" t="str">
            <v>-</v>
          </cell>
          <cell r="E831">
            <v>6</v>
          </cell>
        </row>
        <row r="832">
          <cell r="B832">
            <v>304952500</v>
          </cell>
          <cell r="C832" t="str">
            <v>- - - - - трески вида Gadus morhua</v>
          </cell>
          <cell r="D832" t="str">
            <v>-</v>
          </cell>
          <cell r="E832">
            <v>6</v>
          </cell>
        </row>
        <row r="833">
          <cell r="B833">
            <v>304952900</v>
          </cell>
          <cell r="C833" t="str">
            <v>- - - - - прочее</v>
          </cell>
          <cell r="D833" t="str">
            <v>-</v>
          </cell>
          <cell r="E833">
            <v>6</v>
          </cell>
        </row>
        <row r="834">
          <cell r="B834">
            <v>304953000</v>
          </cell>
          <cell r="C834" t="str">
            <v>- - - - пикши (Melanogrammus aeglefinus)</v>
          </cell>
          <cell r="D834" t="str">
            <v>-</v>
          </cell>
          <cell r="E834">
            <v>6</v>
          </cell>
        </row>
        <row r="835">
          <cell r="B835">
            <v>304954000</v>
          </cell>
          <cell r="C835" t="str">
            <v>- - - - сайды (Pollachius virens)</v>
          </cell>
          <cell r="D835" t="str">
            <v>-</v>
          </cell>
          <cell r="E835">
            <v>6</v>
          </cell>
        </row>
        <row r="836">
          <cell r="B836">
            <v>304955000</v>
          </cell>
          <cell r="C836" t="str">
            <v>- - - - мерлузы рода Merluccius</v>
          </cell>
          <cell r="D836" t="str">
            <v>-</v>
          </cell>
          <cell r="E836">
            <v>3</v>
          </cell>
        </row>
        <row r="837">
          <cell r="B837">
            <v>304956000</v>
          </cell>
          <cell r="C837" t="str">
            <v>- - - - путассу (Micromesistius poutassou, Gadus poutassou)</v>
          </cell>
          <cell r="D837" t="str">
            <v>-</v>
          </cell>
          <cell r="E837">
            <v>3</v>
          </cell>
        </row>
        <row r="838">
          <cell r="B838">
            <v>304959000</v>
          </cell>
          <cell r="C838" t="str">
            <v>- - - - прочее</v>
          </cell>
          <cell r="D838" t="str">
            <v>-</v>
          </cell>
          <cell r="E838">
            <v>3</v>
          </cell>
        </row>
        <row r="839">
          <cell r="B839">
            <v>304961000</v>
          </cell>
          <cell r="C839" t="str">
            <v>- - - сурими</v>
          </cell>
          <cell r="D839" t="str">
            <v>-</v>
          </cell>
          <cell r="E839">
            <v>5</v>
          </cell>
        </row>
        <row r="840">
          <cell r="B840">
            <v>304969000</v>
          </cell>
          <cell r="C840" t="str">
            <v>- - - прочее</v>
          </cell>
          <cell r="D840" t="str">
            <v>-</v>
          </cell>
          <cell r="E840">
            <v>3</v>
          </cell>
        </row>
        <row r="841">
          <cell r="B841">
            <v>304971000</v>
          </cell>
          <cell r="C841" t="str">
            <v>- - - сурими</v>
          </cell>
          <cell r="D841" t="str">
            <v>-</v>
          </cell>
          <cell r="E841">
            <v>5</v>
          </cell>
        </row>
        <row r="842">
          <cell r="B842">
            <v>304979000</v>
          </cell>
          <cell r="C842" t="str">
            <v>- - - прочее</v>
          </cell>
          <cell r="D842" t="str">
            <v>-</v>
          </cell>
          <cell r="E842">
            <v>3</v>
          </cell>
        </row>
        <row r="843">
          <cell r="B843">
            <v>304991100</v>
          </cell>
          <cell r="C843" t="str">
            <v>- - - сурими</v>
          </cell>
          <cell r="D843" t="str">
            <v>-</v>
          </cell>
          <cell r="E843">
            <v>5</v>
          </cell>
        </row>
        <row r="844">
          <cell r="B844">
            <v>304992200</v>
          </cell>
          <cell r="C844" t="str">
            <v>- - - - пресноводной рыбы</v>
          </cell>
          <cell r="D844" t="str">
            <v>-</v>
          </cell>
          <cell r="E844">
            <v>3</v>
          </cell>
        </row>
        <row r="845">
          <cell r="B845">
            <v>304992300</v>
          </cell>
          <cell r="C845" t="str">
            <v>- - - - - сельди (Clupea harengus, Clupea pallasii)</v>
          </cell>
          <cell r="D845" t="str">
            <v>-</v>
          </cell>
          <cell r="E845">
            <v>3</v>
          </cell>
        </row>
        <row r="846">
          <cell r="B846">
            <v>304992900</v>
          </cell>
          <cell r="C846" t="str">
            <v>- - - - - окуня морского (Sebastes spp.)</v>
          </cell>
          <cell r="D846" t="str">
            <v>-</v>
          </cell>
          <cell r="E846">
            <v>3</v>
          </cell>
        </row>
        <row r="847">
          <cell r="B847">
            <v>304995500</v>
          </cell>
          <cell r="C847" t="str">
            <v>- - - - - мегрима (Lepidorhombus spp.)</v>
          </cell>
          <cell r="D847" t="str">
            <v>-</v>
          </cell>
          <cell r="E847">
            <v>3</v>
          </cell>
        </row>
        <row r="848">
          <cell r="B848">
            <v>304996100</v>
          </cell>
          <cell r="C848" t="str">
            <v>- - - - - леща морского обыкновенного (Brama spp.)</v>
          </cell>
          <cell r="D848" t="str">
            <v>-</v>
          </cell>
          <cell r="E848">
            <v>3</v>
          </cell>
        </row>
        <row r="849">
          <cell r="B849">
            <v>304996500</v>
          </cell>
          <cell r="C849" t="str">
            <v>- - - - - удильщика (Lophius spp.)</v>
          </cell>
          <cell r="D849" t="str">
            <v>-</v>
          </cell>
          <cell r="E849">
            <v>3</v>
          </cell>
        </row>
        <row r="850">
          <cell r="B850">
            <v>304999800</v>
          </cell>
          <cell r="C850" t="str">
            <v>- - - - - прочее</v>
          </cell>
          <cell r="D850" t="str">
            <v>-</v>
          </cell>
          <cell r="E850">
            <v>3</v>
          </cell>
        </row>
        <row r="851">
          <cell r="B851">
            <v>305100000</v>
          </cell>
          <cell r="C851" t="str">
            <v>- рыбная мука тонкого и грубого помола и гранулы из рыбы, пригодные для употребления в пищу</v>
          </cell>
          <cell r="D851" t="str">
            <v>-</v>
          </cell>
          <cell r="E851">
            <v>5</v>
          </cell>
        </row>
        <row r="852">
          <cell r="B852">
            <v>305200000</v>
          </cell>
          <cell r="C852" t="str">
            <v>- печень, икра и молоки рыбы, сушеные, копченые, соленые или в рассоле</v>
          </cell>
          <cell r="D852" t="str">
            <v>-</v>
          </cell>
          <cell r="E852">
            <v>12</v>
          </cell>
        </row>
        <row r="853">
          <cell r="B853">
            <v>305310000</v>
          </cell>
          <cell r="C853" t="str">
            <v>- - тилапии (Oreochromis spp.), сома (Pangasius spp., Silurus spp., Clarias spp., Ictalurus spp.), карпа (Cyprinus spp., Carassius spp., Ctenopharyngodon idellus, Hypophthalmichthys spp., Cirrhinus spp., Mylopharyngodon piceus, Catla catla, Labeo spp., Osteochilus hasselti, Leptobarbus hoeveni, Megalobrama spp.), угря (Anguilla spp.), латеса нильского (Lates niloticus) и змееголова (Channa spp.)</v>
          </cell>
          <cell r="D853" t="str">
            <v>-</v>
          </cell>
          <cell r="E853">
            <v>6</v>
          </cell>
        </row>
        <row r="854">
          <cell r="B854">
            <v>305321100</v>
          </cell>
          <cell r="C854" t="str">
            <v>- - - - трески вида Gadus macrocephalus</v>
          </cell>
          <cell r="D854" t="str">
            <v>-</v>
          </cell>
          <cell r="E854">
            <v>6</v>
          </cell>
        </row>
        <row r="855">
          <cell r="B855">
            <v>305321900</v>
          </cell>
          <cell r="C855" t="str">
            <v>- - - - прочее</v>
          </cell>
          <cell r="D855" t="str">
            <v>-</v>
          </cell>
          <cell r="E855">
            <v>5</v>
          </cell>
        </row>
        <row r="856">
          <cell r="B856">
            <v>305329000</v>
          </cell>
          <cell r="C856" t="str">
            <v>- - - прочее</v>
          </cell>
          <cell r="D856" t="str">
            <v>-</v>
          </cell>
          <cell r="E856">
            <v>6</v>
          </cell>
        </row>
        <row r="857">
          <cell r="B857">
            <v>305391000</v>
          </cell>
          <cell r="C857" t="str">
            <v>- - -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 соленое или в рассоле</v>
          </cell>
          <cell r="D857" t="str">
            <v>-</v>
          </cell>
          <cell r="E857">
            <v>5</v>
          </cell>
        </row>
        <row r="858">
          <cell r="B858">
            <v>305395000</v>
          </cell>
          <cell r="C858" t="str">
            <v>- - - палтуса черного, или палтуса синекорого (Reinhardtius hippoglossoides), соленое или в рассоле</v>
          </cell>
          <cell r="D858" t="str">
            <v>-</v>
          </cell>
          <cell r="E858">
            <v>6</v>
          </cell>
        </row>
        <row r="859">
          <cell r="B859">
            <v>305399010</v>
          </cell>
          <cell r="C859" t="str">
            <v>- - - - осетровых</v>
          </cell>
          <cell r="D859" t="str">
            <v>-</v>
          </cell>
          <cell r="E859">
            <v>6</v>
          </cell>
        </row>
        <row r="860">
          <cell r="B860">
            <v>305399080</v>
          </cell>
          <cell r="C860" t="str">
            <v>- - - - прочее</v>
          </cell>
          <cell r="D860" t="str">
            <v>-</v>
          </cell>
          <cell r="E860">
            <v>6</v>
          </cell>
        </row>
        <row r="861">
          <cell r="B861">
            <v>305410000</v>
          </cell>
          <cell r="C861" t="str">
            <v>- - 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v>
          </cell>
          <cell r="D861" t="str">
            <v>-</v>
          </cell>
          <cell r="E861" t="str">
            <v>10,4, но не менее 2,08 евро за 1 кг</v>
          </cell>
        </row>
        <row r="862">
          <cell r="B862">
            <v>305420000</v>
          </cell>
          <cell r="C862" t="str">
            <v>- - сельдь (Clupea harengus, Clupea pallasii)</v>
          </cell>
          <cell r="D862" t="str">
            <v>-</v>
          </cell>
          <cell r="E862">
            <v>5</v>
          </cell>
        </row>
        <row r="863">
          <cell r="B863">
            <v>305430000</v>
          </cell>
          <cell r="C863" t="str">
            <v>- - форель (Salmo trutta, Oncorhynchus mykiss, Oncorhynchus clarki, Oncorhynchus aguabonita, Oncorhynchus gilae, Oncorhynchus apache и Oncorhynchus chrysogaster)</v>
          </cell>
          <cell r="D863" t="str">
            <v>-</v>
          </cell>
          <cell r="E863">
            <v>3</v>
          </cell>
        </row>
        <row r="864">
          <cell r="B864">
            <v>305441000</v>
          </cell>
          <cell r="C864" t="str">
            <v>- - - угорь (Anguilla spp.)</v>
          </cell>
          <cell r="D864" t="str">
            <v>-</v>
          </cell>
          <cell r="E864">
            <v>3</v>
          </cell>
        </row>
        <row r="865">
          <cell r="B865">
            <v>305448000</v>
          </cell>
          <cell r="C865" t="str">
            <v>- - - прочая</v>
          </cell>
          <cell r="D865" t="str">
            <v>-</v>
          </cell>
          <cell r="E865">
            <v>3</v>
          </cell>
        </row>
        <row r="866">
          <cell r="B866">
            <v>305491000</v>
          </cell>
          <cell r="C866" t="str">
            <v>- - - палтус черный, или палтус синекорый (Reinhardtius hippoglossoides)</v>
          </cell>
          <cell r="D866" t="str">
            <v>-</v>
          </cell>
          <cell r="E866">
            <v>3</v>
          </cell>
        </row>
        <row r="867">
          <cell r="B867">
            <v>305492000</v>
          </cell>
          <cell r="C867" t="str">
            <v>- - - палтус белокорый, или обыкновенный (Hippoglossus hippoglossus)</v>
          </cell>
          <cell r="D867" t="str">
            <v>-</v>
          </cell>
          <cell r="E867">
            <v>3</v>
          </cell>
        </row>
        <row r="868">
          <cell r="B868">
            <v>305493000</v>
          </cell>
          <cell r="C868" t="str">
            <v>- - - скумбрия (Scomber scombrus, Scomber australasicus, Scomber japonicus)</v>
          </cell>
          <cell r="D868" t="str">
            <v>-</v>
          </cell>
          <cell r="E868">
            <v>3</v>
          </cell>
        </row>
        <row r="869">
          <cell r="B869">
            <v>305498010</v>
          </cell>
          <cell r="C869" t="str">
            <v>- - - - осетровые</v>
          </cell>
          <cell r="D869" t="str">
            <v>-</v>
          </cell>
          <cell r="E869">
            <v>3</v>
          </cell>
        </row>
        <row r="870">
          <cell r="B870">
            <v>305498080</v>
          </cell>
          <cell r="C870" t="str">
            <v>- - - - прочая</v>
          </cell>
          <cell r="D870" t="str">
            <v>-</v>
          </cell>
          <cell r="E870">
            <v>3</v>
          </cell>
        </row>
        <row r="871">
          <cell r="B871">
            <v>305511000</v>
          </cell>
          <cell r="C871" t="str">
            <v>- - - сушеная, несоленая</v>
          </cell>
          <cell r="D871" t="str">
            <v>-</v>
          </cell>
          <cell r="E871">
            <v>5</v>
          </cell>
        </row>
        <row r="872">
          <cell r="B872">
            <v>305519000</v>
          </cell>
          <cell r="C872" t="str">
            <v>- - - сушеная, соленая</v>
          </cell>
          <cell r="D872" t="str">
            <v>-</v>
          </cell>
          <cell r="E872">
            <v>5</v>
          </cell>
        </row>
        <row r="873">
          <cell r="B873">
            <v>305520000</v>
          </cell>
          <cell r="C873" t="str">
            <v>- - 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v>
          </cell>
          <cell r="D873" t="str">
            <v>-</v>
          </cell>
          <cell r="E873">
            <v>7</v>
          </cell>
        </row>
        <row r="874">
          <cell r="B874">
            <v>305531000</v>
          </cell>
          <cell r="C874" t="str">
            <v>- - - рыба вида Boreogadus saida</v>
          </cell>
          <cell r="D874" t="str">
            <v>-</v>
          </cell>
          <cell r="E874">
            <v>7</v>
          </cell>
        </row>
        <row r="875">
          <cell r="B875">
            <v>305539000</v>
          </cell>
          <cell r="C875" t="str">
            <v>- - - прочая</v>
          </cell>
          <cell r="D875" t="str">
            <v>-</v>
          </cell>
          <cell r="E875">
            <v>7</v>
          </cell>
        </row>
        <row r="876">
          <cell r="B876">
            <v>305541000</v>
          </cell>
          <cell r="C876" t="str">
            <v>- - - сельдь (Clupea harengus, Clupea pallasii)</v>
          </cell>
          <cell r="D876" t="str">
            <v>-</v>
          </cell>
          <cell r="E876">
            <v>5</v>
          </cell>
        </row>
        <row r="877">
          <cell r="B877">
            <v>305542000</v>
          </cell>
          <cell r="C877" t="str">
            <v>- - - анчоусы (Engraulis spp.)</v>
          </cell>
          <cell r="D877" t="str">
            <v>-</v>
          </cell>
          <cell r="E877">
            <v>3</v>
          </cell>
        </row>
        <row r="878">
          <cell r="B878">
            <v>305549000</v>
          </cell>
          <cell r="C878" t="str">
            <v>- - - прочая</v>
          </cell>
          <cell r="D878" t="str">
            <v>-</v>
          </cell>
          <cell r="E878">
            <v>7</v>
          </cell>
        </row>
        <row r="879">
          <cell r="B879">
            <v>305597000</v>
          </cell>
          <cell r="C879" t="str">
            <v>- - - палтус белокорый, или обыкновенный (Hippoglossus hippoglossus)</v>
          </cell>
          <cell r="D879" t="str">
            <v>-</v>
          </cell>
          <cell r="E879">
            <v>7</v>
          </cell>
        </row>
        <row r="880">
          <cell r="B880">
            <v>305599000</v>
          </cell>
          <cell r="C880" t="str">
            <v>- - - прочая</v>
          </cell>
          <cell r="D880" t="str">
            <v>-</v>
          </cell>
          <cell r="E880">
            <v>7</v>
          </cell>
        </row>
        <row r="881">
          <cell r="B881">
            <v>305610000</v>
          </cell>
          <cell r="C881" t="str">
            <v>- - сельдь (Clupea harengus, Clupea pallasii)</v>
          </cell>
          <cell r="D881" t="str">
            <v>-</v>
          </cell>
          <cell r="E881">
            <v>5</v>
          </cell>
        </row>
        <row r="882">
          <cell r="B882">
            <v>305620000</v>
          </cell>
          <cell r="C882" t="str">
            <v>- - треска (Gadus morhua, Gadus ogac, Gadus macrocephalus)</v>
          </cell>
          <cell r="D882" t="str">
            <v>-</v>
          </cell>
          <cell r="E882">
            <v>5</v>
          </cell>
        </row>
        <row r="883">
          <cell r="B883">
            <v>305630000</v>
          </cell>
          <cell r="C883" t="str">
            <v>- - анчоусы (Engraulis spp.)</v>
          </cell>
          <cell r="D883" t="str">
            <v>-</v>
          </cell>
          <cell r="E883">
            <v>8</v>
          </cell>
        </row>
        <row r="884">
          <cell r="B884">
            <v>305640000</v>
          </cell>
          <cell r="C884" t="str">
            <v>- - тилапия (Oreochromis spp.), сом (Pangasius spp., Silurus spp., Clarias spp., Ictalurus spp.), карп (Cyprinus spp., Carassius spp., Ctenopharyngodon idellus, Hypophthalmichthys spp., Cirrhinus spp., Mylopharyngodon piceus, Catla catla, Labeo spp., Osteochilus hasselti, Leptobarbus hoeveni, Megalobrama spp.), угорь (Anguilla spp.), латес нильский (Lates niloticus) и змееголов (Channa spp.)</v>
          </cell>
          <cell r="D884" t="str">
            <v>-</v>
          </cell>
          <cell r="E884">
            <v>7</v>
          </cell>
        </row>
        <row r="885">
          <cell r="B885">
            <v>305691000</v>
          </cell>
          <cell r="C885" t="str">
            <v>- - - рыба вида Boreogadus saida</v>
          </cell>
          <cell r="D885" t="str">
            <v>-</v>
          </cell>
          <cell r="E885">
            <v>7</v>
          </cell>
        </row>
        <row r="886">
          <cell r="B886">
            <v>305693000</v>
          </cell>
          <cell r="C886" t="str">
            <v>- - - палтус белокорый, или обыкновенный (Hippoglossus hippoglossus)</v>
          </cell>
          <cell r="D886" t="str">
            <v>-</v>
          </cell>
          <cell r="E886">
            <v>7</v>
          </cell>
        </row>
        <row r="887">
          <cell r="B887">
            <v>305695000</v>
          </cell>
          <cell r="C887" t="str">
            <v>- - - лосось тихоокеанский (Oncorhynchus nerka, Oncorhynchus gorbuscha, Oncorhynchus keta, Oncorhynchus tschawytscha, Oncorhynchus kisutch, Oncorhynchus masou и Oncorhynchus rhodurus), лосось атлантический (Salmo salar) и лосось дунайский (Hucho hucho)</v>
          </cell>
          <cell r="D887" t="str">
            <v>-</v>
          </cell>
          <cell r="E887">
            <v>5</v>
          </cell>
        </row>
        <row r="888">
          <cell r="B888">
            <v>305697000</v>
          </cell>
          <cell r="C888" t="str">
            <v>- - - прочая</v>
          </cell>
          <cell r="D888" t="str">
            <v>-</v>
          </cell>
          <cell r="E888">
            <v>7</v>
          </cell>
        </row>
        <row r="889">
          <cell r="B889">
            <v>305711000</v>
          </cell>
          <cell r="C889" t="str">
            <v>- - - копченые</v>
          </cell>
          <cell r="D889" t="str">
            <v>-</v>
          </cell>
          <cell r="E889">
            <v>3</v>
          </cell>
        </row>
        <row r="890">
          <cell r="B890">
            <v>305719000</v>
          </cell>
          <cell r="C890" t="str">
            <v>- - - прочие</v>
          </cell>
          <cell r="D890" t="str">
            <v>-</v>
          </cell>
          <cell r="E890">
            <v>7</v>
          </cell>
        </row>
        <row r="891">
          <cell r="B891">
            <v>305720001</v>
          </cell>
          <cell r="C891" t="str">
            <v>- - -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ell>
          <cell r="D891" t="str">
            <v>-</v>
          </cell>
          <cell r="E891">
            <v>5</v>
          </cell>
        </row>
        <row r="892">
          <cell r="B892">
            <v>305720009</v>
          </cell>
          <cell r="C892" t="str">
            <v>- - - прочие</v>
          </cell>
          <cell r="D892" t="str">
            <v>-</v>
          </cell>
          <cell r="E892">
            <v>3</v>
          </cell>
        </row>
        <row r="893">
          <cell r="B893">
            <v>305790001</v>
          </cell>
          <cell r="C893" t="str">
            <v>- - - лосося тихоокеанского (Oncorhynchus nerka, Oncorhynchus gorbuscha, Oncorhynchus keta, Oncorhynchus tschawytscha, Oncorhynchus kisutch, Oncorhynchus masou и Oncorhynchus rhodurus), лосося атлантического (Salmo salar) и лосося дунайского (Hucho hucho)</v>
          </cell>
          <cell r="D893" t="str">
            <v>-</v>
          </cell>
          <cell r="E893">
            <v>5</v>
          </cell>
        </row>
        <row r="894">
          <cell r="B894">
            <v>305790009</v>
          </cell>
          <cell r="C894" t="str">
            <v>- - - прочие</v>
          </cell>
          <cell r="D894" t="str">
            <v>-</v>
          </cell>
          <cell r="E894">
            <v>3</v>
          </cell>
        </row>
        <row r="895">
          <cell r="B895">
            <v>306110500</v>
          </cell>
          <cell r="C895" t="str">
            <v>- - - копченые, в панцире или без панциря, не подвергнутые или подвергнутые тепловой обработке до или в процессе копчения</v>
          </cell>
          <cell r="D895" t="str">
            <v>-</v>
          </cell>
          <cell r="E895">
            <v>7</v>
          </cell>
        </row>
        <row r="896">
          <cell r="B896">
            <v>306111000</v>
          </cell>
          <cell r="C896" t="str">
            <v>- - - - хвосты лангустов</v>
          </cell>
          <cell r="D896" t="str">
            <v>-</v>
          </cell>
          <cell r="E896">
            <v>7</v>
          </cell>
        </row>
        <row r="897">
          <cell r="B897">
            <v>306119000</v>
          </cell>
          <cell r="C897" t="str">
            <v>- - - - прочие</v>
          </cell>
          <cell r="D897" t="str">
            <v>-</v>
          </cell>
          <cell r="E897">
            <v>7</v>
          </cell>
        </row>
        <row r="898">
          <cell r="B898">
            <v>306120501</v>
          </cell>
          <cell r="C898" t="str">
            <v>- - - - в панцире</v>
          </cell>
          <cell r="D898" t="str">
            <v>-</v>
          </cell>
          <cell r="E898">
            <v>5</v>
          </cell>
        </row>
        <row r="899">
          <cell r="B899">
            <v>306120509</v>
          </cell>
          <cell r="C899" t="str">
            <v>- - - - прочие</v>
          </cell>
          <cell r="D899" t="str">
            <v>-</v>
          </cell>
          <cell r="E899">
            <v>8</v>
          </cell>
        </row>
        <row r="900">
          <cell r="B900">
            <v>306121000</v>
          </cell>
          <cell r="C900" t="str">
            <v>- - - - неразделанные</v>
          </cell>
          <cell r="D900" t="str">
            <v>-</v>
          </cell>
          <cell r="E900">
            <v>5</v>
          </cell>
        </row>
        <row r="901">
          <cell r="B901">
            <v>306129000</v>
          </cell>
          <cell r="C901" t="str">
            <v>- - - - прочие</v>
          </cell>
          <cell r="D901" t="str">
            <v>-</v>
          </cell>
          <cell r="E901">
            <v>8</v>
          </cell>
        </row>
        <row r="902">
          <cell r="B902">
            <v>306140500</v>
          </cell>
          <cell r="C902" t="str">
            <v>- - - копченые, в панцире или без панциря, не подвергнутые или подвергнутые тепловой обработке до или в процессе копчения</v>
          </cell>
          <cell r="D902" t="str">
            <v>-</v>
          </cell>
          <cell r="E902" t="str">
            <v>13, но не менее 1,95 евро за 1 кг</v>
          </cell>
        </row>
        <row r="903">
          <cell r="B903">
            <v>306141000</v>
          </cell>
          <cell r="C903" t="str">
            <v>- - - - крабы видов Paralithodes camchaticus, Chionoecetes spp. и Callinectes sapidus</v>
          </cell>
          <cell r="D903" t="str">
            <v>-</v>
          </cell>
          <cell r="E903">
            <v>5</v>
          </cell>
        </row>
        <row r="904">
          <cell r="B904">
            <v>306143000</v>
          </cell>
          <cell r="C904" t="str">
            <v>- - - - крабы вида Cancer pagurus</v>
          </cell>
          <cell r="D904" t="str">
            <v>-</v>
          </cell>
          <cell r="E904">
            <v>5</v>
          </cell>
        </row>
        <row r="905">
          <cell r="B905">
            <v>306149000</v>
          </cell>
          <cell r="C905" t="str">
            <v>- - - - прочие</v>
          </cell>
          <cell r="D905" t="str">
            <v>-</v>
          </cell>
          <cell r="E905">
            <v>5</v>
          </cell>
        </row>
        <row r="906">
          <cell r="B906">
            <v>306151000</v>
          </cell>
          <cell r="C906" t="str">
            <v>- - - копченый, в панцире или без панциря, не подвергнутый или подвергнутый тепловой обработке до или в процессе копчения</v>
          </cell>
          <cell r="D906" t="str">
            <v>-</v>
          </cell>
          <cell r="E906" t="str">
            <v>16, но не менее 1,6 евро за 1 кг</v>
          </cell>
        </row>
        <row r="907">
          <cell r="B907">
            <v>306159000</v>
          </cell>
          <cell r="C907" t="str">
            <v>- - - прочий</v>
          </cell>
          <cell r="D907" t="str">
            <v>-</v>
          </cell>
          <cell r="E907">
            <v>8</v>
          </cell>
        </row>
        <row r="908">
          <cell r="B908">
            <v>306161000</v>
          </cell>
          <cell r="C908" t="str">
            <v>- - - копченые, в панцире или без панциря, не подвергнутые или подвергнутые тепловой обработке до или в процессе копчения</v>
          </cell>
          <cell r="D908" t="str">
            <v>-</v>
          </cell>
          <cell r="E908" t="str">
            <v>5, но не менее 0,1 евро за 1 кг</v>
          </cell>
        </row>
        <row r="909">
          <cell r="B909">
            <v>306169100</v>
          </cell>
          <cell r="C909" t="str">
            <v>- - - - креветки вида Crangon crangon</v>
          </cell>
          <cell r="D909" t="str">
            <v>-</v>
          </cell>
          <cell r="E909">
            <v>5</v>
          </cell>
        </row>
        <row r="910">
          <cell r="B910">
            <v>306169900</v>
          </cell>
          <cell r="C910" t="str">
            <v>- - - - прочие</v>
          </cell>
          <cell r="D910" t="str">
            <v>-</v>
          </cell>
          <cell r="E910">
            <v>3</v>
          </cell>
        </row>
        <row r="911">
          <cell r="B911">
            <v>306171000</v>
          </cell>
          <cell r="C911" t="str">
            <v>- - - копченые, в панцире или без панциря, не подвергнутые или подвергнутые тепловой обработке до или в процессе копчения</v>
          </cell>
          <cell r="D911" t="str">
            <v>-</v>
          </cell>
          <cell r="E911" t="str">
            <v>5, но не менее 0,1 евро за 1 кг</v>
          </cell>
        </row>
        <row r="912">
          <cell r="B912">
            <v>306179100</v>
          </cell>
          <cell r="C912" t="str">
            <v>- - - - глубоководные розовые креветки (Parapenaeus longirostris)</v>
          </cell>
          <cell r="D912" t="str">
            <v>-</v>
          </cell>
          <cell r="E912">
            <v>3</v>
          </cell>
        </row>
        <row r="913">
          <cell r="B913">
            <v>306179200</v>
          </cell>
          <cell r="C913" t="str">
            <v>- - - - креветки рода Penaeus</v>
          </cell>
          <cell r="D913" t="str">
            <v>-</v>
          </cell>
          <cell r="E913">
            <v>3</v>
          </cell>
        </row>
        <row r="914">
          <cell r="B914">
            <v>306179300</v>
          </cell>
          <cell r="C914" t="str">
            <v>- - - - креветки семейства Pandalidae, кроме рода Pandalus spp.</v>
          </cell>
          <cell r="D914" t="str">
            <v>-</v>
          </cell>
          <cell r="E914">
            <v>3</v>
          </cell>
        </row>
        <row r="915">
          <cell r="B915">
            <v>306179400</v>
          </cell>
          <cell r="C915" t="str">
            <v>- - - - креветки рода Crangon, кроме вида Crangon crangon</v>
          </cell>
          <cell r="D915" t="str">
            <v>-</v>
          </cell>
          <cell r="E915">
            <v>5</v>
          </cell>
        </row>
        <row r="916">
          <cell r="B916">
            <v>306179900</v>
          </cell>
          <cell r="C916" t="str">
            <v>- - - - прочие</v>
          </cell>
          <cell r="D916" t="str">
            <v>-</v>
          </cell>
          <cell r="E916">
            <v>3</v>
          </cell>
        </row>
        <row r="917">
          <cell r="B917">
            <v>306190500</v>
          </cell>
          <cell r="C917" t="str">
            <v>- - - копченые, в панцире или без панциря, не подвергнутые или подвергнутые тепловой обработке до или в процессе копчения</v>
          </cell>
          <cell r="D917" t="str">
            <v>-</v>
          </cell>
          <cell r="E917" t="str">
            <v>16, но не менее 1,6 евро за 1 кг</v>
          </cell>
        </row>
        <row r="918">
          <cell r="B918">
            <v>306191000</v>
          </cell>
          <cell r="C918" t="str">
            <v>- - - - пресноводные раки</v>
          </cell>
          <cell r="D918" t="str">
            <v>-</v>
          </cell>
          <cell r="E918">
            <v>7</v>
          </cell>
        </row>
        <row r="919">
          <cell r="B919">
            <v>306199000</v>
          </cell>
          <cell r="C919" t="str">
            <v>- - - - прочие</v>
          </cell>
          <cell r="D919" t="str">
            <v>-</v>
          </cell>
          <cell r="E919">
            <v>7</v>
          </cell>
        </row>
        <row r="920">
          <cell r="B920">
            <v>306310000</v>
          </cell>
          <cell r="C920" t="str">
            <v>- - лангуст европейский и прочие лангусты (Palinurus spp., Panulirus spp., Jasus spp.)</v>
          </cell>
          <cell r="D920" t="str">
            <v>-</v>
          </cell>
          <cell r="E920">
            <v>7</v>
          </cell>
        </row>
        <row r="921">
          <cell r="B921">
            <v>306321000</v>
          </cell>
          <cell r="C921" t="str">
            <v>- - - живые</v>
          </cell>
          <cell r="D921" t="str">
            <v>-</v>
          </cell>
          <cell r="E921">
            <v>5</v>
          </cell>
        </row>
        <row r="922">
          <cell r="B922">
            <v>306329100</v>
          </cell>
          <cell r="C922" t="str">
            <v>- - - - неразделанные</v>
          </cell>
          <cell r="D922" t="str">
            <v>-</v>
          </cell>
          <cell r="E922">
            <v>5</v>
          </cell>
        </row>
        <row r="923">
          <cell r="B923">
            <v>306329900</v>
          </cell>
          <cell r="C923" t="str">
            <v>- - - - прочие</v>
          </cell>
          <cell r="D923" t="str">
            <v>-</v>
          </cell>
          <cell r="E923">
            <v>6</v>
          </cell>
        </row>
        <row r="924">
          <cell r="B924">
            <v>306331000</v>
          </cell>
          <cell r="C924" t="str">
            <v>- - - крабы вида Cancer pagurus</v>
          </cell>
          <cell r="D924" t="str">
            <v>-</v>
          </cell>
          <cell r="E924">
            <v>8</v>
          </cell>
        </row>
        <row r="925">
          <cell r="B925">
            <v>306339000</v>
          </cell>
          <cell r="C925" t="str">
            <v>- - - прочие</v>
          </cell>
          <cell r="D925" t="str">
            <v>-</v>
          </cell>
          <cell r="E925">
            <v>8</v>
          </cell>
        </row>
        <row r="926">
          <cell r="B926">
            <v>306340000</v>
          </cell>
          <cell r="C926" t="str">
            <v>- - омар норвежский (Nephrops norvegicus)</v>
          </cell>
          <cell r="D926" t="str">
            <v>-</v>
          </cell>
          <cell r="E926">
            <v>8</v>
          </cell>
        </row>
        <row r="927">
          <cell r="B927">
            <v>306351000</v>
          </cell>
          <cell r="C927" t="str">
            <v>- - - креветки вида Crangon crangon</v>
          </cell>
          <cell r="D927" t="str">
            <v>-</v>
          </cell>
          <cell r="E927">
            <v>6</v>
          </cell>
        </row>
        <row r="928">
          <cell r="B928">
            <v>306359000</v>
          </cell>
          <cell r="C928" t="str">
            <v>- - - креветки видов Pandalus spp.</v>
          </cell>
          <cell r="D928" t="str">
            <v>-</v>
          </cell>
          <cell r="E928">
            <v>6</v>
          </cell>
        </row>
        <row r="929">
          <cell r="B929">
            <v>306361000</v>
          </cell>
          <cell r="C929" t="str">
            <v>- - - креветки семейства Pandalidae, за исключением креветок рода Pandalus</v>
          </cell>
          <cell r="D929" t="str">
            <v>-</v>
          </cell>
          <cell r="E929">
            <v>6</v>
          </cell>
        </row>
        <row r="930">
          <cell r="B930">
            <v>306362000</v>
          </cell>
          <cell r="C930" t="str">
            <v>- - - креветки рода Crangon, за исключением креветок вида Crangon crangon</v>
          </cell>
          <cell r="D930" t="str">
            <v>-</v>
          </cell>
          <cell r="E930">
            <v>6</v>
          </cell>
        </row>
        <row r="931">
          <cell r="B931">
            <v>306369000</v>
          </cell>
          <cell r="C931" t="str">
            <v>- - - прочие</v>
          </cell>
          <cell r="D931" t="str">
            <v>-</v>
          </cell>
          <cell r="E931">
            <v>6</v>
          </cell>
        </row>
        <row r="932">
          <cell r="B932">
            <v>306391000</v>
          </cell>
          <cell r="C932" t="str">
            <v>- - - пресноводные раки</v>
          </cell>
          <cell r="D932" t="str">
            <v>-</v>
          </cell>
          <cell r="E932">
            <v>7</v>
          </cell>
        </row>
        <row r="933">
          <cell r="B933">
            <v>306399000</v>
          </cell>
          <cell r="C933" t="str">
            <v>- - - прочие</v>
          </cell>
          <cell r="D933" t="str">
            <v>-</v>
          </cell>
          <cell r="E933">
            <v>8</v>
          </cell>
        </row>
        <row r="934">
          <cell r="B934">
            <v>306911000</v>
          </cell>
          <cell r="C934" t="str">
            <v>- - - копченые, в панцире или без панциря, не подвергнутые или подвергнутые тепловой обработке до или в процессе копчения</v>
          </cell>
          <cell r="D934" t="str">
            <v>-</v>
          </cell>
          <cell r="E934" t="str">
            <v>16, но не менее 1,6 евро за 1 кг</v>
          </cell>
        </row>
        <row r="935">
          <cell r="B935">
            <v>306919000</v>
          </cell>
          <cell r="C935" t="str">
            <v>- - - прочие</v>
          </cell>
          <cell r="D935" t="str">
            <v>-</v>
          </cell>
          <cell r="E935">
            <v>7</v>
          </cell>
        </row>
        <row r="936">
          <cell r="B936">
            <v>306921000</v>
          </cell>
          <cell r="C936" t="str">
            <v>- - - копченые, в панцире или без панциря, не подвергнутые или подвергнутые тепловой обработке до или в процессе копчения</v>
          </cell>
          <cell r="D936" t="str">
            <v>-</v>
          </cell>
          <cell r="E936" t="str">
            <v>8, но не менее 1,2 евро за 1 кг</v>
          </cell>
        </row>
        <row r="937">
          <cell r="B937">
            <v>306929100</v>
          </cell>
          <cell r="C937" t="str">
            <v>- - - - неразделанные</v>
          </cell>
          <cell r="D937" t="str">
            <v>-</v>
          </cell>
          <cell r="E937">
            <v>5</v>
          </cell>
        </row>
        <row r="938">
          <cell r="B938">
            <v>306929900</v>
          </cell>
          <cell r="C938" t="str">
            <v>- - - - прочие</v>
          </cell>
          <cell r="D938" t="str">
            <v>-</v>
          </cell>
          <cell r="E938">
            <v>6</v>
          </cell>
        </row>
        <row r="939">
          <cell r="B939">
            <v>306931000</v>
          </cell>
          <cell r="C939" t="str">
            <v>- - - копченые, в панцире или без панциря, не подвергнутые или подвергнутые тепловой обработке до или в процессе копчения</v>
          </cell>
          <cell r="D939" t="str">
            <v>-</v>
          </cell>
          <cell r="E939" t="str">
            <v>13, но не менее 1,95 евро за 1 кг</v>
          </cell>
        </row>
        <row r="940">
          <cell r="B940">
            <v>306939100</v>
          </cell>
          <cell r="C940" t="str">
            <v>- - - - крабы вида Cancer pagurus</v>
          </cell>
          <cell r="D940" t="str">
            <v>-</v>
          </cell>
          <cell r="E940">
            <v>8</v>
          </cell>
        </row>
        <row r="941">
          <cell r="B941">
            <v>306939900</v>
          </cell>
          <cell r="C941" t="str">
            <v>- - - - прочие</v>
          </cell>
          <cell r="D941" t="str">
            <v>-</v>
          </cell>
          <cell r="E941">
            <v>8</v>
          </cell>
        </row>
        <row r="942">
          <cell r="B942">
            <v>306941000</v>
          </cell>
          <cell r="C942" t="str">
            <v>- - - копченый, в панцире или без панциря, не подвергнутый или подвергнутый тепловой обработке до или в процессе копчения</v>
          </cell>
          <cell r="D942" t="str">
            <v>-</v>
          </cell>
          <cell r="E942" t="str">
            <v>16, но не менее 1,6 евро за 1 кг</v>
          </cell>
        </row>
        <row r="943">
          <cell r="B943">
            <v>306949000</v>
          </cell>
          <cell r="C943" t="str">
            <v>- - - прочий</v>
          </cell>
          <cell r="D943" t="str">
            <v>-</v>
          </cell>
          <cell r="E943">
            <v>8</v>
          </cell>
        </row>
        <row r="944">
          <cell r="B944">
            <v>306951000</v>
          </cell>
          <cell r="C944" t="str">
            <v>- - - копченые, в панцире или без панциря, не подвергнутые или подвергнутые тепловой обработке до или в процессе копчения</v>
          </cell>
          <cell r="D944" t="str">
            <v>-</v>
          </cell>
          <cell r="E944" t="str">
            <v>5, но не менее 0,1 евро за 1 кг</v>
          </cell>
        </row>
        <row r="945">
          <cell r="B945">
            <v>306959100</v>
          </cell>
          <cell r="C945" t="str">
            <v>- - - - креветки рода Crangon</v>
          </cell>
          <cell r="D945" t="str">
            <v>-</v>
          </cell>
          <cell r="E945">
            <v>6</v>
          </cell>
        </row>
        <row r="946">
          <cell r="B946">
            <v>306959900</v>
          </cell>
          <cell r="C946" t="str">
            <v>- - - - прочие</v>
          </cell>
          <cell r="D946" t="str">
            <v>-</v>
          </cell>
          <cell r="E946">
            <v>6</v>
          </cell>
        </row>
        <row r="947">
          <cell r="B947">
            <v>306991000</v>
          </cell>
          <cell r="C947" t="str">
            <v>- - - копченые, в панцире или без панциря, не подвергнутые или подвергнутые тепловой обработке до или в процессе копчения</v>
          </cell>
          <cell r="D947" t="str">
            <v>-</v>
          </cell>
          <cell r="E947" t="str">
            <v>16, но не менее 1,6 евро за 1 кг</v>
          </cell>
        </row>
        <row r="948">
          <cell r="B948">
            <v>306999100</v>
          </cell>
          <cell r="C948" t="str">
            <v>- - - - пресноводные раки</v>
          </cell>
          <cell r="D948" t="str">
            <v>-</v>
          </cell>
          <cell r="E948">
            <v>7</v>
          </cell>
        </row>
        <row r="949">
          <cell r="B949">
            <v>306999900</v>
          </cell>
          <cell r="C949" t="str">
            <v>- - - - прочие</v>
          </cell>
          <cell r="D949" t="str">
            <v>-</v>
          </cell>
          <cell r="E949">
            <v>8</v>
          </cell>
        </row>
        <row r="950">
          <cell r="B950">
            <v>307111000</v>
          </cell>
          <cell r="C950" t="str">
            <v>- - - устрицы плоские (рода Ostrea), живые и массой (включая раковину) не более 40 г каждая</v>
          </cell>
          <cell r="D950" t="str">
            <v>-</v>
          </cell>
          <cell r="E950">
            <v>7</v>
          </cell>
        </row>
        <row r="951">
          <cell r="B951">
            <v>307119000</v>
          </cell>
          <cell r="C951" t="str">
            <v>- - - прочие</v>
          </cell>
          <cell r="D951" t="str">
            <v>-</v>
          </cell>
          <cell r="E951">
            <v>7</v>
          </cell>
        </row>
        <row r="952">
          <cell r="B952">
            <v>307121000</v>
          </cell>
          <cell r="C952" t="str">
            <v>- - - копченые, в раковине или без раковины, не подвергнутые или подвергнутые тепловой обработке до или в процессе копчения</v>
          </cell>
          <cell r="D952" t="str">
            <v>-</v>
          </cell>
          <cell r="E952">
            <v>8</v>
          </cell>
        </row>
        <row r="953">
          <cell r="B953">
            <v>307129000</v>
          </cell>
          <cell r="C953" t="str">
            <v>- - - прочие</v>
          </cell>
          <cell r="D953" t="str">
            <v>-</v>
          </cell>
          <cell r="E953">
            <v>7</v>
          </cell>
        </row>
        <row r="954">
          <cell r="B954">
            <v>307199100</v>
          </cell>
          <cell r="C954" t="str">
            <v>- - - копченые, в раковине или без раковины, не подвергнутые или подвергнутые тепловой обработке до или в процессе копчения</v>
          </cell>
          <cell r="D954" t="str">
            <v>-</v>
          </cell>
          <cell r="E954">
            <v>8</v>
          </cell>
        </row>
        <row r="955">
          <cell r="B955">
            <v>307199900</v>
          </cell>
          <cell r="C955" t="str">
            <v>- - - прочие</v>
          </cell>
          <cell r="D955" t="str">
            <v>-</v>
          </cell>
          <cell r="E955">
            <v>7</v>
          </cell>
        </row>
        <row r="956">
          <cell r="B956">
            <v>307210000</v>
          </cell>
          <cell r="C956" t="str">
            <v>- - живые, свежие или охлажденные</v>
          </cell>
          <cell r="D956" t="str">
            <v>-</v>
          </cell>
          <cell r="E956">
            <v>6</v>
          </cell>
        </row>
        <row r="957">
          <cell r="B957">
            <v>307221000</v>
          </cell>
          <cell r="C957" t="str">
            <v>- - - копченые, в раковине или без раковины, не подвергнутые или подвергнутые тепловой обработке до или в процессе копчения</v>
          </cell>
          <cell r="D957" t="str">
            <v>-</v>
          </cell>
          <cell r="E957">
            <v>8</v>
          </cell>
        </row>
        <row r="958">
          <cell r="B958">
            <v>307229100</v>
          </cell>
          <cell r="C958" t="str">
            <v>- - - - гребешки Святого Якова (Pecten maximus)</v>
          </cell>
          <cell r="D958" t="str">
            <v>-</v>
          </cell>
          <cell r="E958">
            <v>8</v>
          </cell>
        </row>
        <row r="959">
          <cell r="B959">
            <v>307229900</v>
          </cell>
          <cell r="C959" t="str">
            <v>- - - - прочие</v>
          </cell>
          <cell r="D959" t="str">
            <v>-</v>
          </cell>
          <cell r="E959">
            <v>8</v>
          </cell>
        </row>
        <row r="960">
          <cell r="B960">
            <v>307292000</v>
          </cell>
          <cell r="C960" t="str">
            <v>- - - копченые, в раковине или без раковины, не подвергнутые или подвергнутые тепловой обработке до или в процессе копчения</v>
          </cell>
          <cell r="D960" t="str">
            <v>-</v>
          </cell>
          <cell r="E960">
            <v>8</v>
          </cell>
        </row>
        <row r="961">
          <cell r="B961">
            <v>307298000</v>
          </cell>
          <cell r="C961" t="str">
            <v>- - - прочие</v>
          </cell>
          <cell r="D961" t="str">
            <v>-</v>
          </cell>
          <cell r="E961">
            <v>8</v>
          </cell>
        </row>
        <row r="962">
          <cell r="B962">
            <v>307311000</v>
          </cell>
          <cell r="C962" t="str">
            <v>- - - Mytilus spp.</v>
          </cell>
          <cell r="D962" t="str">
            <v>-</v>
          </cell>
          <cell r="E962">
            <v>5</v>
          </cell>
        </row>
        <row r="963">
          <cell r="B963">
            <v>307319000</v>
          </cell>
          <cell r="C963" t="str">
            <v>- - - Perna spp.</v>
          </cell>
          <cell r="D963" t="str">
            <v>-</v>
          </cell>
          <cell r="E963">
            <v>6</v>
          </cell>
        </row>
        <row r="964">
          <cell r="B964">
            <v>307321000</v>
          </cell>
          <cell r="C964" t="str">
            <v>- - - копченые, в раковине или без раковины, не подвергнутые или подвергнутые тепловой обработке до или в процессе копчения</v>
          </cell>
          <cell r="D964" t="str">
            <v>-</v>
          </cell>
          <cell r="E964">
            <v>8</v>
          </cell>
        </row>
        <row r="965">
          <cell r="B965">
            <v>307329100</v>
          </cell>
          <cell r="C965" t="str">
            <v>- - - - Mytilus spp.</v>
          </cell>
          <cell r="D965" t="str">
            <v>-</v>
          </cell>
          <cell r="E965">
            <v>6</v>
          </cell>
        </row>
        <row r="966">
          <cell r="B966">
            <v>307329900</v>
          </cell>
          <cell r="C966" t="str">
            <v>- - - - Perna spp.</v>
          </cell>
          <cell r="D966" t="str">
            <v>-</v>
          </cell>
          <cell r="E966">
            <v>6</v>
          </cell>
        </row>
        <row r="967">
          <cell r="B967">
            <v>307392000</v>
          </cell>
          <cell r="C967" t="str">
            <v>- - - копченые, в раковине или без раковины, не подвергнутые или подвергнутые тепловой обработке до или в процессе копчения</v>
          </cell>
          <cell r="D967" t="str">
            <v>-</v>
          </cell>
          <cell r="E967">
            <v>8</v>
          </cell>
        </row>
        <row r="968">
          <cell r="B968">
            <v>307399100</v>
          </cell>
          <cell r="C968" t="str">
            <v>- - - - Mytilus spp.</v>
          </cell>
          <cell r="D968" t="str">
            <v>-</v>
          </cell>
          <cell r="E968">
            <v>6</v>
          </cell>
        </row>
        <row r="969">
          <cell r="B969">
            <v>307399900</v>
          </cell>
          <cell r="C969" t="str">
            <v>- - - - Perna spp.</v>
          </cell>
          <cell r="D969" t="str">
            <v>-</v>
          </cell>
          <cell r="E969">
            <v>6</v>
          </cell>
        </row>
        <row r="970">
          <cell r="B970">
            <v>307421100</v>
          </cell>
          <cell r="C970" t="str">
            <v>- - - - видов Sepia officinalis, Rossia macrosoma, Sepiola spp.</v>
          </cell>
          <cell r="D970" t="str">
            <v>-</v>
          </cell>
          <cell r="E970">
            <v>7</v>
          </cell>
        </row>
        <row r="971">
          <cell r="B971">
            <v>307421900</v>
          </cell>
          <cell r="C971" t="str">
            <v>- - - - прочие</v>
          </cell>
          <cell r="D971" t="str">
            <v>-</v>
          </cell>
          <cell r="E971">
            <v>6</v>
          </cell>
        </row>
        <row r="972">
          <cell r="B972">
            <v>307429100</v>
          </cell>
          <cell r="C972" t="str">
            <v>- - - - видов Loligo spp.</v>
          </cell>
          <cell r="D972" t="str">
            <v>-</v>
          </cell>
          <cell r="E972">
            <v>7</v>
          </cell>
        </row>
        <row r="973">
          <cell r="B973">
            <v>307429200</v>
          </cell>
          <cell r="C973" t="str">
            <v>- - - - вида Todarodes sagittatus</v>
          </cell>
          <cell r="D973" t="str">
            <v>-</v>
          </cell>
          <cell r="E973">
            <v>7</v>
          </cell>
        </row>
        <row r="974">
          <cell r="B974">
            <v>307429300</v>
          </cell>
          <cell r="C974" t="str">
            <v>- - - - видов Ommastrephes spp., Nototodarus spp., Sepioteuthis spp.</v>
          </cell>
          <cell r="D974" t="str">
            <v>-</v>
          </cell>
          <cell r="E974">
            <v>7</v>
          </cell>
        </row>
        <row r="975">
          <cell r="B975">
            <v>307429900</v>
          </cell>
          <cell r="C975" t="str">
            <v>- - - - прочие</v>
          </cell>
          <cell r="D975" t="str">
            <v>-</v>
          </cell>
          <cell r="E975">
            <v>6</v>
          </cell>
        </row>
        <row r="976">
          <cell r="B976">
            <v>307431000</v>
          </cell>
          <cell r="C976" t="str">
            <v>- - - копченые, не подвергнутые или подвергнутые тепловой обработке до или в процессе копчения</v>
          </cell>
          <cell r="D976" t="str">
            <v>-</v>
          </cell>
          <cell r="E976">
            <v>8</v>
          </cell>
        </row>
        <row r="977">
          <cell r="B977">
            <v>307431100</v>
          </cell>
          <cell r="C977" t="str">
            <v>- - - - - - вида Sepiola rondeleti</v>
          </cell>
          <cell r="D977" t="str">
            <v>-</v>
          </cell>
          <cell r="E977">
            <v>5</v>
          </cell>
        </row>
        <row r="978">
          <cell r="B978">
            <v>307431300</v>
          </cell>
          <cell r="C978" t="str">
            <v>- - - - - - прочие</v>
          </cell>
          <cell r="D978" t="str">
            <v>-</v>
          </cell>
          <cell r="E978">
            <v>5</v>
          </cell>
        </row>
        <row r="979">
          <cell r="B979">
            <v>307431500</v>
          </cell>
          <cell r="C979" t="str">
            <v>- - - - - видов Sepia officinalis, Rossia macrosoma</v>
          </cell>
          <cell r="D979" t="str">
            <v>-</v>
          </cell>
          <cell r="E979">
            <v>5</v>
          </cell>
        </row>
        <row r="980">
          <cell r="B980">
            <v>307431900</v>
          </cell>
          <cell r="C980" t="str">
            <v>- - - - - прочие</v>
          </cell>
          <cell r="D980" t="str">
            <v>-</v>
          </cell>
          <cell r="E980">
            <v>7</v>
          </cell>
        </row>
        <row r="981">
          <cell r="B981">
            <v>307433100</v>
          </cell>
          <cell r="C981" t="str">
            <v>- - - - - - вида Loligo vulgaris</v>
          </cell>
          <cell r="D981" t="str">
            <v>-</v>
          </cell>
          <cell r="E981">
            <v>8</v>
          </cell>
        </row>
        <row r="982">
          <cell r="B982">
            <v>307433300</v>
          </cell>
          <cell r="C982" t="str">
            <v>- - - - - - вида Loligo pealei</v>
          </cell>
          <cell r="D982" t="str">
            <v>-</v>
          </cell>
          <cell r="E982">
            <v>8</v>
          </cell>
        </row>
        <row r="983">
          <cell r="B983">
            <v>307433500</v>
          </cell>
          <cell r="C983" t="str">
            <v>- - - - - - вида Loligo patagonica</v>
          </cell>
          <cell r="D983" t="str">
            <v>-</v>
          </cell>
          <cell r="E983">
            <v>8</v>
          </cell>
        </row>
        <row r="984">
          <cell r="B984">
            <v>307433800</v>
          </cell>
          <cell r="C984" t="str">
            <v>- - - - - - прочие</v>
          </cell>
          <cell r="D984" t="str">
            <v>-</v>
          </cell>
          <cell r="E984">
            <v>8</v>
          </cell>
        </row>
        <row r="985">
          <cell r="B985">
            <v>307435000</v>
          </cell>
          <cell r="C985" t="str">
            <v>- - - - - вида Todarodes sagittatus</v>
          </cell>
          <cell r="D985" t="str">
            <v>-</v>
          </cell>
          <cell r="E985">
            <v>8</v>
          </cell>
        </row>
        <row r="986">
          <cell r="B986">
            <v>307436000</v>
          </cell>
          <cell r="C986" t="str">
            <v>- - - - - видов Ommastrephes spp., Nototodarus spp., Sepioteuthis spp.</v>
          </cell>
          <cell r="D986" t="str">
            <v>-</v>
          </cell>
          <cell r="E986">
            <v>8</v>
          </cell>
        </row>
        <row r="987">
          <cell r="B987">
            <v>307437000</v>
          </cell>
          <cell r="C987" t="str">
            <v>- - - - - видов Illex spp.</v>
          </cell>
          <cell r="D987" t="str">
            <v>-</v>
          </cell>
          <cell r="E987">
            <v>7</v>
          </cell>
        </row>
        <row r="988">
          <cell r="B988">
            <v>307439000</v>
          </cell>
          <cell r="C988" t="str">
            <v>- - - - - прочие</v>
          </cell>
          <cell r="D988" t="str">
            <v>-</v>
          </cell>
          <cell r="E988">
            <v>7</v>
          </cell>
        </row>
        <row r="989">
          <cell r="B989">
            <v>307490500</v>
          </cell>
          <cell r="C989" t="str">
            <v>- - - копченые, не подвергнутые или подвергнутые тепловой обработке до или в процессе копчения</v>
          </cell>
          <cell r="D989" t="str">
            <v>-</v>
          </cell>
          <cell r="E989">
            <v>8</v>
          </cell>
        </row>
        <row r="990">
          <cell r="B990">
            <v>307497100</v>
          </cell>
          <cell r="C990" t="str">
            <v>- - - - - видов Sepia officinalis, Rossia macrosoma, Sepiola spp.</v>
          </cell>
          <cell r="D990" t="str">
            <v>-</v>
          </cell>
          <cell r="E990">
            <v>5</v>
          </cell>
        </row>
        <row r="991">
          <cell r="B991">
            <v>307498000</v>
          </cell>
          <cell r="C991" t="str">
            <v>- - - - - прочие</v>
          </cell>
          <cell r="D991" t="str">
            <v>-</v>
          </cell>
          <cell r="E991">
            <v>7</v>
          </cell>
        </row>
        <row r="992">
          <cell r="B992">
            <v>307499100</v>
          </cell>
          <cell r="C992" t="str">
            <v>- - - - - видов Loligo spp.</v>
          </cell>
          <cell r="D992" t="str">
            <v>-</v>
          </cell>
          <cell r="E992">
            <v>8</v>
          </cell>
        </row>
        <row r="993">
          <cell r="B993">
            <v>307499200</v>
          </cell>
          <cell r="C993" t="str">
            <v>- - - - - вида Todarodes sagittatus</v>
          </cell>
          <cell r="D993" t="str">
            <v>-</v>
          </cell>
          <cell r="E993">
            <v>8</v>
          </cell>
        </row>
        <row r="994">
          <cell r="B994">
            <v>307499300</v>
          </cell>
          <cell r="C994" t="str">
            <v>- - - - - видов Ommastrephes spp., Nototodarus spp., Sepioteuthis spp.</v>
          </cell>
          <cell r="D994" t="str">
            <v>-</v>
          </cell>
          <cell r="E994">
            <v>8</v>
          </cell>
        </row>
        <row r="995">
          <cell r="B995">
            <v>307499800</v>
          </cell>
          <cell r="C995" t="str">
            <v>- - - - - прочие</v>
          </cell>
          <cell r="D995" t="str">
            <v>-</v>
          </cell>
          <cell r="E995">
            <v>7</v>
          </cell>
        </row>
        <row r="996">
          <cell r="B996">
            <v>307510000</v>
          </cell>
          <cell r="C996" t="str">
            <v>- - живые, свежие или охлажденные</v>
          </cell>
          <cell r="D996" t="str">
            <v>-</v>
          </cell>
          <cell r="E996">
            <v>7</v>
          </cell>
        </row>
        <row r="997">
          <cell r="B997">
            <v>307521000</v>
          </cell>
          <cell r="C997" t="str">
            <v>- - - копченые, не подвергнутые или подвергнутые тепловой обработке до или в процессе копчения</v>
          </cell>
          <cell r="D997" t="str">
            <v>-</v>
          </cell>
          <cell r="E997">
            <v>8</v>
          </cell>
        </row>
        <row r="998">
          <cell r="B998">
            <v>307529000</v>
          </cell>
          <cell r="C998" t="str">
            <v>- - - прочие</v>
          </cell>
          <cell r="D998" t="str">
            <v>-</v>
          </cell>
          <cell r="E998">
            <v>8</v>
          </cell>
        </row>
        <row r="999">
          <cell r="B999">
            <v>307592000</v>
          </cell>
          <cell r="C999" t="str">
            <v>- - - копченые, не подвергнутые или подвергнутые тепловой обработке до или в процессе копчения</v>
          </cell>
          <cell r="D999" t="str">
            <v>-</v>
          </cell>
          <cell r="E999">
            <v>8</v>
          </cell>
        </row>
        <row r="1000">
          <cell r="B1000">
            <v>307598000</v>
          </cell>
          <cell r="C1000" t="str">
            <v>- - - прочие</v>
          </cell>
          <cell r="D1000" t="str">
            <v>-</v>
          </cell>
          <cell r="E1000">
            <v>8</v>
          </cell>
        </row>
        <row r="1001">
          <cell r="B1001">
            <v>307601000</v>
          </cell>
          <cell r="C1001" t="str">
            <v>- - копченые, в раковине или без раковины, не подвергнутые или подвергнутые тепловой обработке до или в процессе копчения</v>
          </cell>
          <cell r="D1001" t="str">
            <v>-</v>
          </cell>
          <cell r="E1001">
            <v>8</v>
          </cell>
        </row>
        <row r="1002">
          <cell r="B1002">
            <v>307609000</v>
          </cell>
          <cell r="C1002" t="str">
            <v>- - прочие</v>
          </cell>
          <cell r="D1002" t="str">
            <v>-</v>
          </cell>
          <cell r="E1002">
            <v>8</v>
          </cell>
        </row>
        <row r="1003">
          <cell r="B1003">
            <v>307710000</v>
          </cell>
          <cell r="C1003" t="str">
            <v>- - живые, свежие или охлажденные</v>
          </cell>
          <cell r="D1003" t="str">
            <v>-</v>
          </cell>
          <cell r="E1003">
            <v>6</v>
          </cell>
        </row>
        <row r="1004">
          <cell r="B1004">
            <v>307721000</v>
          </cell>
          <cell r="C1004" t="str">
            <v>- - - копченые, в раковине или без раковины, не подвергнутые или подвергнутые тепловой обработке до или в процессе копчения</v>
          </cell>
          <cell r="D1004" t="str">
            <v>-</v>
          </cell>
          <cell r="E1004">
            <v>8</v>
          </cell>
        </row>
        <row r="1005">
          <cell r="B1005">
            <v>307729100</v>
          </cell>
          <cell r="C1005" t="str">
            <v>- - - - полосатый венус и другие виды семейства Veneridae</v>
          </cell>
          <cell r="D1005" t="str">
            <v>-</v>
          </cell>
          <cell r="E1005">
            <v>7</v>
          </cell>
        </row>
        <row r="1006">
          <cell r="B1006">
            <v>307729900</v>
          </cell>
          <cell r="C1006" t="str">
            <v>- - - - прочие</v>
          </cell>
          <cell r="D1006" t="str">
            <v>-</v>
          </cell>
          <cell r="E1006">
            <v>7</v>
          </cell>
        </row>
        <row r="1007">
          <cell r="B1007">
            <v>307791100</v>
          </cell>
          <cell r="C1007" t="str">
            <v>- - - копченые, в раковине или без раковины, не подвергнутые или подвергнутые тепловой обработке до или в процессе копчения</v>
          </cell>
          <cell r="D1007" t="str">
            <v>-</v>
          </cell>
          <cell r="E1007">
            <v>8</v>
          </cell>
        </row>
        <row r="1008">
          <cell r="B1008">
            <v>307798000</v>
          </cell>
          <cell r="C1008" t="str">
            <v>- - - прочие</v>
          </cell>
          <cell r="D1008" t="str">
            <v>-</v>
          </cell>
          <cell r="E1008">
            <v>5</v>
          </cell>
        </row>
        <row r="1009">
          <cell r="B1009">
            <v>307810000</v>
          </cell>
          <cell r="C1009" t="str">
            <v>- - морские ушки (Haliotis spp.) живые, свежие или охлажденные</v>
          </cell>
          <cell r="D1009" t="str">
            <v>-</v>
          </cell>
          <cell r="E1009">
            <v>6</v>
          </cell>
        </row>
        <row r="1010">
          <cell r="B1010">
            <v>307820000</v>
          </cell>
          <cell r="C1010" t="str">
            <v>- - стромбусы (Strombus spp.) живые, свежие или охлажденные</v>
          </cell>
          <cell r="D1010" t="str">
            <v>-</v>
          </cell>
          <cell r="E1010">
            <v>6</v>
          </cell>
        </row>
        <row r="1011">
          <cell r="B1011">
            <v>307831000</v>
          </cell>
          <cell r="C1011" t="str">
            <v>- - - копченые, в раковине или без раковины, не подвергнутые или подвергнутые тепловой обработке до или в процессе копчения</v>
          </cell>
          <cell r="D1011" t="str">
            <v>-</v>
          </cell>
          <cell r="E1011">
            <v>8</v>
          </cell>
        </row>
        <row r="1012">
          <cell r="B1012">
            <v>307839000</v>
          </cell>
          <cell r="C1012" t="str">
            <v>- - - прочие</v>
          </cell>
          <cell r="D1012" t="str">
            <v>-</v>
          </cell>
          <cell r="E1012">
            <v>7</v>
          </cell>
        </row>
        <row r="1013">
          <cell r="B1013">
            <v>307841000</v>
          </cell>
          <cell r="C1013" t="str">
            <v>- - - копченые, в раковине или без раковины, не подвергнутые или подвергнутые тепловой обработке до или в процессе копчения</v>
          </cell>
          <cell r="D1013" t="str">
            <v>-</v>
          </cell>
          <cell r="E1013">
            <v>8</v>
          </cell>
        </row>
        <row r="1014">
          <cell r="B1014">
            <v>307849000</v>
          </cell>
          <cell r="C1014" t="str">
            <v>- - - - прочие</v>
          </cell>
          <cell r="D1014" t="str">
            <v>-</v>
          </cell>
          <cell r="E1014">
            <v>7</v>
          </cell>
        </row>
        <row r="1015">
          <cell r="B1015">
            <v>307871000</v>
          </cell>
          <cell r="C1015" t="str">
            <v>- - - копченые, в раковине или без раковины, не подвергнутые или подвергнутые тепловой обработке до или в процессе копчения</v>
          </cell>
          <cell r="D1015" t="str">
            <v>-</v>
          </cell>
          <cell r="E1015">
            <v>8</v>
          </cell>
        </row>
        <row r="1016">
          <cell r="B1016">
            <v>307879000</v>
          </cell>
          <cell r="C1016" t="str">
            <v>- - - прочие</v>
          </cell>
          <cell r="D1016" t="str">
            <v>-</v>
          </cell>
          <cell r="E1016">
            <v>5</v>
          </cell>
        </row>
        <row r="1017">
          <cell r="B1017">
            <v>307881000</v>
          </cell>
          <cell r="C1017" t="str">
            <v>- - - копченые, в раковине или без раковины, не подвергнутые или подвергнутые тепловой обработке до или в процессе копчения</v>
          </cell>
          <cell r="D1017" t="str">
            <v>-</v>
          </cell>
          <cell r="E1017">
            <v>8</v>
          </cell>
        </row>
        <row r="1018">
          <cell r="B1018">
            <v>307889000</v>
          </cell>
          <cell r="C1018" t="str">
            <v>- - - прочие</v>
          </cell>
          <cell r="D1018" t="str">
            <v>-</v>
          </cell>
          <cell r="E1018">
            <v>7</v>
          </cell>
        </row>
        <row r="1019">
          <cell r="B1019">
            <v>307910000</v>
          </cell>
          <cell r="C1019" t="str">
            <v>- - живые, свежие или охлажденные</v>
          </cell>
          <cell r="D1019" t="str">
            <v>-</v>
          </cell>
          <cell r="E1019">
            <v>6</v>
          </cell>
        </row>
        <row r="1020">
          <cell r="B1020">
            <v>307921000</v>
          </cell>
          <cell r="C1020" t="str">
            <v>- - - копченые, в раковине или без раковины, не подвергнутые или подвергнутые тепловой обработке до или в процессе копчения</v>
          </cell>
          <cell r="D1020" t="str">
            <v>-</v>
          </cell>
          <cell r="E1020">
            <v>8</v>
          </cell>
        </row>
        <row r="1021">
          <cell r="B1021">
            <v>307929000</v>
          </cell>
          <cell r="C1021" t="str">
            <v>- - - прочие</v>
          </cell>
          <cell r="D1021" t="str">
            <v>-</v>
          </cell>
          <cell r="E1021">
            <v>7</v>
          </cell>
        </row>
        <row r="1022">
          <cell r="B1022">
            <v>307991000</v>
          </cell>
          <cell r="C1022" t="str">
            <v>- - - копченые, в раковине или без раковины, не подвергнутые или подвергнутые тепловой обработке до или в процессе копчения</v>
          </cell>
          <cell r="D1022" t="str">
            <v>-</v>
          </cell>
          <cell r="E1022">
            <v>8</v>
          </cell>
        </row>
        <row r="1023">
          <cell r="B1023">
            <v>307997000</v>
          </cell>
          <cell r="C1023" t="str">
            <v>- - - прочие</v>
          </cell>
          <cell r="D1023" t="str">
            <v>-</v>
          </cell>
          <cell r="E1023">
            <v>7</v>
          </cell>
        </row>
        <row r="1024">
          <cell r="B1024">
            <v>308110000</v>
          </cell>
          <cell r="C1024" t="str">
            <v>- - живые, свежие или охлажденные</v>
          </cell>
          <cell r="D1024" t="str">
            <v>-</v>
          </cell>
          <cell r="E1024">
            <v>6</v>
          </cell>
        </row>
        <row r="1025">
          <cell r="B1025">
            <v>308121000</v>
          </cell>
          <cell r="C1025" t="str">
            <v>- - - копченые, не подвергнутые или подвергнутые тепловой обработке до или в процессе копчения</v>
          </cell>
          <cell r="D1025" t="str">
            <v>-</v>
          </cell>
          <cell r="E1025">
            <v>8</v>
          </cell>
        </row>
        <row r="1026">
          <cell r="B1026">
            <v>308129000</v>
          </cell>
          <cell r="C1026" t="str">
            <v>- - - прочие</v>
          </cell>
          <cell r="D1026" t="str">
            <v>-</v>
          </cell>
          <cell r="E1026">
            <v>7</v>
          </cell>
        </row>
        <row r="1027">
          <cell r="B1027">
            <v>308192000</v>
          </cell>
          <cell r="C1027" t="str">
            <v>- - - копченые, не подвергнутые или подвергнутые тепловой обработке до или в процессе копчения</v>
          </cell>
          <cell r="D1027" t="str">
            <v>-</v>
          </cell>
          <cell r="E1027">
            <v>8</v>
          </cell>
        </row>
        <row r="1028">
          <cell r="B1028">
            <v>308199000</v>
          </cell>
          <cell r="C1028" t="str">
            <v>- - - прочие</v>
          </cell>
          <cell r="D1028" t="str">
            <v>-</v>
          </cell>
          <cell r="E1028">
            <v>5</v>
          </cell>
        </row>
        <row r="1029">
          <cell r="B1029">
            <v>308210000</v>
          </cell>
          <cell r="C1029" t="str">
            <v>- - живые, свежие или охлажденные</v>
          </cell>
          <cell r="D1029" t="str">
            <v>-</v>
          </cell>
          <cell r="E1029">
            <v>6</v>
          </cell>
        </row>
        <row r="1030">
          <cell r="B1030">
            <v>308221000</v>
          </cell>
          <cell r="C1030" t="str">
            <v>- - - копченые, не подвергнутые или подвергнутые тепловой обработке до или в процессе копчения</v>
          </cell>
          <cell r="D1030" t="str">
            <v>-</v>
          </cell>
          <cell r="E1030">
            <v>8</v>
          </cell>
        </row>
        <row r="1031">
          <cell r="B1031">
            <v>308229000</v>
          </cell>
          <cell r="C1031" t="str">
            <v>- - - прочие</v>
          </cell>
          <cell r="D1031" t="str">
            <v>-</v>
          </cell>
          <cell r="E1031">
            <v>7</v>
          </cell>
        </row>
        <row r="1032">
          <cell r="B1032">
            <v>308292000</v>
          </cell>
          <cell r="C1032" t="str">
            <v>- - - копченые, не подвергнутые или подвергнутые тепловой обработке до или в процессе копчения</v>
          </cell>
          <cell r="D1032" t="str">
            <v>-</v>
          </cell>
          <cell r="E1032">
            <v>8</v>
          </cell>
        </row>
        <row r="1033">
          <cell r="B1033">
            <v>308299000</v>
          </cell>
          <cell r="C1033" t="str">
            <v>- - - прочие</v>
          </cell>
          <cell r="D1033" t="str">
            <v>-</v>
          </cell>
          <cell r="E1033">
            <v>5</v>
          </cell>
        </row>
        <row r="1034">
          <cell r="B1034">
            <v>308301000</v>
          </cell>
          <cell r="C1034" t="str">
            <v>- - живые, свежие или охлажденные</v>
          </cell>
          <cell r="D1034" t="str">
            <v>-</v>
          </cell>
          <cell r="E1034">
            <v>6</v>
          </cell>
        </row>
        <row r="1035">
          <cell r="B1035">
            <v>308303000</v>
          </cell>
          <cell r="C1035" t="str">
            <v>- - копченые, не подвергнутые или подвергнутые тепловой обработке до или в процессе копчения</v>
          </cell>
          <cell r="D1035" t="str">
            <v>-</v>
          </cell>
          <cell r="E1035">
            <v>8</v>
          </cell>
        </row>
        <row r="1036">
          <cell r="B1036">
            <v>308305000</v>
          </cell>
          <cell r="C1036" t="str">
            <v>- - мороженые</v>
          </cell>
          <cell r="D1036" t="str">
            <v>-</v>
          </cell>
          <cell r="E1036">
            <v>7</v>
          </cell>
        </row>
        <row r="1037">
          <cell r="B1037">
            <v>308309000</v>
          </cell>
          <cell r="C1037" t="str">
            <v>- - прочие</v>
          </cell>
          <cell r="D1037" t="str">
            <v>-</v>
          </cell>
          <cell r="E1037">
            <v>5</v>
          </cell>
        </row>
        <row r="1038">
          <cell r="B1038">
            <v>308901000</v>
          </cell>
          <cell r="C1038" t="str">
            <v>- - живые, свежие или охлажденные</v>
          </cell>
          <cell r="D1038" t="str">
            <v>-</v>
          </cell>
          <cell r="E1038">
            <v>6</v>
          </cell>
        </row>
        <row r="1039">
          <cell r="B1039">
            <v>308903000</v>
          </cell>
          <cell r="C1039" t="str">
            <v>- - водные беспозвоночные, кроме ракообразных и моллюсков, копченые, не подвергнутые или подвергнутые тепловой обработке до или в процессе копчения</v>
          </cell>
          <cell r="D1039" t="str">
            <v>-</v>
          </cell>
          <cell r="E1039">
            <v>8</v>
          </cell>
        </row>
        <row r="1040">
          <cell r="B1040">
            <v>308905000</v>
          </cell>
          <cell r="C1040" t="str">
            <v>- - мороженые</v>
          </cell>
          <cell r="D1040" t="str">
            <v>-</v>
          </cell>
          <cell r="E1040">
            <v>7</v>
          </cell>
        </row>
        <row r="1041">
          <cell r="B1041">
            <v>308909000</v>
          </cell>
          <cell r="C1041" t="str">
            <v>- - прочие</v>
          </cell>
          <cell r="D1041" t="str">
            <v>-</v>
          </cell>
          <cell r="E1041">
            <v>5</v>
          </cell>
        </row>
        <row r="1042">
          <cell r="B1042">
            <v>401101000</v>
          </cell>
          <cell r="C1042" t="str">
            <v>- - в первичных упаковках нетто-объемом не более 2 л</v>
          </cell>
          <cell r="D1042" t="str">
            <v>-</v>
          </cell>
          <cell r="E1042">
            <v>15</v>
          </cell>
        </row>
        <row r="1043">
          <cell r="B1043">
            <v>401109000</v>
          </cell>
          <cell r="C1043" t="str">
            <v>- - прочие</v>
          </cell>
          <cell r="D1043" t="str">
            <v>-</v>
          </cell>
          <cell r="E1043">
            <v>15</v>
          </cell>
        </row>
        <row r="1044">
          <cell r="B1044">
            <v>401201101</v>
          </cell>
          <cell r="C1044" t="str">
            <v>- - - - молоко в первичных упаковках нетто-объемом не более 0,35 л, для детского питания</v>
          </cell>
          <cell r="D1044" t="str">
            <v>-</v>
          </cell>
          <cell r="E1044">
            <v>5</v>
          </cell>
        </row>
        <row r="1045">
          <cell r="B1045">
            <v>401201109</v>
          </cell>
          <cell r="C1045" t="str">
            <v>- - - - прочие</v>
          </cell>
          <cell r="D1045" t="str">
            <v>-</v>
          </cell>
          <cell r="E1045">
            <v>15</v>
          </cell>
        </row>
        <row r="1046">
          <cell r="B1046">
            <v>401201900</v>
          </cell>
          <cell r="C1046" t="str">
            <v>- - - прочие</v>
          </cell>
          <cell r="D1046" t="str">
            <v>-</v>
          </cell>
          <cell r="E1046">
            <v>15</v>
          </cell>
        </row>
        <row r="1047">
          <cell r="B1047">
            <v>401209101</v>
          </cell>
          <cell r="C1047" t="str">
            <v>- - - - молоко в первичных упаковках нетто-объемом не более 0,35 л, для детского питания</v>
          </cell>
          <cell r="D1047" t="str">
            <v>-</v>
          </cell>
          <cell r="E1047">
            <v>5</v>
          </cell>
        </row>
        <row r="1048">
          <cell r="B1048">
            <v>401209109</v>
          </cell>
          <cell r="C1048" t="str">
            <v>- - - - прочие</v>
          </cell>
          <cell r="D1048" t="str">
            <v>-</v>
          </cell>
          <cell r="E1048">
            <v>15</v>
          </cell>
        </row>
        <row r="1049">
          <cell r="B1049">
            <v>401209900</v>
          </cell>
          <cell r="C1049" t="str">
            <v>- - - прочие</v>
          </cell>
          <cell r="D1049" t="str">
            <v>-</v>
          </cell>
          <cell r="E1049">
            <v>15</v>
          </cell>
        </row>
        <row r="1050">
          <cell r="B1050">
            <v>401401000</v>
          </cell>
          <cell r="C1050" t="str">
            <v>- - в первичных упаковках нетто-объемом не более 2 л</v>
          </cell>
          <cell r="D1050" t="str">
            <v>-</v>
          </cell>
          <cell r="E1050">
            <v>15</v>
          </cell>
        </row>
        <row r="1051">
          <cell r="B1051">
            <v>401409000</v>
          </cell>
          <cell r="C1051" t="str">
            <v>- - прочие</v>
          </cell>
          <cell r="D1051" t="str">
            <v>-</v>
          </cell>
          <cell r="E1051">
            <v>15</v>
          </cell>
        </row>
        <row r="1052">
          <cell r="B1052">
            <v>401501100</v>
          </cell>
          <cell r="C1052" t="str">
            <v>- - - в первичных упаковках нетто-объемом не более 2 л</v>
          </cell>
          <cell r="D1052" t="str">
            <v>-</v>
          </cell>
          <cell r="E1052">
            <v>15</v>
          </cell>
        </row>
        <row r="1053">
          <cell r="B1053">
            <v>401501900</v>
          </cell>
          <cell r="C1053" t="str">
            <v>- - - прочие</v>
          </cell>
          <cell r="D1053" t="str">
            <v>-</v>
          </cell>
          <cell r="E1053">
            <v>15</v>
          </cell>
        </row>
        <row r="1054">
          <cell r="B1054">
            <v>401503100</v>
          </cell>
          <cell r="C1054" t="str">
            <v>- - - в первичных упаковках нетто-объемом не более 2 л</v>
          </cell>
          <cell r="D1054" t="str">
            <v>-</v>
          </cell>
          <cell r="E1054">
            <v>15</v>
          </cell>
        </row>
        <row r="1055">
          <cell r="B1055">
            <v>401503900</v>
          </cell>
          <cell r="C1055" t="str">
            <v>- - - прочие</v>
          </cell>
          <cell r="D1055" t="str">
            <v>-</v>
          </cell>
          <cell r="E1055">
            <v>15</v>
          </cell>
        </row>
        <row r="1056">
          <cell r="B1056">
            <v>401509100</v>
          </cell>
          <cell r="C1056" t="str">
            <v>- - - в первичных упаковках нетто-объемом не более 2 л</v>
          </cell>
          <cell r="D1056" t="str">
            <v>-</v>
          </cell>
          <cell r="E1056">
            <v>15</v>
          </cell>
        </row>
        <row r="1057">
          <cell r="B1057">
            <v>401509900</v>
          </cell>
          <cell r="C1057" t="str">
            <v>- - - прочие</v>
          </cell>
          <cell r="D1057" t="str">
            <v>-</v>
          </cell>
          <cell r="E1057">
            <v>15</v>
          </cell>
        </row>
        <row r="1058">
          <cell r="B1058">
            <v>402101100</v>
          </cell>
          <cell r="C1058" t="str">
            <v>- - - в первичных упаковках нетто-массой не более 2,5 кг</v>
          </cell>
          <cell r="D1058" t="str">
            <v>-</v>
          </cell>
          <cell r="E1058">
            <v>15</v>
          </cell>
        </row>
        <row r="1059">
          <cell r="B1059">
            <v>402101900</v>
          </cell>
          <cell r="C1059" t="str">
            <v>- - - прочие</v>
          </cell>
          <cell r="D1059" t="str">
            <v>-</v>
          </cell>
          <cell r="E1059">
            <v>15</v>
          </cell>
        </row>
        <row r="1060">
          <cell r="B1060">
            <v>402109100</v>
          </cell>
          <cell r="C1060" t="str">
            <v>- - - в первичных упаковках нетто-массой не более 2,5 кг</v>
          </cell>
          <cell r="D1060" t="str">
            <v>-</v>
          </cell>
          <cell r="E1060">
            <v>15</v>
          </cell>
        </row>
        <row r="1061">
          <cell r="B1061">
            <v>402109900</v>
          </cell>
          <cell r="C1061" t="str">
            <v>- - - прочие</v>
          </cell>
          <cell r="D1061" t="str">
            <v>-</v>
          </cell>
          <cell r="E1061">
            <v>15</v>
          </cell>
        </row>
        <row r="1062">
          <cell r="B1062">
            <v>402211100</v>
          </cell>
          <cell r="C1062" t="str">
            <v>- - - - в первичных упаковках нетто-массой не более 2,5 кг</v>
          </cell>
          <cell r="D1062" t="str">
            <v>-</v>
          </cell>
          <cell r="E1062">
            <v>15</v>
          </cell>
        </row>
        <row r="1063">
          <cell r="B1063">
            <v>402211800</v>
          </cell>
          <cell r="C1063" t="str">
            <v>- - - - прочие</v>
          </cell>
          <cell r="D1063" t="str">
            <v>-</v>
          </cell>
          <cell r="E1063">
            <v>15</v>
          </cell>
        </row>
        <row r="1064">
          <cell r="B1064">
            <v>402219100</v>
          </cell>
          <cell r="C1064" t="str">
            <v>- - - - в первичных упаковках нетто-массой не более 2,5 кг</v>
          </cell>
          <cell r="D1064" t="str">
            <v>-</v>
          </cell>
          <cell r="E1064">
            <v>15</v>
          </cell>
        </row>
        <row r="1065">
          <cell r="B1065">
            <v>402219900</v>
          </cell>
          <cell r="C1065" t="str">
            <v>- - - - прочие</v>
          </cell>
          <cell r="D1065" t="str">
            <v>-</v>
          </cell>
          <cell r="E1065">
            <v>15</v>
          </cell>
        </row>
        <row r="1066">
          <cell r="B1066">
            <v>402291100</v>
          </cell>
          <cell r="C1066" t="str">
            <v>- - - - молоко специального назначения, для грудных детей, в герметичной упаковке нетто-массой не более 500 г, с содержанием жира более 10 мас.%</v>
          </cell>
          <cell r="D1066" t="str">
            <v>-</v>
          </cell>
          <cell r="E1066">
            <v>5</v>
          </cell>
        </row>
        <row r="1067">
          <cell r="B1067">
            <v>402291500</v>
          </cell>
          <cell r="C1067" t="str">
            <v>- - - - - в первичных упаковках нетто-массой не более 2,5 кг</v>
          </cell>
          <cell r="D1067" t="str">
            <v>-</v>
          </cell>
          <cell r="E1067">
            <v>15</v>
          </cell>
        </row>
        <row r="1068">
          <cell r="B1068">
            <v>402291900</v>
          </cell>
          <cell r="C1068" t="str">
            <v>- - - - - прочие</v>
          </cell>
          <cell r="D1068" t="str">
            <v>-</v>
          </cell>
          <cell r="E1068">
            <v>15</v>
          </cell>
        </row>
        <row r="1069">
          <cell r="B1069">
            <v>402299100</v>
          </cell>
          <cell r="C1069" t="str">
            <v>- - - - в первичных упаковках нетто-массой не более 2,5 кг</v>
          </cell>
          <cell r="D1069" t="str">
            <v>-</v>
          </cell>
          <cell r="E1069">
            <v>15</v>
          </cell>
        </row>
        <row r="1070">
          <cell r="B1070">
            <v>402299900</v>
          </cell>
          <cell r="C1070" t="str">
            <v>- - - - прочие</v>
          </cell>
          <cell r="D1070" t="str">
            <v>-</v>
          </cell>
          <cell r="E1070">
            <v>15</v>
          </cell>
        </row>
        <row r="1071">
          <cell r="B1071">
            <v>402911000</v>
          </cell>
          <cell r="C1071" t="str">
            <v>- - - с содержанием жира не более 8 мас.%</v>
          </cell>
          <cell r="D1071" t="str">
            <v>-</v>
          </cell>
          <cell r="E1071">
            <v>15</v>
          </cell>
        </row>
        <row r="1072">
          <cell r="B1072">
            <v>402913000</v>
          </cell>
          <cell r="C1072" t="str">
            <v>- - - с содержанием жира более 8 мас.%, но не более 10 мас.%</v>
          </cell>
          <cell r="D1072" t="str">
            <v>-</v>
          </cell>
          <cell r="E1072">
            <v>15</v>
          </cell>
        </row>
        <row r="1073">
          <cell r="B1073">
            <v>402915100</v>
          </cell>
          <cell r="C1073" t="str">
            <v>- - - - в первичных упаковках нетто-массой не более 2,5 кг</v>
          </cell>
          <cell r="D1073" t="str">
            <v>-</v>
          </cell>
          <cell r="E1073">
            <v>15</v>
          </cell>
        </row>
        <row r="1074">
          <cell r="B1074">
            <v>402915900</v>
          </cell>
          <cell r="C1074" t="str">
            <v>- - - - прочие</v>
          </cell>
          <cell r="D1074" t="str">
            <v>-</v>
          </cell>
          <cell r="E1074">
            <v>15</v>
          </cell>
        </row>
        <row r="1075">
          <cell r="B1075">
            <v>402919100</v>
          </cell>
          <cell r="C1075" t="str">
            <v>- - - - в первичных упаковках нетто-массой не более 2,5 кг</v>
          </cell>
          <cell r="D1075" t="str">
            <v>-</v>
          </cell>
          <cell r="E1075">
            <v>15</v>
          </cell>
        </row>
        <row r="1076">
          <cell r="B1076">
            <v>402919900</v>
          </cell>
          <cell r="C1076" t="str">
            <v>- - - - прочие</v>
          </cell>
          <cell r="D1076" t="str">
            <v>-</v>
          </cell>
          <cell r="E1076">
            <v>15</v>
          </cell>
        </row>
        <row r="1077">
          <cell r="B1077">
            <v>402991000</v>
          </cell>
          <cell r="C1077" t="str">
            <v>- - - с содержанием жира не более 9,5 мас.%</v>
          </cell>
          <cell r="D1077" t="str">
            <v>-</v>
          </cell>
          <cell r="E1077">
            <v>15</v>
          </cell>
        </row>
        <row r="1078">
          <cell r="B1078">
            <v>402993100</v>
          </cell>
          <cell r="C1078" t="str">
            <v>- - - - в первичных упаковках нетто-массой не более 2,5 кг</v>
          </cell>
          <cell r="D1078" t="str">
            <v>-</v>
          </cell>
          <cell r="E1078">
            <v>15</v>
          </cell>
        </row>
        <row r="1079">
          <cell r="B1079">
            <v>402993900</v>
          </cell>
          <cell r="C1079" t="str">
            <v>- - - - прочие</v>
          </cell>
          <cell r="D1079" t="str">
            <v>-</v>
          </cell>
          <cell r="E1079">
            <v>15</v>
          </cell>
        </row>
        <row r="1080">
          <cell r="B1080">
            <v>402999100</v>
          </cell>
          <cell r="C1080" t="str">
            <v>- - - - в первичных упаковках нетто-массой не более 2,5 кг</v>
          </cell>
          <cell r="D1080" t="str">
            <v>-</v>
          </cell>
          <cell r="E1080">
            <v>15</v>
          </cell>
        </row>
        <row r="1081">
          <cell r="B1081">
            <v>402999900</v>
          </cell>
          <cell r="C1081" t="str">
            <v>- - - - прочие</v>
          </cell>
          <cell r="D1081" t="str">
            <v>-</v>
          </cell>
          <cell r="E1081">
            <v>15</v>
          </cell>
        </row>
        <row r="1082">
          <cell r="B1082">
            <v>403101100</v>
          </cell>
          <cell r="C1082" t="str">
            <v>- - - - не более 3 мас.%</v>
          </cell>
          <cell r="D1082" t="str">
            <v>-</v>
          </cell>
          <cell r="E1082" t="str">
            <v>15, но не менее 0,18 евро за 1 кг</v>
          </cell>
        </row>
        <row r="1083">
          <cell r="B1083">
            <v>403101300</v>
          </cell>
          <cell r="C1083" t="str">
            <v>- - - - более 3 мас.%, но не более 6 мас.%</v>
          </cell>
          <cell r="D1083" t="str">
            <v>-</v>
          </cell>
          <cell r="E1083" t="str">
            <v>15, но не менее 0,18 евро за 1 кг</v>
          </cell>
        </row>
        <row r="1084">
          <cell r="B1084">
            <v>403101900</v>
          </cell>
          <cell r="C1084" t="str">
            <v>- - - - более 6 мас.%</v>
          </cell>
          <cell r="D1084" t="str">
            <v>-</v>
          </cell>
          <cell r="E1084" t="str">
            <v>15, но не менее 0,18 евро за 1 кг</v>
          </cell>
        </row>
        <row r="1085">
          <cell r="B1085">
            <v>403103100</v>
          </cell>
          <cell r="C1085" t="str">
            <v>- - - - не более 3 мас.%</v>
          </cell>
          <cell r="D1085" t="str">
            <v>-</v>
          </cell>
          <cell r="E1085" t="str">
            <v>15, но не менее 0,18 евро за 1 кг</v>
          </cell>
        </row>
        <row r="1086">
          <cell r="B1086">
            <v>403103300</v>
          </cell>
          <cell r="C1086" t="str">
            <v>- - - - более 3 мас.%, но не более 6 мас.%</v>
          </cell>
          <cell r="D1086" t="str">
            <v>-</v>
          </cell>
          <cell r="E1086" t="str">
            <v>15, но не менее 0,18 евро за 1 кг</v>
          </cell>
        </row>
        <row r="1087">
          <cell r="B1087">
            <v>403103900</v>
          </cell>
          <cell r="C1087" t="str">
            <v>- - - - более 6 мас.%</v>
          </cell>
          <cell r="D1087" t="str">
            <v>-</v>
          </cell>
          <cell r="E1087" t="str">
            <v>15, но не менее 0,18 евро за 1 кг</v>
          </cell>
        </row>
        <row r="1088">
          <cell r="B1088">
            <v>403105100</v>
          </cell>
          <cell r="C1088" t="str">
            <v>- - - - не более 1,5 мас.%</v>
          </cell>
          <cell r="D1088" t="str">
            <v>-</v>
          </cell>
          <cell r="E1088" t="str">
            <v>15, но не менее 0,18 евро за 1 кг</v>
          </cell>
        </row>
        <row r="1089">
          <cell r="B1089">
            <v>403105300</v>
          </cell>
          <cell r="C1089" t="str">
            <v>- - - - более 1,5 мас.%, но не более 27 мас.%</v>
          </cell>
          <cell r="D1089" t="str">
            <v>-</v>
          </cell>
          <cell r="E1089" t="str">
            <v>15, но не менее 0,18 евро за 1 кг</v>
          </cell>
        </row>
        <row r="1090">
          <cell r="B1090">
            <v>403105900</v>
          </cell>
          <cell r="C1090" t="str">
            <v>- - - - более 27 мас.%</v>
          </cell>
          <cell r="D1090" t="str">
            <v>-</v>
          </cell>
          <cell r="E1090" t="str">
            <v>15, но не менее 0,18 евро за 1 кг</v>
          </cell>
        </row>
        <row r="1091">
          <cell r="B1091">
            <v>403109100</v>
          </cell>
          <cell r="C1091" t="str">
            <v>- - - - не более 3 мас.%</v>
          </cell>
          <cell r="D1091" t="str">
            <v>-</v>
          </cell>
          <cell r="E1091" t="str">
            <v>15, но не менее 0,18 евро за 1 кг</v>
          </cell>
        </row>
        <row r="1092">
          <cell r="B1092">
            <v>403109300</v>
          </cell>
          <cell r="C1092" t="str">
            <v>- - - - более 3 мас.%, но не более 6 мас.%</v>
          </cell>
          <cell r="D1092" t="str">
            <v>-</v>
          </cell>
          <cell r="E1092" t="str">
            <v>15, но не менее 0,18 евро за 1 кг</v>
          </cell>
        </row>
        <row r="1093">
          <cell r="B1093">
            <v>403109900</v>
          </cell>
          <cell r="C1093" t="str">
            <v>- - - - более 6 мас.%</v>
          </cell>
          <cell r="D1093" t="str">
            <v>-</v>
          </cell>
          <cell r="E1093" t="str">
            <v>15, но не менее 0,18 евро за 1 кг</v>
          </cell>
        </row>
        <row r="1094">
          <cell r="B1094">
            <v>403901100</v>
          </cell>
          <cell r="C1094" t="str">
            <v>- - - - - не более 1,5 мас.%</v>
          </cell>
          <cell r="D1094" t="str">
            <v>-</v>
          </cell>
          <cell r="E1094" t="str">
            <v>15, но не менее 0,18 евро за 1 кг</v>
          </cell>
        </row>
        <row r="1095">
          <cell r="B1095">
            <v>403901300</v>
          </cell>
          <cell r="C1095" t="str">
            <v>- - - - - более 1,5 мас.%, но не более 27 мас.%</v>
          </cell>
          <cell r="D1095" t="str">
            <v>-</v>
          </cell>
          <cell r="E1095" t="str">
            <v>15, но не менее 0,18 евро за 1 кг</v>
          </cell>
        </row>
        <row r="1096">
          <cell r="B1096">
            <v>403901900</v>
          </cell>
          <cell r="C1096" t="str">
            <v>- - - - - более 27 мас.%</v>
          </cell>
          <cell r="D1096" t="str">
            <v>-</v>
          </cell>
          <cell r="E1096" t="str">
            <v>15, но не менее 0,18 евро за 1 кг</v>
          </cell>
        </row>
        <row r="1097">
          <cell r="B1097">
            <v>403903100</v>
          </cell>
          <cell r="C1097" t="str">
            <v>- - - - - не более 1,5 мас.%</v>
          </cell>
          <cell r="D1097" t="str">
            <v>-</v>
          </cell>
          <cell r="E1097" t="str">
            <v>15, но не менее 0,18 евро за 1 кг</v>
          </cell>
        </row>
        <row r="1098">
          <cell r="B1098">
            <v>403903300</v>
          </cell>
          <cell r="C1098" t="str">
            <v>- - - - - более 1,5 мас.%, но не более 27 мас.%</v>
          </cell>
          <cell r="D1098" t="str">
            <v>-</v>
          </cell>
          <cell r="E1098" t="str">
            <v>15, но не менее 0,18 евро за 1 кг</v>
          </cell>
        </row>
        <row r="1099">
          <cell r="B1099">
            <v>403903900</v>
          </cell>
          <cell r="C1099" t="str">
            <v>- - - - - более 27 мас.%</v>
          </cell>
          <cell r="D1099" t="str">
            <v>-</v>
          </cell>
          <cell r="E1099" t="str">
            <v>15, но не менее 0,18 евро за 1 кг</v>
          </cell>
        </row>
        <row r="1100">
          <cell r="B1100">
            <v>403905101</v>
          </cell>
          <cell r="C1100" t="str">
            <v>- - - - - - - в первичных упаковках нетто-объемом не более 0,35 л, для детского питания</v>
          </cell>
          <cell r="D1100" t="str">
            <v>-</v>
          </cell>
          <cell r="E1100" t="str">
            <v>15, но не менее 0,18 евро за 1 кг</v>
          </cell>
        </row>
        <row r="1101">
          <cell r="B1101">
            <v>403905102</v>
          </cell>
          <cell r="C1101" t="str">
            <v>- - - - - - - прочий</v>
          </cell>
          <cell r="D1101" t="str">
            <v>-</v>
          </cell>
          <cell r="E1101" t="str">
            <v>15, но не менее 0,18 евро за 1 кг</v>
          </cell>
        </row>
        <row r="1102">
          <cell r="B1102">
            <v>403905109</v>
          </cell>
          <cell r="C1102" t="str">
            <v>- - - - - - прочие</v>
          </cell>
          <cell r="D1102" t="str">
            <v>-</v>
          </cell>
          <cell r="E1102" t="str">
            <v>15, но не менее 0,18 евро за 1 кг</v>
          </cell>
        </row>
        <row r="1103">
          <cell r="B1103">
            <v>403905301</v>
          </cell>
          <cell r="C1103" t="str">
            <v>- - - - - - - в первичных упаковках нетто-объемом не более 0,35 л, для детского питания</v>
          </cell>
          <cell r="D1103" t="str">
            <v>-</v>
          </cell>
          <cell r="E1103" t="str">
            <v>15, но не менее 0,18 евро за 1 кг</v>
          </cell>
        </row>
        <row r="1104">
          <cell r="B1104">
            <v>403905302</v>
          </cell>
          <cell r="C1104" t="str">
            <v>- - - - - - - прочий</v>
          </cell>
          <cell r="D1104" t="str">
            <v>-</v>
          </cell>
          <cell r="E1104" t="str">
            <v>15, но не менее 0,18 евро за 1 кг</v>
          </cell>
        </row>
        <row r="1105">
          <cell r="B1105">
            <v>403905309</v>
          </cell>
          <cell r="C1105" t="str">
            <v>- - - - - - прочие</v>
          </cell>
          <cell r="D1105" t="str">
            <v>-</v>
          </cell>
          <cell r="E1105" t="str">
            <v>15, но не менее 0,18 евро за 1 кг</v>
          </cell>
        </row>
        <row r="1106">
          <cell r="B1106">
            <v>403905900</v>
          </cell>
          <cell r="C1106" t="str">
            <v>- - - - - более 6 мас.%</v>
          </cell>
          <cell r="D1106" t="str">
            <v>-</v>
          </cell>
          <cell r="E1106" t="str">
            <v>15, но не менее 0,18 евро за 1 кг</v>
          </cell>
        </row>
        <row r="1107">
          <cell r="B1107">
            <v>403906100</v>
          </cell>
          <cell r="C1107" t="str">
            <v>- - - - - не более 3 мас.%</v>
          </cell>
          <cell r="D1107" t="str">
            <v>-</v>
          </cell>
          <cell r="E1107" t="str">
            <v>15, но не менее 0,18 евро за 1 кг</v>
          </cell>
        </row>
        <row r="1108">
          <cell r="B1108">
            <v>403906300</v>
          </cell>
          <cell r="C1108" t="str">
            <v>- - - - - более 3 мас.%, но не более 6 мас.%</v>
          </cell>
          <cell r="D1108" t="str">
            <v>-</v>
          </cell>
          <cell r="E1108" t="str">
            <v>15, но не менее 0,18 евро за 1 кг</v>
          </cell>
        </row>
        <row r="1109">
          <cell r="B1109">
            <v>403906900</v>
          </cell>
          <cell r="C1109" t="str">
            <v>- - - - - более 6 мас.%</v>
          </cell>
          <cell r="D1109" t="str">
            <v>-</v>
          </cell>
          <cell r="E1109" t="str">
            <v>15, но не менее 0,18 евро за 1 кг</v>
          </cell>
        </row>
        <row r="1110">
          <cell r="B1110">
            <v>403907100</v>
          </cell>
          <cell r="C1110" t="str">
            <v>- - - - не более 1,5 мас.%</v>
          </cell>
          <cell r="D1110" t="str">
            <v>-</v>
          </cell>
          <cell r="E1110" t="str">
            <v>15, но не менее 0,18 евро за 1 кг</v>
          </cell>
        </row>
        <row r="1111">
          <cell r="B1111">
            <v>403907300</v>
          </cell>
          <cell r="C1111" t="str">
            <v>- - - - более 1,5 мас.%, но не более 27 мас.%</v>
          </cell>
          <cell r="D1111" t="str">
            <v>-</v>
          </cell>
          <cell r="E1111" t="str">
            <v>15, но не менее 0,18 евро за 1 кг</v>
          </cell>
        </row>
        <row r="1112">
          <cell r="B1112">
            <v>403907900</v>
          </cell>
          <cell r="C1112" t="str">
            <v>- - - - более 27 мас.%</v>
          </cell>
          <cell r="D1112" t="str">
            <v>-</v>
          </cell>
          <cell r="E1112" t="str">
            <v>15, но не менее 0,18 евро за 1 кг</v>
          </cell>
        </row>
        <row r="1113">
          <cell r="B1113">
            <v>403909100</v>
          </cell>
          <cell r="C1113" t="str">
            <v>- - - - не более 3 мас.%</v>
          </cell>
          <cell r="D1113" t="str">
            <v>-</v>
          </cell>
          <cell r="E1113" t="str">
            <v>15, но не менее 0,18 евро за 1 кг</v>
          </cell>
        </row>
        <row r="1114">
          <cell r="B1114">
            <v>403909300</v>
          </cell>
          <cell r="C1114" t="str">
            <v>- - - - более 3 мас.%, но не более 6 мас.%</v>
          </cell>
          <cell r="D1114" t="str">
            <v>-</v>
          </cell>
          <cell r="E1114" t="str">
            <v>15, но не менее 0,18 евро за 1 кг</v>
          </cell>
        </row>
        <row r="1115">
          <cell r="B1115">
            <v>403909900</v>
          </cell>
          <cell r="C1115" t="str">
            <v>- - - - более 6 мас.%</v>
          </cell>
          <cell r="D1115" t="str">
            <v>-</v>
          </cell>
          <cell r="E1115" t="str">
            <v>15, но не менее 0,18 евро за 1 кг</v>
          </cell>
        </row>
        <row r="1116">
          <cell r="B1116">
            <v>404100200</v>
          </cell>
          <cell r="C1116" t="str">
            <v>- - - - - не более 1,5 мас.%</v>
          </cell>
          <cell r="D1116" t="str">
            <v>-</v>
          </cell>
          <cell r="E1116">
            <v>10</v>
          </cell>
        </row>
        <row r="1117">
          <cell r="B1117">
            <v>404100400</v>
          </cell>
          <cell r="C1117" t="str">
            <v>- - - - - более 1,5 мас.%, но не более 27 мас.%</v>
          </cell>
          <cell r="D1117" t="str">
            <v>-</v>
          </cell>
          <cell r="E1117">
            <v>15</v>
          </cell>
        </row>
        <row r="1118">
          <cell r="B1118">
            <v>404100600</v>
          </cell>
          <cell r="C1118" t="str">
            <v>- - - - - более 27 мас.%</v>
          </cell>
          <cell r="D1118" t="str">
            <v>-</v>
          </cell>
          <cell r="E1118">
            <v>15</v>
          </cell>
        </row>
        <row r="1119">
          <cell r="B1119">
            <v>404101201</v>
          </cell>
          <cell r="C1119" t="str">
            <v>- - - - - - с содержанием белка (содержание азота x 6,38) более 79 мас.% в порядке, указанном в дополнительном примечании Евразийского экономического союза 1 к группе 04</v>
          </cell>
          <cell r="D1119" t="str">
            <v>-</v>
          </cell>
          <cell r="E1119">
            <v>10</v>
          </cell>
        </row>
        <row r="1120">
          <cell r="B1120">
            <v>404101209</v>
          </cell>
          <cell r="C1120" t="str">
            <v>- - - - - - прочие</v>
          </cell>
          <cell r="D1120" t="str">
            <v>-</v>
          </cell>
          <cell r="E1120">
            <v>15</v>
          </cell>
        </row>
        <row r="1121">
          <cell r="B1121">
            <v>404101400</v>
          </cell>
          <cell r="C1121" t="str">
            <v>- - - - - более 1,5 мас.%, но не более 27 мас.%</v>
          </cell>
          <cell r="D1121" t="str">
            <v>-</v>
          </cell>
          <cell r="E1121">
            <v>15</v>
          </cell>
        </row>
        <row r="1122">
          <cell r="B1122">
            <v>404101601</v>
          </cell>
          <cell r="C1122" t="str">
            <v>- - - - - - с содержанием белка (содержание азота x 6,38) более 79 мас.% в порядке, указанном в дополнительном примечании Евразийского экономического союза 1 к группе 04</v>
          </cell>
          <cell r="D1122" t="str">
            <v>-</v>
          </cell>
          <cell r="E1122">
            <v>10</v>
          </cell>
        </row>
        <row r="1123">
          <cell r="B1123">
            <v>404101609</v>
          </cell>
          <cell r="C1123" t="str">
            <v>- - - - - - прочие</v>
          </cell>
          <cell r="D1123" t="str">
            <v>-</v>
          </cell>
          <cell r="E1123">
            <v>15</v>
          </cell>
        </row>
        <row r="1124">
          <cell r="B1124">
            <v>404102600</v>
          </cell>
          <cell r="C1124" t="str">
            <v>- - - - - не более 1,5 мас.%</v>
          </cell>
          <cell r="D1124" t="str">
            <v>-</v>
          </cell>
          <cell r="E1124">
            <v>10</v>
          </cell>
        </row>
        <row r="1125">
          <cell r="B1125">
            <v>404102800</v>
          </cell>
          <cell r="C1125" t="str">
            <v>- - - - - более 1,5 мас.%, но не более 27 мас.%</v>
          </cell>
          <cell r="D1125" t="str">
            <v>-</v>
          </cell>
          <cell r="E1125">
            <v>15</v>
          </cell>
        </row>
        <row r="1126">
          <cell r="B1126">
            <v>404103200</v>
          </cell>
          <cell r="C1126" t="str">
            <v>- - - - - более 27 мас.%</v>
          </cell>
          <cell r="D1126" t="str">
            <v>-</v>
          </cell>
          <cell r="E1126">
            <v>15</v>
          </cell>
        </row>
        <row r="1127">
          <cell r="B1127">
            <v>404103400</v>
          </cell>
          <cell r="C1127" t="str">
            <v>- - - - - не более 1,5 мас.%</v>
          </cell>
          <cell r="D1127" t="str">
            <v>-</v>
          </cell>
          <cell r="E1127">
            <v>15</v>
          </cell>
        </row>
        <row r="1128">
          <cell r="B1128">
            <v>404103600</v>
          </cell>
          <cell r="C1128" t="str">
            <v>- - - - - более 1,5 мас.%, но не более 27 мас.%</v>
          </cell>
          <cell r="D1128" t="str">
            <v>-</v>
          </cell>
          <cell r="E1128">
            <v>15</v>
          </cell>
        </row>
        <row r="1129">
          <cell r="B1129">
            <v>404103800</v>
          </cell>
          <cell r="C1129" t="str">
            <v>- - - - - более 27 мас.%</v>
          </cell>
          <cell r="D1129" t="str">
            <v>-</v>
          </cell>
          <cell r="E1129">
            <v>15</v>
          </cell>
        </row>
        <row r="1130">
          <cell r="B1130">
            <v>404104800</v>
          </cell>
          <cell r="C1130" t="str">
            <v>- - - - - не более 1,5 мас.%</v>
          </cell>
          <cell r="D1130" t="str">
            <v>-</v>
          </cell>
          <cell r="E1130">
            <v>15</v>
          </cell>
        </row>
        <row r="1131">
          <cell r="B1131">
            <v>404105200</v>
          </cell>
          <cell r="C1131" t="str">
            <v>- - - - - более 1,5 мас.%, но не более 27 мас.%</v>
          </cell>
          <cell r="D1131" t="str">
            <v>-</v>
          </cell>
          <cell r="E1131">
            <v>15</v>
          </cell>
        </row>
        <row r="1132">
          <cell r="B1132">
            <v>404105400</v>
          </cell>
          <cell r="C1132" t="str">
            <v>- - - - - более 27 мас.%</v>
          </cell>
          <cell r="D1132" t="str">
            <v>-</v>
          </cell>
          <cell r="E1132">
            <v>15</v>
          </cell>
        </row>
        <row r="1133">
          <cell r="B1133">
            <v>404105600</v>
          </cell>
          <cell r="C1133" t="str">
            <v>- - - - - не более 1,5 мас.%</v>
          </cell>
          <cell r="D1133" t="str">
            <v>-</v>
          </cell>
          <cell r="E1133">
            <v>15</v>
          </cell>
        </row>
        <row r="1134">
          <cell r="B1134">
            <v>404105800</v>
          </cell>
          <cell r="C1134" t="str">
            <v>- - - - - более 1,5 мас.%, но не более 27 мас.%</v>
          </cell>
          <cell r="D1134" t="str">
            <v>-</v>
          </cell>
          <cell r="E1134">
            <v>15</v>
          </cell>
        </row>
        <row r="1135">
          <cell r="B1135">
            <v>404106200</v>
          </cell>
          <cell r="C1135" t="str">
            <v>- - - - - более 27 мас.%</v>
          </cell>
          <cell r="D1135" t="str">
            <v>-</v>
          </cell>
          <cell r="E1135">
            <v>15</v>
          </cell>
        </row>
        <row r="1136">
          <cell r="B1136">
            <v>404107200</v>
          </cell>
          <cell r="C1136" t="str">
            <v>- - - - - не более 1,5 мас.%</v>
          </cell>
          <cell r="D1136" t="str">
            <v>-</v>
          </cell>
          <cell r="E1136">
            <v>15</v>
          </cell>
        </row>
        <row r="1137">
          <cell r="B1137">
            <v>404107400</v>
          </cell>
          <cell r="C1137" t="str">
            <v>- - - - - более 1,5 мас.%, но не более 27 мас.%</v>
          </cell>
          <cell r="D1137" t="str">
            <v>-</v>
          </cell>
          <cell r="E1137">
            <v>15</v>
          </cell>
        </row>
        <row r="1138">
          <cell r="B1138">
            <v>404107600</v>
          </cell>
          <cell r="C1138" t="str">
            <v>- - - - - более 27 мас.%</v>
          </cell>
          <cell r="D1138" t="str">
            <v>-</v>
          </cell>
          <cell r="E1138">
            <v>15</v>
          </cell>
        </row>
        <row r="1139">
          <cell r="B1139">
            <v>404107800</v>
          </cell>
          <cell r="C1139" t="str">
            <v>- - - - - не более 1,5 мас.%</v>
          </cell>
          <cell r="D1139" t="str">
            <v>-</v>
          </cell>
          <cell r="E1139">
            <v>15</v>
          </cell>
        </row>
        <row r="1140">
          <cell r="B1140">
            <v>404108200</v>
          </cell>
          <cell r="C1140" t="str">
            <v>- - - - - более 1,5 мас.%, но не более 27 мас.%</v>
          </cell>
          <cell r="D1140" t="str">
            <v>-</v>
          </cell>
          <cell r="E1140">
            <v>15</v>
          </cell>
        </row>
        <row r="1141">
          <cell r="B1141">
            <v>404108400</v>
          </cell>
          <cell r="C1141" t="str">
            <v>- - - - - более 27 мас.%</v>
          </cell>
          <cell r="D1141" t="str">
            <v>-</v>
          </cell>
          <cell r="E1141">
            <v>15</v>
          </cell>
        </row>
        <row r="1142">
          <cell r="B1142">
            <v>404902100</v>
          </cell>
          <cell r="C1142" t="str">
            <v>- - - не более 1,5 мас.%</v>
          </cell>
          <cell r="D1142" t="str">
            <v>-</v>
          </cell>
          <cell r="E1142">
            <v>15</v>
          </cell>
        </row>
        <row r="1143">
          <cell r="B1143">
            <v>404902300</v>
          </cell>
          <cell r="C1143" t="str">
            <v>- - - более 1,5 мас.%, но не более 27 мас.%</v>
          </cell>
          <cell r="D1143" t="str">
            <v>-</v>
          </cell>
          <cell r="E1143">
            <v>15</v>
          </cell>
        </row>
        <row r="1144">
          <cell r="B1144">
            <v>404902900</v>
          </cell>
          <cell r="C1144" t="str">
            <v>- - - более 27 мас.%</v>
          </cell>
          <cell r="D1144" t="str">
            <v>-</v>
          </cell>
          <cell r="E1144">
            <v>15</v>
          </cell>
        </row>
        <row r="1145">
          <cell r="B1145">
            <v>404908100</v>
          </cell>
          <cell r="C1145" t="str">
            <v>- - - не более 1,5 мас.%</v>
          </cell>
          <cell r="D1145" t="str">
            <v>-</v>
          </cell>
          <cell r="E1145">
            <v>15</v>
          </cell>
        </row>
        <row r="1146">
          <cell r="B1146">
            <v>404908300</v>
          </cell>
          <cell r="C1146" t="str">
            <v>- - - более 1,5 мас.%, но не более 27 мас.%</v>
          </cell>
          <cell r="D1146" t="str">
            <v>-</v>
          </cell>
          <cell r="E1146">
            <v>15</v>
          </cell>
        </row>
        <row r="1147">
          <cell r="B1147">
            <v>404908900</v>
          </cell>
          <cell r="C1147" t="str">
            <v>- - - более 27 мас.%</v>
          </cell>
          <cell r="D1147" t="str">
            <v>-</v>
          </cell>
          <cell r="E1147">
            <v>15</v>
          </cell>
        </row>
        <row r="1148">
          <cell r="B1148">
            <v>405101100</v>
          </cell>
          <cell r="C1148" t="str">
            <v>- - - - в первичных упаковках нетто-массой не более 1 кг</v>
          </cell>
          <cell r="D1148" t="str">
            <v>-</v>
          </cell>
          <cell r="E1148" t="str">
            <v>15, но не менее 0,22 евро за 1 кг</v>
          </cell>
        </row>
        <row r="1149">
          <cell r="B1149">
            <v>405101900</v>
          </cell>
          <cell r="C1149" t="str">
            <v>- - - - прочее</v>
          </cell>
          <cell r="D1149" t="str">
            <v>-</v>
          </cell>
          <cell r="E1149" t="str">
            <v>15, но не менее 0,22 евро за 1 кг</v>
          </cell>
        </row>
        <row r="1150">
          <cell r="B1150">
            <v>405103000</v>
          </cell>
          <cell r="C1150" t="str">
            <v>- - - рекомбинированное масло</v>
          </cell>
          <cell r="D1150" t="str">
            <v>-</v>
          </cell>
          <cell r="E1150" t="str">
            <v>15, но не менее 0,22 евро за 1 кг</v>
          </cell>
        </row>
        <row r="1151">
          <cell r="B1151">
            <v>405105000</v>
          </cell>
          <cell r="C1151" t="str">
            <v>- - - сывороточное масло</v>
          </cell>
          <cell r="D1151" t="str">
            <v>-</v>
          </cell>
          <cell r="E1151" t="str">
            <v>15, но не менее 0,22 евро за 1 кг</v>
          </cell>
        </row>
        <row r="1152">
          <cell r="B1152">
            <v>405109000</v>
          </cell>
          <cell r="C1152" t="str">
            <v>- - прочее</v>
          </cell>
          <cell r="D1152" t="str">
            <v>-</v>
          </cell>
          <cell r="E1152" t="str">
            <v>15, но не менее 0,16 евро за 1 кг</v>
          </cell>
        </row>
        <row r="1153">
          <cell r="B1153">
            <v>405201000</v>
          </cell>
          <cell r="C1153" t="str">
            <v>- - с содержанием жира 39 мас.% или более, но менее 60 мас.%</v>
          </cell>
          <cell r="D1153" t="str">
            <v>-</v>
          </cell>
          <cell r="E1153" t="str">
            <v>15, но не менее 0,22 евро за 1 кг</v>
          </cell>
        </row>
        <row r="1154">
          <cell r="B1154">
            <v>405203000</v>
          </cell>
          <cell r="C1154" t="str">
            <v>- - с содержанием жира 60 мас.% или более, но не более 75 мас.%</v>
          </cell>
          <cell r="D1154" t="str">
            <v>-</v>
          </cell>
          <cell r="E1154" t="str">
            <v>15, но не менее 0,22 евро за 1 кг</v>
          </cell>
        </row>
        <row r="1155">
          <cell r="B1155">
            <v>405209000</v>
          </cell>
          <cell r="C1155" t="str">
            <v>- - с содержанием жира более 75 мас.%, но менее 80 мас.%</v>
          </cell>
          <cell r="D1155" t="str">
            <v>-</v>
          </cell>
          <cell r="E1155" t="str">
            <v>15, но не менее 0,22 евро за 1 кг</v>
          </cell>
        </row>
        <row r="1156">
          <cell r="B1156">
            <v>405901000</v>
          </cell>
          <cell r="C1156" t="str">
            <v>- - с содержанием жира 99,3 мас.% или более и с содержанием воды не более 0,5 мас.%</v>
          </cell>
          <cell r="D1156" t="str">
            <v>-</v>
          </cell>
          <cell r="E1156" t="str">
            <v>15, но не менее 0,22 евро за 1 кг</v>
          </cell>
        </row>
        <row r="1157">
          <cell r="B1157">
            <v>405909000</v>
          </cell>
          <cell r="C1157" t="str">
            <v>- - прочие</v>
          </cell>
          <cell r="D1157" t="str">
            <v>-</v>
          </cell>
          <cell r="E1157" t="str">
            <v>15, но не менее 0,12 евро за 1 кг</v>
          </cell>
        </row>
        <row r="1158">
          <cell r="B1158">
            <v>406103000</v>
          </cell>
          <cell r="C1158" t="str">
            <v>- - - моцарелла в жидкости или нет</v>
          </cell>
          <cell r="D1158" t="str">
            <v>-</v>
          </cell>
          <cell r="E1158" t="str">
            <v>15, но не менее 0,19 евро за 1 кг</v>
          </cell>
        </row>
        <row r="1159">
          <cell r="B1159">
            <v>406105001</v>
          </cell>
          <cell r="C1159" t="str">
            <v>- - - - - в первичных упаковках нетто-массой не более 200 г, для детского питания</v>
          </cell>
          <cell r="D1159" t="str">
            <v>-</v>
          </cell>
          <cell r="E1159" t="str">
            <v>15, но не менее 0,19 евро за 1 кг</v>
          </cell>
        </row>
        <row r="1160">
          <cell r="B1160">
            <v>406105002</v>
          </cell>
          <cell r="C1160" t="str">
            <v>- - - - - прочий</v>
          </cell>
          <cell r="D1160" t="str">
            <v>-</v>
          </cell>
          <cell r="E1160" t="str">
            <v>15, но не менее 0,19 евро за 1 кг</v>
          </cell>
        </row>
        <row r="1161">
          <cell r="B1161">
            <v>406105009</v>
          </cell>
          <cell r="C1161" t="str">
            <v>- - - - прочие</v>
          </cell>
          <cell r="D1161" t="str">
            <v>-</v>
          </cell>
          <cell r="E1161" t="str">
            <v>15, но не менее 0,19 евро за 1 кг</v>
          </cell>
        </row>
        <row r="1162">
          <cell r="B1162">
            <v>406108000</v>
          </cell>
          <cell r="C1162" t="str">
            <v>- - прочие</v>
          </cell>
          <cell r="D1162" t="str">
            <v>-</v>
          </cell>
          <cell r="E1162" t="str">
            <v>15, но не менее 0,3 евро за 1 кг</v>
          </cell>
        </row>
        <row r="1163">
          <cell r="B1163">
            <v>406200000</v>
          </cell>
          <cell r="C1163" t="str">
            <v>- тертые сыры или сыры в порошке, всех видов</v>
          </cell>
          <cell r="D1163" t="str">
            <v>-</v>
          </cell>
          <cell r="E1163" t="str">
            <v>15, но не менее 0,3 евро за 1 кг</v>
          </cell>
        </row>
        <row r="1164">
          <cell r="B1164">
            <v>406301000</v>
          </cell>
          <cell r="C1164" t="str">
            <v>- - при производстве которых использовались лишь сыры Эмменталер, Грюйер и Аппенцеллер и которые могут включать в качестве дополнительного ингредиента Гларский сыр (называемый также "Шабцигер"); упакованные для розничной продажи, с содержанием жира в сухом веществе не более 56 мас.%</v>
          </cell>
          <cell r="D1164" t="str">
            <v>-</v>
          </cell>
          <cell r="E1164" t="str">
            <v>15, но не менее 0,3 евро за 1 кг</v>
          </cell>
        </row>
        <row r="1165">
          <cell r="B1165">
            <v>406303100</v>
          </cell>
          <cell r="C1165" t="str">
            <v>- - - - не более 48 мас.%</v>
          </cell>
          <cell r="D1165" t="str">
            <v>-</v>
          </cell>
          <cell r="E1165" t="str">
            <v>15, но не менее 0,3 евро за 1 кг</v>
          </cell>
        </row>
        <row r="1166">
          <cell r="B1166">
            <v>406303900</v>
          </cell>
          <cell r="C1166" t="str">
            <v>- - - - более 48 мас.%</v>
          </cell>
          <cell r="D1166" t="str">
            <v>-</v>
          </cell>
          <cell r="E1166" t="str">
            <v>15, но не менее 0,3 евро за 1 кг</v>
          </cell>
        </row>
        <row r="1167">
          <cell r="B1167">
            <v>406309000</v>
          </cell>
          <cell r="C1167" t="str">
            <v>- - - с содержанием жира более 36 мас.%</v>
          </cell>
          <cell r="D1167" t="str">
            <v>-</v>
          </cell>
          <cell r="E1167" t="str">
            <v>15, но не менее 0,3 евро за 1 кг</v>
          </cell>
        </row>
        <row r="1168">
          <cell r="B1168">
            <v>406401000</v>
          </cell>
          <cell r="C1168" t="str">
            <v>- - Рокфор</v>
          </cell>
          <cell r="D1168" t="str">
            <v>-</v>
          </cell>
          <cell r="E1168" t="str">
            <v>15, но не менее 0,3 евро за 1 кг</v>
          </cell>
        </row>
        <row r="1169">
          <cell r="B1169">
            <v>406405000</v>
          </cell>
          <cell r="C1169" t="str">
            <v>- - Горгонзола</v>
          </cell>
          <cell r="D1169" t="str">
            <v>-</v>
          </cell>
          <cell r="E1169" t="str">
            <v>15, но не менее 0,3 евро за 1 кг</v>
          </cell>
        </row>
        <row r="1170">
          <cell r="B1170">
            <v>406409000</v>
          </cell>
          <cell r="C1170" t="str">
            <v>- - прочие</v>
          </cell>
          <cell r="D1170" t="str">
            <v>-</v>
          </cell>
          <cell r="E1170" t="str">
            <v>15, но не менее 0,3 евро за 1 кг</v>
          </cell>
        </row>
        <row r="1171">
          <cell r="B1171">
            <v>406900100</v>
          </cell>
          <cell r="C1171" t="str">
            <v>- - для производства плавленых сыров</v>
          </cell>
          <cell r="D1171" t="str">
            <v>-</v>
          </cell>
          <cell r="E1171" t="str">
            <v>15, но не менее 0,3 евро за 1 кг</v>
          </cell>
        </row>
        <row r="1172">
          <cell r="B1172">
            <v>406901300</v>
          </cell>
          <cell r="C1172" t="str">
            <v>- - - Эмменталер</v>
          </cell>
          <cell r="D1172" t="str">
            <v>-</v>
          </cell>
          <cell r="E1172" t="str">
            <v>15, но не менее 0,3 евро за 1 кг</v>
          </cell>
        </row>
        <row r="1173">
          <cell r="B1173">
            <v>406901500</v>
          </cell>
          <cell r="C1173" t="str">
            <v>- - - Грюйер, Сбринц</v>
          </cell>
          <cell r="D1173" t="str">
            <v>-</v>
          </cell>
          <cell r="E1173" t="str">
            <v>15, но не менее 0,3 евро за 1 кг</v>
          </cell>
        </row>
        <row r="1174">
          <cell r="B1174">
            <v>406901700</v>
          </cell>
          <cell r="C1174" t="str">
            <v>- - - Бергказе, Аппенцеллер</v>
          </cell>
          <cell r="D1174" t="str">
            <v>-</v>
          </cell>
          <cell r="E1174" t="str">
            <v>15, но не менее 0,3 евро за 1 кг</v>
          </cell>
        </row>
        <row r="1175">
          <cell r="B1175">
            <v>406901800</v>
          </cell>
          <cell r="C1175" t="str">
            <v>- - - сыр фрибуржский, Вашрен Мон д'О и Тет де Муан</v>
          </cell>
          <cell r="D1175" t="str">
            <v>-</v>
          </cell>
          <cell r="E1175" t="str">
            <v>15, но не менее 0,3 евро за 1 кг</v>
          </cell>
        </row>
        <row r="1176">
          <cell r="B1176">
            <v>406902100</v>
          </cell>
          <cell r="C1176" t="str">
            <v>- - - Чеддер</v>
          </cell>
          <cell r="D1176" t="str">
            <v>-</v>
          </cell>
          <cell r="E1176" t="str">
            <v>15, но не менее 0,3 евро за 1 кг</v>
          </cell>
        </row>
        <row r="1177">
          <cell r="B1177">
            <v>406902300</v>
          </cell>
          <cell r="C1177" t="str">
            <v>- - - Эдам</v>
          </cell>
          <cell r="D1177" t="str">
            <v>-</v>
          </cell>
          <cell r="E1177" t="str">
            <v>15, но не менее 0,3 евро за 1 кг</v>
          </cell>
        </row>
        <row r="1178">
          <cell r="B1178">
            <v>406902500</v>
          </cell>
          <cell r="C1178" t="str">
            <v>- - - Тильзит</v>
          </cell>
          <cell r="D1178" t="str">
            <v>-</v>
          </cell>
          <cell r="E1178" t="str">
            <v>15, но не менее 0,3 евро за 1 кг</v>
          </cell>
        </row>
        <row r="1179">
          <cell r="B1179">
            <v>406902900</v>
          </cell>
          <cell r="C1179" t="str">
            <v>- - - Качокавалло</v>
          </cell>
          <cell r="D1179" t="str">
            <v>-</v>
          </cell>
          <cell r="E1179" t="str">
            <v>12, но не менее 0,24 евро за 1 кг</v>
          </cell>
        </row>
        <row r="1180">
          <cell r="B1180">
            <v>406903201</v>
          </cell>
          <cell r="C1180" t="str">
            <v>- - - - из овечьего молока или молока буйволиц в контейнерах, содержащих рассол, или в бурдюках из овечьей или козьей шкуры</v>
          </cell>
          <cell r="D1180" t="str">
            <v>-</v>
          </cell>
          <cell r="E1180" t="str">
            <v>15, но не менее 0,3 евро за 1 кг</v>
          </cell>
        </row>
        <row r="1181">
          <cell r="B1181">
            <v>406903209</v>
          </cell>
          <cell r="C1181" t="str">
            <v>- - - - прочие</v>
          </cell>
          <cell r="D1181" t="str">
            <v>-</v>
          </cell>
          <cell r="E1181" t="str">
            <v>15, но не менее 0,26 евро за 1 кг</v>
          </cell>
        </row>
        <row r="1182">
          <cell r="B1182">
            <v>406903500</v>
          </cell>
          <cell r="C1182" t="str">
            <v>- - - Кефалотири</v>
          </cell>
          <cell r="D1182" t="str">
            <v>-</v>
          </cell>
          <cell r="E1182" t="str">
            <v>15, но не менее 0,3 евро за 1 кг</v>
          </cell>
        </row>
        <row r="1183">
          <cell r="B1183">
            <v>406903700</v>
          </cell>
          <cell r="C1183" t="str">
            <v>- - - Финляндия</v>
          </cell>
          <cell r="D1183" t="str">
            <v>-</v>
          </cell>
          <cell r="E1183" t="str">
            <v>15, но не менее 0,3 евро за 1 кг</v>
          </cell>
        </row>
        <row r="1184">
          <cell r="B1184">
            <v>406903900</v>
          </cell>
          <cell r="C1184" t="str">
            <v>- - - Яарлсберг</v>
          </cell>
          <cell r="D1184" t="str">
            <v>-</v>
          </cell>
          <cell r="E1184" t="str">
            <v>15, но не менее 0,3 евро за 1 кг</v>
          </cell>
        </row>
        <row r="1185">
          <cell r="B1185">
            <v>406905000</v>
          </cell>
          <cell r="C1185" t="str">
            <v>- - - - сыры из овечьего молока или молока буйволиц в контейнерах, содержащих рассол, или в бурдюках из овечьей или козьей шкуры</v>
          </cell>
          <cell r="D1185" t="str">
            <v>-</v>
          </cell>
          <cell r="E1185" t="str">
            <v>12, но не менее 0,24 евро за 1 кг</v>
          </cell>
        </row>
        <row r="1186">
          <cell r="B1186">
            <v>406906100</v>
          </cell>
          <cell r="C1186" t="str">
            <v>- - - - - - - Грана Падано, Пармиджано Реджано</v>
          </cell>
          <cell r="D1186" t="str">
            <v>-</v>
          </cell>
          <cell r="E1186" t="str">
            <v>15, но не менее 0,3 евро за 1 кг</v>
          </cell>
        </row>
        <row r="1187">
          <cell r="B1187">
            <v>406906300</v>
          </cell>
          <cell r="C1187" t="str">
            <v>- - - - - - - Фиоре Сардо, Пекорино</v>
          </cell>
          <cell r="D1187" t="str">
            <v>-</v>
          </cell>
          <cell r="E1187" t="str">
            <v>15, но не менее 0,3 евро за 1 кг</v>
          </cell>
        </row>
        <row r="1188">
          <cell r="B1188">
            <v>406906900</v>
          </cell>
          <cell r="C1188" t="str">
            <v>- - - - - - - прочие</v>
          </cell>
          <cell r="D1188" t="str">
            <v>-</v>
          </cell>
          <cell r="E1188" t="str">
            <v>15, но не менее 0,3 евро за 1 кг</v>
          </cell>
        </row>
        <row r="1189">
          <cell r="B1189">
            <v>406907300</v>
          </cell>
          <cell r="C1189" t="str">
            <v>- - - - - - - Проволоне</v>
          </cell>
          <cell r="D1189" t="str">
            <v>-</v>
          </cell>
          <cell r="E1189" t="str">
            <v>15, но не менее 0,3 евро за 1 кг</v>
          </cell>
        </row>
        <row r="1190">
          <cell r="B1190">
            <v>406907400</v>
          </cell>
          <cell r="C1190" t="str">
            <v>- - - - - - - Маасдам</v>
          </cell>
          <cell r="D1190" t="str">
            <v>-</v>
          </cell>
          <cell r="E1190" t="str">
            <v>15, но не менее 0,3 евро за 1 кг</v>
          </cell>
        </row>
        <row r="1191">
          <cell r="B1191">
            <v>406907500</v>
          </cell>
          <cell r="C1191" t="str">
            <v>- - - - - - - Асиаго, Качокавалло, Монтасио, Рагузано</v>
          </cell>
          <cell r="D1191" t="str">
            <v>-</v>
          </cell>
          <cell r="E1191" t="str">
            <v>15, но не менее 0,3 евро за 1 кг</v>
          </cell>
        </row>
        <row r="1192">
          <cell r="B1192">
            <v>406907600</v>
          </cell>
          <cell r="C1192" t="str">
            <v>- - - - - - - Данбо, Фонталь, Фонтина, Финбо, Аварти, Марибо, Самсо</v>
          </cell>
          <cell r="D1192" t="str">
            <v>-</v>
          </cell>
          <cell r="E1192" t="str">
            <v>15, но не менее 0,3 евро за 1 кг</v>
          </cell>
        </row>
        <row r="1193">
          <cell r="B1193">
            <v>406907800</v>
          </cell>
          <cell r="C1193" t="str">
            <v>- - - - - - - Гауда</v>
          </cell>
          <cell r="D1193" t="str">
            <v>-</v>
          </cell>
          <cell r="E1193" t="str">
            <v>15, но не менее 0,26 евро за 1 кг</v>
          </cell>
        </row>
        <row r="1194">
          <cell r="B1194">
            <v>406907900</v>
          </cell>
          <cell r="C1194" t="str">
            <v>- - - - - - - Эсром, Италико, Кернгем, Сен-Нектер, Сен-Полен, Таледжо</v>
          </cell>
          <cell r="D1194" t="str">
            <v>-</v>
          </cell>
          <cell r="E1194" t="str">
            <v>15, но не менее 0,3 евро за 1 кг</v>
          </cell>
        </row>
        <row r="1195">
          <cell r="B1195">
            <v>406908100</v>
          </cell>
          <cell r="C1195" t="str">
            <v>- - - - - - - Канталь, Чешир, Уэнслидайль, Ланкашир, Дабл Глостер, Бларней, Колби, Монтерей</v>
          </cell>
          <cell r="D1195" t="str">
            <v>-</v>
          </cell>
          <cell r="E1195" t="str">
            <v>15, но не менее 0,3 евро за 1 кг</v>
          </cell>
        </row>
        <row r="1196">
          <cell r="B1196">
            <v>406908200</v>
          </cell>
          <cell r="C1196" t="str">
            <v>- - - - - - - Камамбер</v>
          </cell>
          <cell r="D1196" t="str">
            <v>-</v>
          </cell>
          <cell r="E1196" t="str">
            <v>15, но не менее 0,3 евро за 1 кг</v>
          </cell>
        </row>
        <row r="1197">
          <cell r="B1197">
            <v>406908400</v>
          </cell>
          <cell r="C1197" t="str">
            <v>- - - - - - - Бри</v>
          </cell>
          <cell r="D1197" t="str">
            <v>-</v>
          </cell>
          <cell r="E1197" t="str">
            <v>15, но не менее 0,3 евро за 1 кг</v>
          </cell>
        </row>
        <row r="1198">
          <cell r="B1198">
            <v>406908500</v>
          </cell>
          <cell r="C1198" t="str">
            <v>- - - - - - - Кефалогравиера, Кассери</v>
          </cell>
          <cell r="D1198" t="str">
            <v>-</v>
          </cell>
          <cell r="E1198" t="str">
            <v>15, но не менее 0,3 евро за 1 кг</v>
          </cell>
        </row>
        <row r="1199">
          <cell r="B1199">
            <v>406908600</v>
          </cell>
          <cell r="C1199" t="str">
            <v>- - - - - - - - более 47 мас.%, но не более 52 мас.%</v>
          </cell>
          <cell r="D1199" t="str">
            <v>-</v>
          </cell>
          <cell r="E1199" t="str">
            <v>15, но не менее 0,3 евро за 1 кг</v>
          </cell>
        </row>
        <row r="1200">
          <cell r="B1200">
            <v>406908900</v>
          </cell>
          <cell r="C1200" t="str">
            <v>- - - - - - - - более 52 мас.%, но не более 62 мас.%</v>
          </cell>
          <cell r="D1200" t="str">
            <v>-</v>
          </cell>
          <cell r="E1200" t="str">
            <v>15, но не менее 0,3 евро за 1 кг</v>
          </cell>
        </row>
        <row r="1201">
          <cell r="B1201">
            <v>406909200</v>
          </cell>
          <cell r="C1201" t="str">
            <v>- - - - - - - - более 62 мас.%, но не более 72 мас.%</v>
          </cell>
          <cell r="D1201" t="str">
            <v>-</v>
          </cell>
          <cell r="E1201" t="str">
            <v>15, но не менее 0,3 евро за 1 кг</v>
          </cell>
        </row>
        <row r="1202">
          <cell r="B1202">
            <v>406909300</v>
          </cell>
          <cell r="C1202" t="str">
            <v>- - - - - - более 72 мас.%</v>
          </cell>
          <cell r="D1202" t="str">
            <v>-</v>
          </cell>
          <cell r="E1202" t="str">
            <v>15, но не менее 0,3 евро за 1 кг</v>
          </cell>
        </row>
        <row r="1203">
          <cell r="B1203">
            <v>406909901</v>
          </cell>
          <cell r="C1203" t="str">
            <v>- - - - - - Белый сыр из коровьего молока, в рассоле</v>
          </cell>
          <cell r="D1203" t="str">
            <v>-</v>
          </cell>
          <cell r="E1203" t="str">
            <v>12, но не менее 0,2 евро за 1 кг</v>
          </cell>
        </row>
        <row r="1204">
          <cell r="B1204">
            <v>406909909</v>
          </cell>
          <cell r="C1204" t="str">
            <v>- - - - - - прочие</v>
          </cell>
          <cell r="D1204" t="str">
            <v>-</v>
          </cell>
          <cell r="E1204" t="str">
            <v>15, но не менее 0,3 евро за 1 кг</v>
          </cell>
        </row>
        <row r="1205">
          <cell r="B1205">
            <v>407110000</v>
          </cell>
          <cell r="C1205" t="str">
            <v>- - кур домашних (Gallus domesticus) &lt;6&gt;</v>
          </cell>
          <cell r="D1205" t="str">
            <v>шт</v>
          </cell>
          <cell r="E1205">
            <v>0</v>
          </cell>
        </row>
        <row r="1206">
          <cell r="B1206">
            <v>407191100</v>
          </cell>
          <cell r="C1206" t="str">
            <v>- - - - индюшачьи или гусиные &lt;6&gt;</v>
          </cell>
          <cell r="D1206" t="str">
            <v>шт</v>
          </cell>
          <cell r="E1206">
            <v>0</v>
          </cell>
        </row>
        <row r="1207">
          <cell r="B1207">
            <v>407191900</v>
          </cell>
          <cell r="C1207" t="str">
            <v>- - - - прочие &lt;6&gt;</v>
          </cell>
          <cell r="D1207" t="str">
            <v>шт</v>
          </cell>
          <cell r="E1207">
            <v>0</v>
          </cell>
        </row>
        <row r="1208">
          <cell r="B1208">
            <v>407199000</v>
          </cell>
          <cell r="C1208" t="str">
            <v>- - - прочие</v>
          </cell>
          <cell r="D1208" t="str">
            <v>шт</v>
          </cell>
          <cell r="E1208">
            <v>10</v>
          </cell>
        </row>
        <row r="1209">
          <cell r="B1209">
            <v>407210000</v>
          </cell>
          <cell r="C1209" t="str">
            <v>- - кур домашних (Gallus domesticus)</v>
          </cell>
          <cell r="D1209" t="str">
            <v>1000 шт</v>
          </cell>
          <cell r="E1209">
            <v>15</v>
          </cell>
        </row>
        <row r="1210">
          <cell r="B1210">
            <v>407291000</v>
          </cell>
          <cell r="C1210" t="str">
            <v>- - - прочей домашней птицы, указанной в товарной позиции 0105</v>
          </cell>
          <cell r="D1210" t="str">
            <v>1000 шт</v>
          </cell>
          <cell r="E1210">
            <v>15</v>
          </cell>
        </row>
        <row r="1211">
          <cell r="B1211">
            <v>407299000</v>
          </cell>
          <cell r="C1211" t="str">
            <v>- - - прочие</v>
          </cell>
          <cell r="D1211" t="str">
            <v>1000 шт</v>
          </cell>
          <cell r="E1211">
            <v>10</v>
          </cell>
        </row>
        <row r="1212">
          <cell r="B1212">
            <v>407901000</v>
          </cell>
          <cell r="C1212" t="str">
            <v>- - прочей домашней птицы, указанной в товарной позиции 0105</v>
          </cell>
          <cell r="D1212" t="str">
            <v>1000 шт</v>
          </cell>
          <cell r="E1212">
            <v>15</v>
          </cell>
        </row>
        <row r="1213">
          <cell r="B1213">
            <v>407909000</v>
          </cell>
          <cell r="C1213" t="str">
            <v>- - прочие</v>
          </cell>
          <cell r="D1213" t="str">
            <v>1000 шт</v>
          </cell>
          <cell r="E1213">
            <v>10</v>
          </cell>
        </row>
        <row r="1214">
          <cell r="B1214">
            <v>408112000</v>
          </cell>
          <cell r="C1214" t="str">
            <v>- - - непригодные для употребления в пищу</v>
          </cell>
          <cell r="D1214" t="str">
            <v>-</v>
          </cell>
          <cell r="E1214">
            <v>15</v>
          </cell>
        </row>
        <row r="1215">
          <cell r="B1215">
            <v>408118000</v>
          </cell>
          <cell r="C1215" t="str">
            <v>- - - прочие</v>
          </cell>
          <cell r="D1215" t="str">
            <v>-</v>
          </cell>
          <cell r="E1215">
            <v>15</v>
          </cell>
        </row>
        <row r="1216">
          <cell r="B1216">
            <v>408192000</v>
          </cell>
          <cell r="C1216" t="str">
            <v>- - - непригодные для употребления в пищу</v>
          </cell>
          <cell r="D1216" t="str">
            <v>-</v>
          </cell>
          <cell r="E1216">
            <v>15</v>
          </cell>
        </row>
        <row r="1217">
          <cell r="B1217">
            <v>408198100</v>
          </cell>
          <cell r="C1217" t="str">
            <v>- - - - жидкие</v>
          </cell>
          <cell r="D1217" t="str">
            <v>-</v>
          </cell>
          <cell r="E1217">
            <v>15</v>
          </cell>
        </row>
        <row r="1218">
          <cell r="B1218">
            <v>408198900</v>
          </cell>
          <cell r="C1218" t="str">
            <v>- - - - прочие, включая замороженные</v>
          </cell>
          <cell r="D1218" t="str">
            <v>-</v>
          </cell>
          <cell r="E1218">
            <v>15</v>
          </cell>
        </row>
        <row r="1219">
          <cell r="B1219">
            <v>408912000</v>
          </cell>
          <cell r="C1219" t="str">
            <v>- - - непригодные для употребления в пищу</v>
          </cell>
          <cell r="D1219" t="str">
            <v>-</v>
          </cell>
          <cell r="E1219">
            <v>10</v>
          </cell>
        </row>
        <row r="1220">
          <cell r="B1220">
            <v>408918000</v>
          </cell>
          <cell r="C1220" t="str">
            <v>- - - прочие</v>
          </cell>
          <cell r="D1220" t="str">
            <v>-</v>
          </cell>
          <cell r="E1220">
            <v>11</v>
          </cell>
        </row>
        <row r="1221">
          <cell r="B1221">
            <v>408992000</v>
          </cell>
          <cell r="C1221" t="str">
            <v>- - - непригодные для употребления в пищу</v>
          </cell>
          <cell r="D1221" t="str">
            <v>-</v>
          </cell>
          <cell r="E1221" t="str">
            <v>15, но не менее 0,6 евро за 1 кг</v>
          </cell>
        </row>
        <row r="1222">
          <cell r="B1222">
            <v>408998000</v>
          </cell>
          <cell r="C1222" t="str">
            <v>- - - прочие</v>
          </cell>
          <cell r="D1222" t="str">
            <v>-</v>
          </cell>
          <cell r="E1222">
            <v>10</v>
          </cell>
        </row>
        <row r="1223">
          <cell r="B1223">
            <v>409000000</v>
          </cell>
          <cell r="C1223" t="str">
            <v>Мед натуральный</v>
          </cell>
          <cell r="D1223" t="str">
            <v>-</v>
          </cell>
          <cell r="E1223">
            <v>15</v>
          </cell>
        </row>
        <row r="1224">
          <cell r="B1224">
            <v>410000000</v>
          </cell>
          <cell r="C1224" t="str">
            <v>Пищевые продукты животного происхождения, в другом месте не поименованные или не включенные</v>
          </cell>
          <cell r="D1224" t="str">
            <v>-</v>
          </cell>
          <cell r="E1224">
            <v>15</v>
          </cell>
        </row>
        <row r="1225">
          <cell r="B1225">
            <v>501000000</v>
          </cell>
          <cell r="C1225" t="str">
            <v>Человеческий волос, необработанный, мытый или немытый, очищенный или неочищенный; отходы человеческого волоса</v>
          </cell>
          <cell r="D1225" t="str">
            <v>-</v>
          </cell>
          <cell r="E1225">
            <v>5</v>
          </cell>
        </row>
        <row r="1226">
          <cell r="B1226">
            <v>502100000</v>
          </cell>
          <cell r="C1226" t="str">
            <v>- щетина свиная или кабанья и ее отходы</v>
          </cell>
          <cell r="D1226" t="str">
            <v>-</v>
          </cell>
          <cell r="E1226">
            <v>10</v>
          </cell>
        </row>
        <row r="1227">
          <cell r="B1227">
            <v>502900000</v>
          </cell>
          <cell r="C1227" t="str">
            <v>- прочие</v>
          </cell>
          <cell r="D1227" t="str">
            <v>-</v>
          </cell>
          <cell r="E1227">
            <v>10</v>
          </cell>
        </row>
        <row r="1228">
          <cell r="B1228">
            <v>504000000</v>
          </cell>
          <cell r="C1228" t="str">
            <v>Кишки, пузыри и желудки животных (кроме рыбьих), целые и в кусках, свежие, охлажденные, замороженные, соленые, в рассоле, сушеные или копченые</v>
          </cell>
          <cell r="D1228" t="str">
            <v>-</v>
          </cell>
          <cell r="E1228">
            <v>5</v>
          </cell>
        </row>
        <row r="1229">
          <cell r="B1229">
            <v>505101000</v>
          </cell>
          <cell r="C1229" t="str">
            <v>- - необработанные</v>
          </cell>
          <cell r="D1229" t="str">
            <v>-</v>
          </cell>
          <cell r="E1229">
            <v>10</v>
          </cell>
        </row>
        <row r="1230">
          <cell r="B1230">
            <v>505109000</v>
          </cell>
          <cell r="C1230" t="str">
            <v>- - прочие</v>
          </cell>
          <cell r="D1230" t="str">
            <v>-</v>
          </cell>
          <cell r="E1230">
            <v>10</v>
          </cell>
        </row>
        <row r="1231">
          <cell r="B1231">
            <v>505900000</v>
          </cell>
          <cell r="C1231" t="str">
            <v>- прочие</v>
          </cell>
          <cell r="D1231" t="str">
            <v>-</v>
          </cell>
          <cell r="E1231">
            <v>10</v>
          </cell>
        </row>
        <row r="1232">
          <cell r="B1232">
            <v>506100000</v>
          </cell>
          <cell r="C1232" t="str">
            <v>- оссеин и кости, обработанные кислотой</v>
          </cell>
          <cell r="D1232" t="str">
            <v>-</v>
          </cell>
          <cell r="E1232">
            <v>10</v>
          </cell>
        </row>
        <row r="1233">
          <cell r="B1233">
            <v>506900000</v>
          </cell>
          <cell r="C1233" t="str">
            <v>- прочие</v>
          </cell>
          <cell r="D1233" t="str">
            <v>-</v>
          </cell>
          <cell r="E1233">
            <v>10</v>
          </cell>
        </row>
        <row r="1234">
          <cell r="B1234">
            <v>507100000</v>
          </cell>
          <cell r="C1234" t="str">
            <v>- слоновая кость; порошок и отходы</v>
          </cell>
          <cell r="D1234" t="str">
            <v>-</v>
          </cell>
          <cell r="E1234">
            <v>10</v>
          </cell>
        </row>
        <row r="1235">
          <cell r="B1235">
            <v>507900000</v>
          </cell>
          <cell r="C1235" t="str">
            <v>- прочие</v>
          </cell>
          <cell r="D1235" t="str">
            <v>-</v>
          </cell>
          <cell r="E1235">
            <v>10</v>
          </cell>
        </row>
        <row r="1236">
          <cell r="B1236">
            <v>508000000</v>
          </cell>
          <cell r="C1236" t="str">
            <v>Кораллы и аналогичные материалы, необработанные или подвергнутые первичной обработке; раковины и панцири моллюсков, ракообразных или иглокожих и скелетные пластины каракатиц, необработанные или подвергнутые первичной обработке, без придания формы, порошок и отходы этих продуктов</v>
          </cell>
          <cell r="D1236" t="str">
            <v>-</v>
          </cell>
          <cell r="E1236">
            <v>10</v>
          </cell>
        </row>
        <row r="1237">
          <cell r="B1237">
            <v>510000000</v>
          </cell>
          <cell r="C1237" t="str">
            <v>Амбра серая, струя бобровая, циветта и мускус; шпанки; желчь, в том числе сухая; железы и прочие продукты животного происхождения, используемые в производстве фармацевтических продуктов, свежие, охлажденные, мороженые или обработанные иным способом для кратковременного хранения</v>
          </cell>
          <cell r="D1237" t="str">
            <v>-</v>
          </cell>
          <cell r="E1237">
            <v>5</v>
          </cell>
        </row>
        <row r="1238">
          <cell r="B1238">
            <v>511100000</v>
          </cell>
          <cell r="C1238" t="str">
            <v>- сперма бычья</v>
          </cell>
          <cell r="D1238" t="str">
            <v>-</v>
          </cell>
          <cell r="E1238">
            <v>5</v>
          </cell>
        </row>
        <row r="1239">
          <cell r="B1239">
            <v>511911000</v>
          </cell>
          <cell r="C1239" t="str">
            <v>- - - отходы рыбные</v>
          </cell>
          <cell r="D1239" t="str">
            <v>-</v>
          </cell>
          <cell r="E1239">
            <v>5</v>
          </cell>
        </row>
        <row r="1240">
          <cell r="B1240">
            <v>511919011</v>
          </cell>
          <cell r="C1240" t="str">
            <v>- - - - - осетровых</v>
          </cell>
          <cell r="D1240" t="str">
            <v>-</v>
          </cell>
          <cell r="E1240">
            <v>8</v>
          </cell>
        </row>
        <row r="1241">
          <cell r="B1241">
            <v>511919020</v>
          </cell>
          <cell r="C1241" t="str">
            <v>- - - - криоконсервированная сперма рыб</v>
          </cell>
          <cell r="D1241" t="str">
            <v>-</v>
          </cell>
          <cell r="E1241">
            <v>8</v>
          </cell>
        </row>
        <row r="1242">
          <cell r="B1242">
            <v>511919090</v>
          </cell>
          <cell r="C1242" t="str">
            <v>- - - - прочие</v>
          </cell>
          <cell r="D1242" t="str">
            <v>-</v>
          </cell>
          <cell r="E1242">
            <v>8</v>
          </cell>
        </row>
        <row r="1243">
          <cell r="B1243">
            <v>511991000</v>
          </cell>
          <cell r="C1243" t="str">
            <v>- - - жилы и сухожилия; обрезки и аналогичные отходы необработанных шкур</v>
          </cell>
          <cell r="D1243" t="str">
            <v>-</v>
          </cell>
          <cell r="E1243">
            <v>5</v>
          </cell>
        </row>
        <row r="1244">
          <cell r="B1244">
            <v>511993100</v>
          </cell>
          <cell r="C1244" t="str">
            <v>- - - - необработанные</v>
          </cell>
          <cell r="D1244" t="str">
            <v>-</v>
          </cell>
          <cell r="E1244">
            <v>10</v>
          </cell>
        </row>
        <row r="1245">
          <cell r="B1245">
            <v>511993900</v>
          </cell>
          <cell r="C1245" t="str">
            <v>- - - - прочие</v>
          </cell>
          <cell r="D1245" t="str">
            <v>-</v>
          </cell>
          <cell r="E1245">
            <v>10</v>
          </cell>
        </row>
        <row r="1246">
          <cell r="B1246">
            <v>511998510</v>
          </cell>
          <cell r="C1246" t="str">
            <v>- - - - грена тутового шелкопряда</v>
          </cell>
          <cell r="D1246" t="str">
            <v>-</v>
          </cell>
          <cell r="E1246">
            <v>5</v>
          </cell>
        </row>
        <row r="1247">
          <cell r="B1247">
            <v>511998521</v>
          </cell>
          <cell r="C1247" t="str">
            <v>- - - - - лошадей</v>
          </cell>
          <cell r="D1247" t="str">
            <v>-</v>
          </cell>
          <cell r="E1247">
            <v>5</v>
          </cell>
        </row>
        <row r="1248">
          <cell r="B1248">
            <v>511998522</v>
          </cell>
          <cell r="C1248" t="str">
            <v>- - - - - овец или коз</v>
          </cell>
          <cell r="D1248" t="str">
            <v>-</v>
          </cell>
          <cell r="E1248">
            <v>5</v>
          </cell>
        </row>
        <row r="1249">
          <cell r="B1249">
            <v>511998523</v>
          </cell>
          <cell r="C1249" t="str">
            <v>- - - - - крупного рогатого скота</v>
          </cell>
          <cell r="D1249" t="str">
            <v>-</v>
          </cell>
          <cell r="E1249">
            <v>5</v>
          </cell>
        </row>
        <row r="1250">
          <cell r="B1250">
            <v>511998529</v>
          </cell>
          <cell r="C1250" t="str">
            <v>- - - - - прочие</v>
          </cell>
          <cell r="D1250" t="str">
            <v>-</v>
          </cell>
          <cell r="E1250">
            <v>5</v>
          </cell>
        </row>
        <row r="1251">
          <cell r="B1251">
            <v>511998531</v>
          </cell>
          <cell r="C1251" t="str">
            <v>- - - - - жеребцов</v>
          </cell>
          <cell r="D1251" t="str">
            <v>-</v>
          </cell>
          <cell r="E1251">
            <v>5</v>
          </cell>
        </row>
        <row r="1252">
          <cell r="B1252">
            <v>511998532</v>
          </cell>
          <cell r="C1252" t="str">
            <v>- - - - - баранов или козлов</v>
          </cell>
          <cell r="D1252" t="str">
            <v>-</v>
          </cell>
          <cell r="E1252">
            <v>5</v>
          </cell>
        </row>
        <row r="1253">
          <cell r="B1253">
            <v>511998539</v>
          </cell>
          <cell r="C1253" t="str">
            <v>- - - - - прочая</v>
          </cell>
          <cell r="D1253" t="str">
            <v>-</v>
          </cell>
          <cell r="E1253">
            <v>5</v>
          </cell>
        </row>
        <row r="1254">
          <cell r="B1254">
            <v>511998591</v>
          </cell>
          <cell r="C1254" t="str">
            <v>- - - - - личинки осетровых рыб</v>
          </cell>
          <cell r="D1254" t="str">
            <v>-</v>
          </cell>
          <cell r="E1254">
            <v>5</v>
          </cell>
        </row>
        <row r="1255">
          <cell r="B1255">
            <v>511998592</v>
          </cell>
          <cell r="C1255" t="str">
            <v>- - - - - конский волос и его отходы, в том числе в виде полотна на подложке или без нее</v>
          </cell>
          <cell r="D1255" t="str">
            <v>-</v>
          </cell>
          <cell r="E1255">
            <v>5</v>
          </cell>
        </row>
        <row r="1256">
          <cell r="B1256">
            <v>511998599</v>
          </cell>
          <cell r="C1256" t="str">
            <v>- - - - - прочие</v>
          </cell>
          <cell r="D1256" t="str">
            <v>-</v>
          </cell>
          <cell r="E1256">
            <v>5</v>
          </cell>
        </row>
        <row r="1257">
          <cell r="B1257">
            <v>601101000</v>
          </cell>
          <cell r="C1257" t="str">
            <v>- - гиацинты</v>
          </cell>
          <cell r="D1257" t="str">
            <v>шт</v>
          </cell>
          <cell r="E1257">
            <v>5</v>
          </cell>
        </row>
        <row r="1258">
          <cell r="B1258">
            <v>601102000</v>
          </cell>
          <cell r="C1258" t="str">
            <v>- - нарциссы</v>
          </cell>
          <cell r="D1258" t="str">
            <v>шт</v>
          </cell>
          <cell r="E1258">
            <v>5</v>
          </cell>
        </row>
        <row r="1259">
          <cell r="B1259">
            <v>601103000</v>
          </cell>
          <cell r="C1259" t="str">
            <v>- - тюльпаны</v>
          </cell>
          <cell r="D1259" t="str">
            <v>шт</v>
          </cell>
          <cell r="E1259">
            <v>5</v>
          </cell>
        </row>
        <row r="1260">
          <cell r="B1260">
            <v>601104000</v>
          </cell>
          <cell r="C1260" t="str">
            <v>- - гладиолусы</v>
          </cell>
          <cell r="D1260" t="str">
            <v>шт</v>
          </cell>
          <cell r="E1260">
            <v>5</v>
          </cell>
        </row>
        <row r="1261">
          <cell r="B1261">
            <v>601109000</v>
          </cell>
          <cell r="C1261" t="str">
            <v>- - прочие</v>
          </cell>
          <cell r="D1261" t="str">
            <v>шт</v>
          </cell>
          <cell r="E1261">
            <v>5</v>
          </cell>
        </row>
        <row r="1262">
          <cell r="B1262">
            <v>601201000</v>
          </cell>
          <cell r="C1262" t="str">
            <v>- - растения и корни цикория</v>
          </cell>
          <cell r="D1262" t="str">
            <v>шт</v>
          </cell>
          <cell r="E1262">
            <v>5</v>
          </cell>
        </row>
        <row r="1263">
          <cell r="B1263">
            <v>601203000</v>
          </cell>
          <cell r="C1263" t="str">
            <v>- - орхидеи, гиацинты, нарциссы и тюльпаны</v>
          </cell>
          <cell r="D1263" t="str">
            <v>шт</v>
          </cell>
          <cell r="E1263">
            <v>5</v>
          </cell>
        </row>
        <row r="1264">
          <cell r="B1264">
            <v>601209000</v>
          </cell>
          <cell r="C1264" t="str">
            <v>- - прочие</v>
          </cell>
          <cell r="D1264" t="str">
            <v>шт</v>
          </cell>
          <cell r="E1264">
            <v>5</v>
          </cell>
        </row>
        <row r="1265">
          <cell r="B1265">
            <v>602101000</v>
          </cell>
          <cell r="C1265" t="str">
            <v>- - винограда</v>
          </cell>
          <cell r="D1265" t="str">
            <v>шт</v>
          </cell>
          <cell r="E1265">
            <v>0</v>
          </cell>
        </row>
        <row r="1266">
          <cell r="B1266">
            <v>602109000</v>
          </cell>
          <cell r="C1266" t="str">
            <v>- - прочие</v>
          </cell>
          <cell r="D1266" t="str">
            <v>шт</v>
          </cell>
          <cell r="E1266">
            <v>5</v>
          </cell>
        </row>
        <row r="1267">
          <cell r="B1267">
            <v>602201000</v>
          </cell>
          <cell r="C1267" t="str">
            <v>- - черенки винограда, привитые или укорененные</v>
          </cell>
          <cell r="D1267" t="str">
            <v>шт</v>
          </cell>
          <cell r="E1267">
            <v>0</v>
          </cell>
        </row>
        <row r="1268">
          <cell r="B1268">
            <v>602202000</v>
          </cell>
          <cell r="C1268" t="str">
            <v>- - - с открытой корневой системой</v>
          </cell>
          <cell r="D1268" t="str">
            <v>шт</v>
          </cell>
          <cell r="E1268">
            <v>5</v>
          </cell>
        </row>
        <row r="1269">
          <cell r="B1269">
            <v>602203000</v>
          </cell>
          <cell r="C1269" t="str">
            <v>- - - - цитрусовые</v>
          </cell>
          <cell r="D1269" t="str">
            <v>шт</v>
          </cell>
          <cell r="E1269">
            <v>5</v>
          </cell>
        </row>
        <row r="1270">
          <cell r="B1270">
            <v>602208000</v>
          </cell>
          <cell r="C1270" t="str">
            <v>- - - - прочие</v>
          </cell>
          <cell r="D1270" t="str">
            <v>шт</v>
          </cell>
          <cell r="E1270">
            <v>5</v>
          </cell>
        </row>
        <row r="1271">
          <cell r="B1271">
            <v>602300000</v>
          </cell>
          <cell r="C1271" t="str">
            <v>- рододендроны и азалии, привитые или непривитые</v>
          </cell>
          <cell r="D1271" t="str">
            <v>шт</v>
          </cell>
          <cell r="E1271">
            <v>7</v>
          </cell>
        </row>
        <row r="1272">
          <cell r="B1272">
            <v>602400000</v>
          </cell>
          <cell r="C1272" t="str">
            <v>- розы, привитые или непривитые</v>
          </cell>
          <cell r="D1272" t="str">
            <v>шт</v>
          </cell>
          <cell r="E1272">
            <v>7</v>
          </cell>
        </row>
        <row r="1273">
          <cell r="B1273">
            <v>602901000</v>
          </cell>
          <cell r="C1273" t="str">
            <v>- - мицелий гриба</v>
          </cell>
          <cell r="D1273" t="str">
            <v>-</v>
          </cell>
          <cell r="E1273">
            <v>5</v>
          </cell>
        </row>
        <row r="1274">
          <cell r="B1274">
            <v>602902000</v>
          </cell>
          <cell r="C1274" t="str">
            <v>- - растения ананаса</v>
          </cell>
          <cell r="D1274" t="str">
            <v>шт</v>
          </cell>
          <cell r="E1274">
            <v>5</v>
          </cell>
        </row>
        <row r="1275">
          <cell r="B1275">
            <v>602903000</v>
          </cell>
          <cell r="C1275" t="str">
            <v>- - растения овощных культур, земляники (клубники)</v>
          </cell>
          <cell r="D1275" t="str">
            <v>шт</v>
          </cell>
          <cell r="E1275">
            <v>5</v>
          </cell>
        </row>
        <row r="1276">
          <cell r="B1276">
            <v>602904100</v>
          </cell>
          <cell r="C1276" t="str">
            <v>- - - - - лесные деревья</v>
          </cell>
          <cell r="D1276" t="str">
            <v>шт</v>
          </cell>
          <cell r="E1276">
            <v>5</v>
          </cell>
        </row>
        <row r="1277">
          <cell r="B1277">
            <v>602904500</v>
          </cell>
          <cell r="C1277" t="str">
            <v>- - - - - - черенки укорененные и молодые растения</v>
          </cell>
          <cell r="D1277" t="str">
            <v>шт</v>
          </cell>
          <cell r="E1277">
            <v>5</v>
          </cell>
        </row>
        <row r="1278">
          <cell r="B1278">
            <v>602904600</v>
          </cell>
          <cell r="C1278" t="str">
            <v>- - - - - - - с открытой корневой системой</v>
          </cell>
          <cell r="D1278" t="str">
            <v>шт</v>
          </cell>
          <cell r="E1278">
            <v>5</v>
          </cell>
        </row>
        <row r="1279">
          <cell r="B1279">
            <v>602904700</v>
          </cell>
          <cell r="C1279" t="str">
            <v>- - - - - - - - хвойные и вечнозеленые</v>
          </cell>
          <cell r="D1279" t="str">
            <v>шт</v>
          </cell>
          <cell r="E1279">
            <v>5</v>
          </cell>
        </row>
        <row r="1280">
          <cell r="B1280">
            <v>602904800</v>
          </cell>
          <cell r="C1280" t="str">
            <v>- - - - - - - - прочие</v>
          </cell>
          <cell r="D1280" t="str">
            <v>шт</v>
          </cell>
          <cell r="E1280">
            <v>5</v>
          </cell>
        </row>
        <row r="1281">
          <cell r="B1281">
            <v>602905000</v>
          </cell>
          <cell r="C1281" t="str">
            <v>- - - - растения для открытого грунта прочие</v>
          </cell>
          <cell r="D1281" t="str">
            <v>шт</v>
          </cell>
          <cell r="E1281">
            <v>5</v>
          </cell>
        </row>
        <row r="1282">
          <cell r="B1282">
            <v>602907000</v>
          </cell>
          <cell r="C1282" t="str">
            <v>- - - - черенки укорененные и молодые растения, за исключением кактусов</v>
          </cell>
          <cell r="D1282" t="str">
            <v>шт</v>
          </cell>
          <cell r="E1282">
            <v>5</v>
          </cell>
        </row>
        <row r="1283">
          <cell r="B1283">
            <v>602909100</v>
          </cell>
          <cell r="C1283" t="str">
            <v>- - - - - цветущие растения с бутонами или цветками, за исключением кактусов</v>
          </cell>
          <cell r="D1283" t="str">
            <v>шт</v>
          </cell>
          <cell r="E1283">
            <v>5</v>
          </cell>
        </row>
        <row r="1284">
          <cell r="B1284">
            <v>602909900</v>
          </cell>
          <cell r="C1284" t="str">
            <v>- - - - - прочие</v>
          </cell>
          <cell r="D1284" t="str">
            <v>шт</v>
          </cell>
          <cell r="E1284">
            <v>5</v>
          </cell>
        </row>
        <row r="1285">
          <cell r="B1285">
            <v>603110000</v>
          </cell>
          <cell r="C1285" t="str">
            <v>- - розы</v>
          </cell>
          <cell r="D1285" t="str">
            <v>шт</v>
          </cell>
          <cell r="E1285" t="str">
            <v>5, но не менее 0,3 евро за 1 кг</v>
          </cell>
        </row>
        <row r="1286">
          <cell r="B1286">
            <v>603120000</v>
          </cell>
          <cell r="C1286" t="str">
            <v>- - гвоздики</v>
          </cell>
          <cell r="D1286" t="str">
            <v>шт</v>
          </cell>
          <cell r="E1286" t="str">
            <v>5, но не менее 0,3 евро за 1 кг</v>
          </cell>
        </row>
        <row r="1287">
          <cell r="B1287">
            <v>603130000</v>
          </cell>
          <cell r="C1287" t="str">
            <v>- - орхидеи</v>
          </cell>
          <cell r="D1287" t="str">
            <v>шт</v>
          </cell>
          <cell r="E1287" t="str">
            <v>5, но не менее 0,3 евро за 1 кг</v>
          </cell>
        </row>
        <row r="1288">
          <cell r="B1288">
            <v>603140000</v>
          </cell>
          <cell r="C1288" t="str">
            <v>- - хризантемы</v>
          </cell>
          <cell r="D1288" t="str">
            <v>шт</v>
          </cell>
          <cell r="E1288" t="str">
            <v>5, но не менее 0,3 евро за 1 кг</v>
          </cell>
        </row>
        <row r="1289">
          <cell r="B1289">
            <v>603150000</v>
          </cell>
          <cell r="C1289" t="str">
            <v>- - лилии (Lilium spp.)</v>
          </cell>
          <cell r="D1289" t="str">
            <v>шт</v>
          </cell>
          <cell r="E1289" t="str">
            <v>5, но не менее 0,3 евро за 1 кг</v>
          </cell>
        </row>
        <row r="1290">
          <cell r="B1290">
            <v>603191000</v>
          </cell>
          <cell r="C1290" t="str">
            <v>- - - гладиолусы</v>
          </cell>
          <cell r="D1290" t="str">
            <v>шт</v>
          </cell>
          <cell r="E1290" t="str">
            <v>5, но не менее 0,3 евро за 1 кг</v>
          </cell>
        </row>
        <row r="1291">
          <cell r="B1291">
            <v>603192000</v>
          </cell>
          <cell r="C1291" t="str">
            <v>- - - ранункулы</v>
          </cell>
          <cell r="D1291" t="str">
            <v>шт</v>
          </cell>
          <cell r="E1291" t="str">
            <v>5, но не менее 0,3 евро за 1 кг</v>
          </cell>
        </row>
        <row r="1292">
          <cell r="B1292">
            <v>603197000</v>
          </cell>
          <cell r="C1292" t="str">
            <v>- - - прочие</v>
          </cell>
          <cell r="D1292" t="str">
            <v>-</v>
          </cell>
          <cell r="E1292" t="str">
            <v>5, но не менее 0,3 евро за 1 кг</v>
          </cell>
        </row>
        <row r="1293">
          <cell r="B1293">
            <v>603900000</v>
          </cell>
          <cell r="C1293" t="str">
            <v>- прочие</v>
          </cell>
          <cell r="D1293" t="str">
            <v>-</v>
          </cell>
          <cell r="E1293" t="str">
            <v>7,5, но не менее 0,45 евро за 1 кг</v>
          </cell>
        </row>
        <row r="1294">
          <cell r="B1294">
            <v>604201100</v>
          </cell>
          <cell r="C1294" t="str">
            <v>- - - ягель</v>
          </cell>
          <cell r="D1294" t="str">
            <v>-</v>
          </cell>
          <cell r="E1294">
            <v>5</v>
          </cell>
        </row>
        <row r="1295">
          <cell r="B1295">
            <v>604201900</v>
          </cell>
          <cell r="C1295" t="str">
            <v>- - - прочие</v>
          </cell>
          <cell r="D1295" t="str">
            <v>-</v>
          </cell>
          <cell r="E1295">
            <v>5</v>
          </cell>
        </row>
        <row r="1296">
          <cell r="B1296">
            <v>604202000</v>
          </cell>
          <cell r="C1296" t="str">
            <v>- - рождественские деревья</v>
          </cell>
          <cell r="D1296" t="str">
            <v>шт</v>
          </cell>
          <cell r="E1296">
            <v>5</v>
          </cell>
        </row>
        <row r="1297">
          <cell r="B1297">
            <v>604204000</v>
          </cell>
          <cell r="C1297" t="str">
            <v>- - ветки хвойных деревьев</v>
          </cell>
          <cell r="D1297" t="str">
            <v>-</v>
          </cell>
          <cell r="E1297">
            <v>5</v>
          </cell>
        </row>
        <row r="1298">
          <cell r="B1298">
            <v>604209000</v>
          </cell>
          <cell r="C1298" t="str">
            <v>- - прочие</v>
          </cell>
          <cell r="D1298" t="str">
            <v>-</v>
          </cell>
          <cell r="E1298" t="str">
            <v>5, но не менее 0,3 евро за 1 кг</v>
          </cell>
        </row>
        <row r="1299">
          <cell r="B1299">
            <v>604901100</v>
          </cell>
          <cell r="C1299" t="str">
            <v>- - - ягель</v>
          </cell>
          <cell r="D1299" t="str">
            <v>-</v>
          </cell>
          <cell r="E1299">
            <v>5</v>
          </cell>
        </row>
        <row r="1300">
          <cell r="B1300">
            <v>604901900</v>
          </cell>
          <cell r="C1300" t="str">
            <v>- - - прочие</v>
          </cell>
          <cell r="D1300" t="str">
            <v>-</v>
          </cell>
          <cell r="E1300">
            <v>5</v>
          </cell>
        </row>
        <row r="1301">
          <cell r="B1301">
            <v>604909100</v>
          </cell>
          <cell r="C1301" t="str">
            <v>- - - засушенные, без дальнейшей обработки</v>
          </cell>
          <cell r="D1301" t="str">
            <v>-</v>
          </cell>
          <cell r="E1301">
            <v>5</v>
          </cell>
        </row>
        <row r="1302">
          <cell r="B1302">
            <v>604909900</v>
          </cell>
          <cell r="C1302" t="str">
            <v>- - - прочие</v>
          </cell>
          <cell r="D1302" t="str">
            <v>-</v>
          </cell>
          <cell r="E1302">
            <v>5</v>
          </cell>
        </row>
        <row r="1303">
          <cell r="B1303">
            <v>701100000</v>
          </cell>
          <cell r="C1303" t="str">
            <v>- семенной</v>
          </cell>
          <cell r="D1303" t="str">
            <v>-</v>
          </cell>
          <cell r="E1303">
            <v>5</v>
          </cell>
        </row>
        <row r="1304">
          <cell r="B1304">
            <v>701901000</v>
          </cell>
          <cell r="C1304" t="str">
            <v>- - для производства крахмала</v>
          </cell>
          <cell r="D1304" t="str">
            <v>-</v>
          </cell>
          <cell r="E1304">
            <v>10</v>
          </cell>
        </row>
        <row r="1305">
          <cell r="B1305">
            <v>701905000</v>
          </cell>
          <cell r="C1305" t="str">
            <v>- - - молодой, с 1 января по 30 июня</v>
          </cell>
          <cell r="D1305" t="str">
            <v>-</v>
          </cell>
          <cell r="E1305">
            <v>10</v>
          </cell>
        </row>
        <row r="1306">
          <cell r="B1306">
            <v>701909000</v>
          </cell>
          <cell r="C1306" t="str">
            <v>- - - прочий</v>
          </cell>
          <cell r="D1306" t="str">
            <v>-</v>
          </cell>
          <cell r="E1306">
            <v>10</v>
          </cell>
        </row>
        <row r="1307">
          <cell r="B1307">
            <v>702000001</v>
          </cell>
          <cell r="C1307" t="str">
            <v>- с 1 января по 31 марта</v>
          </cell>
          <cell r="D1307" t="str">
            <v>-</v>
          </cell>
          <cell r="E1307" t="str">
            <v>10, но не менее 0,053 евро за 1 кг</v>
          </cell>
        </row>
        <row r="1308">
          <cell r="B1308">
            <v>702000002</v>
          </cell>
          <cell r="C1308" t="str">
            <v>- с 1 апреля по 30 апреля</v>
          </cell>
          <cell r="D1308" t="str">
            <v>-</v>
          </cell>
          <cell r="E1308" t="str">
            <v>15, но не менее 0,08 евро за 1 кг</v>
          </cell>
        </row>
        <row r="1309">
          <cell r="B1309">
            <v>702000003</v>
          </cell>
          <cell r="C1309" t="str">
            <v>- с 1 мая по 14 мая</v>
          </cell>
          <cell r="D1309" t="str">
            <v>-</v>
          </cell>
          <cell r="E1309" t="str">
            <v>15, но не менее 0,08 евро за 1 кг</v>
          </cell>
        </row>
        <row r="1310">
          <cell r="B1310">
            <v>702000004</v>
          </cell>
          <cell r="C1310" t="str">
            <v>- с 15 мая по 31 мая</v>
          </cell>
          <cell r="D1310" t="str">
            <v>-</v>
          </cell>
          <cell r="E1310" t="str">
            <v>15, но не менее 0,08 евро за 1 кг</v>
          </cell>
        </row>
        <row r="1311">
          <cell r="B1311">
            <v>702000005</v>
          </cell>
          <cell r="C1311" t="str">
            <v>- с 1 июня по 30 сентября</v>
          </cell>
          <cell r="D1311" t="str">
            <v>-</v>
          </cell>
          <cell r="E1311" t="str">
            <v>15, но не менее 0,08 евро за 1 кг</v>
          </cell>
        </row>
        <row r="1312">
          <cell r="B1312">
            <v>702000006</v>
          </cell>
          <cell r="C1312" t="str">
            <v>- с 1 октября по 31 октября</v>
          </cell>
          <cell r="D1312" t="str">
            <v>-</v>
          </cell>
          <cell r="E1312" t="str">
            <v>10, но не менее 0,053 евро за 1 кг</v>
          </cell>
        </row>
        <row r="1313">
          <cell r="B1313">
            <v>702000007</v>
          </cell>
          <cell r="C1313" t="str">
            <v>- с 1 ноября по 20 декабря</v>
          </cell>
          <cell r="D1313" t="str">
            <v>-</v>
          </cell>
          <cell r="E1313" t="str">
            <v>10, но не менее 0,053 евро за 1 кг</v>
          </cell>
        </row>
        <row r="1314">
          <cell r="B1314">
            <v>702000009</v>
          </cell>
          <cell r="C1314" t="str">
            <v>- с 21 декабря по 31 декабря</v>
          </cell>
          <cell r="D1314" t="str">
            <v>-</v>
          </cell>
          <cell r="E1314" t="str">
            <v>10, но не менее 0,053 евро за 1 кг</v>
          </cell>
        </row>
        <row r="1315">
          <cell r="B1315">
            <v>703101100</v>
          </cell>
          <cell r="C1315" t="str">
            <v>- - - лук-севок</v>
          </cell>
          <cell r="D1315" t="str">
            <v>-</v>
          </cell>
          <cell r="E1315">
            <v>10</v>
          </cell>
        </row>
        <row r="1316">
          <cell r="B1316">
            <v>703101900</v>
          </cell>
          <cell r="C1316" t="str">
            <v>- - - прочий</v>
          </cell>
          <cell r="D1316" t="str">
            <v>-</v>
          </cell>
          <cell r="E1316">
            <v>10</v>
          </cell>
        </row>
        <row r="1317">
          <cell r="B1317">
            <v>703109000</v>
          </cell>
          <cell r="C1317" t="str">
            <v>- - лук-шалот</v>
          </cell>
          <cell r="D1317" t="str">
            <v>-</v>
          </cell>
          <cell r="E1317">
            <v>10</v>
          </cell>
        </row>
        <row r="1318">
          <cell r="B1318">
            <v>703200000</v>
          </cell>
          <cell r="C1318" t="str">
            <v>- чеснок</v>
          </cell>
          <cell r="D1318" t="str">
            <v>-</v>
          </cell>
          <cell r="E1318">
            <v>10</v>
          </cell>
        </row>
        <row r="1319">
          <cell r="B1319">
            <v>703900000</v>
          </cell>
          <cell r="C1319" t="str">
            <v>- лук-порей и прочие луковичные овощи</v>
          </cell>
          <cell r="D1319" t="str">
            <v>-</v>
          </cell>
          <cell r="E1319">
            <v>14</v>
          </cell>
        </row>
        <row r="1320">
          <cell r="B1320">
            <v>704901001</v>
          </cell>
          <cell r="C1320" t="str">
            <v>- - - белокочанная</v>
          </cell>
          <cell r="D1320" t="str">
            <v>-</v>
          </cell>
          <cell r="E1320">
            <v>13</v>
          </cell>
        </row>
        <row r="1321">
          <cell r="B1321">
            <v>704901009</v>
          </cell>
          <cell r="C1321" t="str">
            <v>- - - прочая</v>
          </cell>
          <cell r="D1321" t="str">
            <v>-</v>
          </cell>
          <cell r="E1321">
            <v>13</v>
          </cell>
        </row>
        <row r="1322">
          <cell r="B1322">
            <v>704909000</v>
          </cell>
          <cell r="C1322" t="str">
            <v>- - прочие</v>
          </cell>
          <cell r="D1322" t="str">
            <v>-</v>
          </cell>
          <cell r="E1322">
            <v>11</v>
          </cell>
        </row>
        <row r="1323">
          <cell r="B1323">
            <v>705110000</v>
          </cell>
          <cell r="C1323" t="str">
            <v>- - салат-латук кочанный (салат кочанный)</v>
          </cell>
          <cell r="D1323" t="str">
            <v>-</v>
          </cell>
          <cell r="E1323">
            <v>15</v>
          </cell>
        </row>
        <row r="1324">
          <cell r="B1324">
            <v>705190000</v>
          </cell>
          <cell r="C1324" t="str">
            <v>- - прочий</v>
          </cell>
          <cell r="D1324" t="str">
            <v>-</v>
          </cell>
          <cell r="E1324">
            <v>15</v>
          </cell>
        </row>
        <row r="1325">
          <cell r="B1325">
            <v>705210000</v>
          </cell>
          <cell r="C1325" t="str">
            <v>- - цикорий обыкновенный (Cichorium intybus var. foliosum)</v>
          </cell>
          <cell r="D1325" t="str">
            <v>-</v>
          </cell>
          <cell r="E1325">
            <v>15</v>
          </cell>
        </row>
        <row r="1326">
          <cell r="B1326">
            <v>705290000</v>
          </cell>
          <cell r="C1326" t="str">
            <v>- - прочий</v>
          </cell>
          <cell r="D1326" t="str">
            <v>-</v>
          </cell>
          <cell r="E1326">
            <v>15</v>
          </cell>
        </row>
        <row r="1327">
          <cell r="B1327">
            <v>706100001</v>
          </cell>
          <cell r="C1327" t="str">
            <v>- - морковь</v>
          </cell>
          <cell r="D1327" t="str">
            <v>-</v>
          </cell>
          <cell r="E1327">
            <v>12</v>
          </cell>
        </row>
        <row r="1328">
          <cell r="B1328">
            <v>706100009</v>
          </cell>
          <cell r="C1328" t="str">
            <v>- - репа</v>
          </cell>
          <cell r="D1328" t="str">
            <v>-</v>
          </cell>
          <cell r="E1328">
            <v>12</v>
          </cell>
        </row>
        <row r="1329">
          <cell r="B1329">
            <v>706901000</v>
          </cell>
          <cell r="C1329" t="str">
            <v>- - сельдерей корневой</v>
          </cell>
          <cell r="D1329" t="str">
            <v>-</v>
          </cell>
          <cell r="E1329">
            <v>12</v>
          </cell>
        </row>
        <row r="1330">
          <cell r="B1330">
            <v>706903000</v>
          </cell>
          <cell r="C1330" t="str">
            <v>- - хрен обыкновенный (Cochlearia armoracia)</v>
          </cell>
          <cell r="D1330" t="str">
            <v>-</v>
          </cell>
          <cell r="E1330">
            <v>11</v>
          </cell>
        </row>
        <row r="1331">
          <cell r="B1331">
            <v>706909001</v>
          </cell>
          <cell r="C1331" t="str">
            <v>- - - свекла столовая</v>
          </cell>
          <cell r="D1331" t="str">
            <v>-</v>
          </cell>
          <cell r="E1331">
            <v>12</v>
          </cell>
        </row>
        <row r="1332">
          <cell r="B1332">
            <v>706909009</v>
          </cell>
          <cell r="C1332" t="str">
            <v>- - - прочие</v>
          </cell>
          <cell r="D1332" t="str">
            <v>-</v>
          </cell>
          <cell r="E1332">
            <v>12</v>
          </cell>
        </row>
        <row r="1333">
          <cell r="B1333">
            <v>707000501</v>
          </cell>
          <cell r="C1333" t="str">
            <v>- - с 1 января по конец февраля</v>
          </cell>
          <cell r="D1333" t="str">
            <v>-</v>
          </cell>
          <cell r="E1333" t="str">
            <v>10, но не менее 0,053 евро за 1 кг</v>
          </cell>
        </row>
        <row r="1334">
          <cell r="B1334">
            <v>707000502</v>
          </cell>
          <cell r="C1334" t="str">
            <v>- - с 1 марта по 30 апреля</v>
          </cell>
          <cell r="D1334" t="str">
            <v>-</v>
          </cell>
          <cell r="E1334" t="str">
            <v>15, но не менее 0,08 евро за 1 кг</v>
          </cell>
        </row>
        <row r="1335">
          <cell r="B1335">
            <v>707000503</v>
          </cell>
          <cell r="C1335" t="str">
            <v>- - с 1 мая по 15 мая</v>
          </cell>
          <cell r="D1335" t="str">
            <v>-</v>
          </cell>
          <cell r="E1335" t="str">
            <v>15, но не менее 0,08 евро за 1 кг</v>
          </cell>
        </row>
        <row r="1336">
          <cell r="B1336">
            <v>707000504</v>
          </cell>
          <cell r="C1336" t="str">
            <v>- - с 16 мая по 30 сентября</v>
          </cell>
          <cell r="D1336" t="str">
            <v>-</v>
          </cell>
          <cell r="E1336" t="str">
            <v>15, но не менее 0,08 евро за 1 кг</v>
          </cell>
        </row>
        <row r="1337">
          <cell r="B1337">
            <v>707000505</v>
          </cell>
          <cell r="C1337" t="str">
            <v>- - с 1 октября по 31 октября</v>
          </cell>
          <cell r="D1337" t="str">
            <v>-</v>
          </cell>
          <cell r="E1337" t="str">
            <v>15, но не менее 0,08 евро за 1 кг</v>
          </cell>
        </row>
        <row r="1338">
          <cell r="B1338">
            <v>707000506</v>
          </cell>
          <cell r="C1338" t="str">
            <v>- - с 1 ноября по 10 ноября</v>
          </cell>
          <cell r="D1338" t="str">
            <v>-</v>
          </cell>
          <cell r="E1338" t="str">
            <v>10, но не менее 0,053 евро за 1 кг</v>
          </cell>
        </row>
        <row r="1339">
          <cell r="B1339">
            <v>707000509</v>
          </cell>
          <cell r="C1339" t="str">
            <v>- - с 11 ноября по 31 декабря</v>
          </cell>
          <cell r="D1339" t="str">
            <v>-</v>
          </cell>
          <cell r="E1339" t="str">
            <v>10, но не менее 0,053 евро за 1 кг</v>
          </cell>
        </row>
        <row r="1340">
          <cell r="B1340">
            <v>707009000</v>
          </cell>
          <cell r="C1340" t="str">
            <v>- корнишоны</v>
          </cell>
          <cell r="D1340" t="str">
            <v>-</v>
          </cell>
          <cell r="E1340" t="str">
            <v>15, но не менее 0,12 евро за 1 кг</v>
          </cell>
        </row>
        <row r="1341">
          <cell r="B1341">
            <v>708100000</v>
          </cell>
          <cell r="C1341" t="str">
            <v>- горох (Pisum sativum)</v>
          </cell>
          <cell r="D1341" t="str">
            <v>-</v>
          </cell>
          <cell r="E1341">
            <v>15</v>
          </cell>
        </row>
        <row r="1342">
          <cell r="B1342">
            <v>708200000</v>
          </cell>
          <cell r="C1342" t="str">
            <v>- фасоль (Vigna spp., Phaseolus spp.)</v>
          </cell>
          <cell r="D1342" t="str">
            <v>-</v>
          </cell>
          <cell r="E1342">
            <v>15</v>
          </cell>
        </row>
        <row r="1343">
          <cell r="B1343">
            <v>708900000</v>
          </cell>
          <cell r="C1343" t="str">
            <v>- бобовые овощи прочие</v>
          </cell>
          <cell r="D1343" t="str">
            <v>-</v>
          </cell>
          <cell r="E1343">
            <v>15</v>
          </cell>
        </row>
        <row r="1344">
          <cell r="B1344">
            <v>709200000</v>
          </cell>
          <cell r="C1344" t="str">
            <v>- спаржа</v>
          </cell>
          <cell r="D1344" t="str">
            <v>-</v>
          </cell>
          <cell r="E1344">
            <v>5</v>
          </cell>
        </row>
        <row r="1345">
          <cell r="B1345">
            <v>709300000</v>
          </cell>
          <cell r="C1345" t="str">
            <v>- баклажаны (бадриджаны)</v>
          </cell>
          <cell r="D1345" t="str">
            <v>-</v>
          </cell>
          <cell r="E1345">
            <v>10</v>
          </cell>
        </row>
        <row r="1346">
          <cell r="B1346">
            <v>709400000</v>
          </cell>
          <cell r="C1346" t="str">
            <v>- сельдерей прочий, кроме сельдерея корневого</v>
          </cell>
          <cell r="D1346" t="str">
            <v>-</v>
          </cell>
          <cell r="E1346">
            <v>12</v>
          </cell>
        </row>
        <row r="1347">
          <cell r="B1347">
            <v>709510000</v>
          </cell>
          <cell r="C1347" t="str">
            <v>- - грибы рода Agaricus</v>
          </cell>
          <cell r="D1347" t="str">
            <v>-</v>
          </cell>
          <cell r="E1347">
            <v>10</v>
          </cell>
        </row>
        <row r="1348">
          <cell r="B1348">
            <v>709591000</v>
          </cell>
          <cell r="C1348" t="str">
            <v>- - - лисички</v>
          </cell>
          <cell r="D1348" t="str">
            <v>-</v>
          </cell>
          <cell r="E1348">
            <v>10</v>
          </cell>
        </row>
        <row r="1349">
          <cell r="B1349">
            <v>709593000</v>
          </cell>
          <cell r="C1349" t="str">
            <v>- - - моховики</v>
          </cell>
          <cell r="D1349" t="str">
            <v>-</v>
          </cell>
          <cell r="E1349">
            <v>10</v>
          </cell>
        </row>
        <row r="1350">
          <cell r="B1350">
            <v>709595000</v>
          </cell>
          <cell r="C1350" t="str">
            <v>- - - трюфели</v>
          </cell>
          <cell r="D1350" t="str">
            <v>-</v>
          </cell>
          <cell r="E1350">
            <v>10</v>
          </cell>
        </row>
        <row r="1351">
          <cell r="B1351">
            <v>709599000</v>
          </cell>
          <cell r="C1351" t="str">
            <v>- - - прочие</v>
          </cell>
          <cell r="D1351" t="str">
            <v>-</v>
          </cell>
          <cell r="E1351">
            <v>10</v>
          </cell>
        </row>
        <row r="1352">
          <cell r="B1352">
            <v>709601001</v>
          </cell>
          <cell r="C1352" t="str">
            <v>- - - с 1 апреля по 30 сентября</v>
          </cell>
          <cell r="D1352" t="str">
            <v>-</v>
          </cell>
          <cell r="E1352">
            <v>10</v>
          </cell>
        </row>
        <row r="1353">
          <cell r="B1353">
            <v>709601002</v>
          </cell>
          <cell r="C1353" t="str">
            <v>- - - с 1 октября по 31 марта</v>
          </cell>
          <cell r="D1353" t="str">
            <v>-</v>
          </cell>
          <cell r="E1353">
            <v>5</v>
          </cell>
        </row>
        <row r="1354">
          <cell r="B1354">
            <v>709609100</v>
          </cell>
          <cell r="C1354" t="str">
            <v>- - - рода Capsicum, для производства капсицина или перцовых живичных красителей</v>
          </cell>
          <cell r="D1354" t="str">
            <v>-</v>
          </cell>
          <cell r="E1354">
            <v>12</v>
          </cell>
        </row>
        <row r="1355">
          <cell r="B1355">
            <v>709609500</v>
          </cell>
          <cell r="C1355" t="str">
            <v>- - - для промышленного производства эфирных масел или резиноидов</v>
          </cell>
          <cell r="D1355" t="str">
            <v>-</v>
          </cell>
          <cell r="E1355">
            <v>12</v>
          </cell>
        </row>
        <row r="1356">
          <cell r="B1356">
            <v>709609900</v>
          </cell>
          <cell r="C1356" t="str">
            <v>- - - прочие</v>
          </cell>
          <cell r="D1356" t="str">
            <v>-</v>
          </cell>
          <cell r="E1356">
            <v>12</v>
          </cell>
        </row>
        <row r="1357">
          <cell r="B1357">
            <v>709700000</v>
          </cell>
          <cell r="C1357" t="str">
            <v>- шпинат, шпинат новозеландский и шпинат гигантский (шпинат садовый)</v>
          </cell>
          <cell r="D1357" t="str">
            <v>-</v>
          </cell>
          <cell r="E1357">
            <v>10</v>
          </cell>
        </row>
        <row r="1358">
          <cell r="B1358">
            <v>709910000</v>
          </cell>
          <cell r="C1358" t="str">
            <v>- - артишоки</v>
          </cell>
          <cell r="D1358" t="str">
            <v>-</v>
          </cell>
          <cell r="E1358">
            <v>12</v>
          </cell>
        </row>
        <row r="1359">
          <cell r="B1359">
            <v>709921000</v>
          </cell>
          <cell r="C1359" t="str">
            <v>- - - для использования, кроме переработки на масло</v>
          </cell>
          <cell r="D1359" t="str">
            <v>-</v>
          </cell>
          <cell r="E1359">
            <v>10</v>
          </cell>
        </row>
        <row r="1360">
          <cell r="B1360">
            <v>709929000</v>
          </cell>
          <cell r="C1360" t="str">
            <v>- - - прочие</v>
          </cell>
          <cell r="D1360" t="str">
            <v>-</v>
          </cell>
          <cell r="E1360">
            <v>10</v>
          </cell>
        </row>
        <row r="1361">
          <cell r="B1361">
            <v>709931000</v>
          </cell>
          <cell r="C1361" t="str">
            <v>- - - кабачки</v>
          </cell>
          <cell r="D1361" t="str">
            <v>-</v>
          </cell>
          <cell r="E1361">
            <v>10</v>
          </cell>
        </row>
        <row r="1362">
          <cell r="B1362">
            <v>709939000</v>
          </cell>
          <cell r="C1362" t="str">
            <v>- - - прочие</v>
          </cell>
          <cell r="D1362" t="str">
            <v>-</v>
          </cell>
          <cell r="E1362">
            <v>10</v>
          </cell>
        </row>
        <row r="1363">
          <cell r="B1363">
            <v>709991000</v>
          </cell>
          <cell r="C1363" t="str">
            <v>- - - салатные овощи, кроме салата-латука (Lactuca sativa) и цикория (Cichorium spp.)</v>
          </cell>
          <cell r="D1363" t="str">
            <v>-</v>
          </cell>
          <cell r="E1363">
            <v>10</v>
          </cell>
        </row>
        <row r="1364">
          <cell r="B1364">
            <v>709992000</v>
          </cell>
          <cell r="C1364" t="str">
            <v>- - - свекла листовая и кардон</v>
          </cell>
          <cell r="D1364" t="str">
            <v>-</v>
          </cell>
          <cell r="E1364">
            <v>10</v>
          </cell>
        </row>
        <row r="1365">
          <cell r="B1365">
            <v>709994000</v>
          </cell>
          <cell r="C1365" t="str">
            <v>- - - каперсы</v>
          </cell>
          <cell r="D1365" t="str">
            <v>-</v>
          </cell>
          <cell r="E1365">
            <v>10</v>
          </cell>
        </row>
        <row r="1366">
          <cell r="B1366">
            <v>709995000</v>
          </cell>
          <cell r="C1366" t="str">
            <v>- - - фенхель</v>
          </cell>
          <cell r="D1366" t="str">
            <v>-</v>
          </cell>
          <cell r="E1366">
            <v>10</v>
          </cell>
        </row>
        <row r="1367">
          <cell r="B1367">
            <v>709996000</v>
          </cell>
          <cell r="C1367" t="str">
            <v>- - - сахарная кукуруза</v>
          </cell>
          <cell r="D1367" t="str">
            <v>-</v>
          </cell>
          <cell r="E1367">
            <v>10</v>
          </cell>
        </row>
        <row r="1368">
          <cell r="B1368">
            <v>709999000</v>
          </cell>
          <cell r="C1368" t="str">
            <v>- - - прочие</v>
          </cell>
          <cell r="D1368" t="str">
            <v>-</v>
          </cell>
          <cell r="E1368">
            <v>10</v>
          </cell>
        </row>
        <row r="1369">
          <cell r="B1369">
            <v>710100000</v>
          </cell>
          <cell r="C1369" t="str">
            <v>- картофель</v>
          </cell>
          <cell r="D1369" t="str">
            <v>-</v>
          </cell>
          <cell r="E1369">
            <v>10</v>
          </cell>
        </row>
        <row r="1370">
          <cell r="B1370">
            <v>710210000</v>
          </cell>
          <cell r="C1370" t="str">
            <v>- - горох (Pisum sativum)</v>
          </cell>
          <cell r="D1370" t="str">
            <v>-</v>
          </cell>
          <cell r="E1370">
            <v>10</v>
          </cell>
        </row>
        <row r="1371">
          <cell r="B1371">
            <v>710220000</v>
          </cell>
          <cell r="C1371" t="str">
            <v>- - фасоль (Vigna spp., Phaseolus spp.)</v>
          </cell>
          <cell r="D1371" t="str">
            <v>-</v>
          </cell>
          <cell r="E1371">
            <v>10</v>
          </cell>
        </row>
        <row r="1372">
          <cell r="B1372">
            <v>710290000</v>
          </cell>
          <cell r="C1372" t="str">
            <v>- - прочие</v>
          </cell>
          <cell r="D1372" t="str">
            <v>-</v>
          </cell>
          <cell r="E1372">
            <v>12</v>
          </cell>
        </row>
        <row r="1373">
          <cell r="B1373">
            <v>710300000</v>
          </cell>
          <cell r="C1373" t="str">
            <v>- шпинат, шпинат новозеландский и шпинат гигантский (шпинат садовый)</v>
          </cell>
          <cell r="D1373" t="str">
            <v>-</v>
          </cell>
          <cell r="E1373">
            <v>13</v>
          </cell>
        </row>
        <row r="1374">
          <cell r="B1374">
            <v>710400000</v>
          </cell>
          <cell r="C1374" t="str">
            <v>- сахарная кукуруза</v>
          </cell>
          <cell r="D1374" t="str">
            <v>-</v>
          </cell>
          <cell r="E1374">
            <v>11</v>
          </cell>
        </row>
        <row r="1375">
          <cell r="B1375">
            <v>710801000</v>
          </cell>
          <cell r="C1375" t="str">
            <v>- - маслины, или оливки</v>
          </cell>
          <cell r="D1375" t="str">
            <v>-</v>
          </cell>
          <cell r="E1375">
            <v>13</v>
          </cell>
        </row>
        <row r="1376">
          <cell r="B1376">
            <v>710805100</v>
          </cell>
          <cell r="C1376" t="str">
            <v>- - - перец стручковый сладкий</v>
          </cell>
          <cell r="D1376" t="str">
            <v>-</v>
          </cell>
          <cell r="E1376">
            <v>13</v>
          </cell>
        </row>
        <row r="1377">
          <cell r="B1377">
            <v>710805900</v>
          </cell>
          <cell r="C1377" t="str">
            <v>- - - прочий</v>
          </cell>
          <cell r="D1377" t="str">
            <v>-</v>
          </cell>
          <cell r="E1377">
            <v>13</v>
          </cell>
        </row>
        <row r="1378">
          <cell r="B1378">
            <v>710806100</v>
          </cell>
          <cell r="C1378" t="str">
            <v>- - - рода Agaricus</v>
          </cell>
          <cell r="D1378" t="str">
            <v>-</v>
          </cell>
          <cell r="E1378">
            <v>13</v>
          </cell>
        </row>
        <row r="1379">
          <cell r="B1379">
            <v>710806900</v>
          </cell>
          <cell r="C1379" t="str">
            <v>- - - прочие</v>
          </cell>
          <cell r="D1379" t="str">
            <v>-</v>
          </cell>
          <cell r="E1379">
            <v>13</v>
          </cell>
        </row>
        <row r="1380">
          <cell r="B1380">
            <v>710807000</v>
          </cell>
          <cell r="C1380" t="str">
            <v>- - томаты</v>
          </cell>
          <cell r="D1380" t="str">
            <v>-</v>
          </cell>
          <cell r="E1380">
            <v>13</v>
          </cell>
        </row>
        <row r="1381">
          <cell r="B1381">
            <v>710808000</v>
          </cell>
          <cell r="C1381" t="str">
            <v>- - артишоки</v>
          </cell>
          <cell r="D1381" t="str">
            <v>-</v>
          </cell>
          <cell r="E1381">
            <v>13</v>
          </cell>
        </row>
        <row r="1382">
          <cell r="B1382">
            <v>710808500</v>
          </cell>
          <cell r="C1382" t="str">
            <v>- - спаржа</v>
          </cell>
          <cell r="D1382" t="str">
            <v>-</v>
          </cell>
          <cell r="E1382">
            <v>13</v>
          </cell>
        </row>
        <row r="1383">
          <cell r="B1383">
            <v>710809500</v>
          </cell>
          <cell r="C1383" t="str">
            <v>- - прочие</v>
          </cell>
          <cell r="D1383" t="str">
            <v>-</v>
          </cell>
          <cell r="E1383">
            <v>13</v>
          </cell>
        </row>
        <row r="1384">
          <cell r="B1384">
            <v>710900000</v>
          </cell>
          <cell r="C1384" t="str">
            <v>- овощные смеси</v>
          </cell>
          <cell r="D1384" t="str">
            <v>-</v>
          </cell>
          <cell r="E1384">
            <v>13</v>
          </cell>
        </row>
        <row r="1385">
          <cell r="B1385">
            <v>711201000</v>
          </cell>
          <cell r="C1385" t="str">
            <v>- - для использования, кроме переработки на масло</v>
          </cell>
          <cell r="D1385" t="str">
            <v>-</v>
          </cell>
          <cell r="E1385">
            <v>15</v>
          </cell>
        </row>
        <row r="1386">
          <cell r="B1386">
            <v>711209000</v>
          </cell>
          <cell r="C1386" t="str">
            <v>- - прочие</v>
          </cell>
          <cell r="D1386" t="str">
            <v>-</v>
          </cell>
          <cell r="E1386">
            <v>15</v>
          </cell>
        </row>
        <row r="1387">
          <cell r="B1387">
            <v>711400000</v>
          </cell>
          <cell r="C1387" t="str">
            <v>- огурцы и корнишоны</v>
          </cell>
          <cell r="D1387" t="str">
            <v>-</v>
          </cell>
          <cell r="E1387">
            <v>10</v>
          </cell>
        </row>
        <row r="1388">
          <cell r="B1388">
            <v>711510000</v>
          </cell>
          <cell r="C1388" t="str">
            <v>- - грибы рода Agaricus</v>
          </cell>
          <cell r="D1388" t="str">
            <v>-</v>
          </cell>
          <cell r="E1388">
            <v>10</v>
          </cell>
        </row>
        <row r="1389">
          <cell r="B1389">
            <v>711590000</v>
          </cell>
          <cell r="C1389" t="str">
            <v>- - прочие</v>
          </cell>
          <cell r="D1389" t="str">
            <v>-</v>
          </cell>
          <cell r="E1389">
            <v>12</v>
          </cell>
        </row>
        <row r="1390">
          <cell r="B1390">
            <v>711901000</v>
          </cell>
          <cell r="C1390" t="str">
            <v>- - - плоды рода Capsicum или рода Pimenta, кроме перца стручкового сладкого</v>
          </cell>
          <cell r="D1390" t="str">
            <v>-</v>
          </cell>
          <cell r="E1390">
            <v>12</v>
          </cell>
        </row>
        <row r="1391">
          <cell r="B1391">
            <v>711903000</v>
          </cell>
          <cell r="C1391" t="str">
            <v>- - - кукуруза сахарная</v>
          </cell>
          <cell r="D1391" t="str">
            <v>-</v>
          </cell>
          <cell r="E1391">
            <v>12</v>
          </cell>
        </row>
        <row r="1392">
          <cell r="B1392">
            <v>711905000</v>
          </cell>
          <cell r="C1392" t="str">
            <v>- - - лук репчатый</v>
          </cell>
          <cell r="D1392" t="str">
            <v>-</v>
          </cell>
          <cell r="E1392">
            <v>15</v>
          </cell>
        </row>
        <row r="1393">
          <cell r="B1393">
            <v>711907000</v>
          </cell>
          <cell r="C1393" t="str">
            <v>- - - каперсы</v>
          </cell>
          <cell r="D1393" t="str">
            <v>-</v>
          </cell>
          <cell r="E1393">
            <v>10</v>
          </cell>
        </row>
        <row r="1394">
          <cell r="B1394">
            <v>711908000</v>
          </cell>
          <cell r="C1394" t="str">
            <v>- - - прочие</v>
          </cell>
          <cell r="D1394" t="str">
            <v>-</v>
          </cell>
          <cell r="E1394">
            <v>12</v>
          </cell>
        </row>
        <row r="1395">
          <cell r="B1395">
            <v>711909000</v>
          </cell>
          <cell r="C1395" t="str">
            <v>- - овощные смеси</v>
          </cell>
          <cell r="D1395" t="str">
            <v>-</v>
          </cell>
          <cell r="E1395">
            <v>12</v>
          </cell>
        </row>
        <row r="1396">
          <cell r="B1396">
            <v>712200000</v>
          </cell>
          <cell r="C1396" t="str">
            <v>- лук репчатый</v>
          </cell>
          <cell r="D1396" t="str">
            <v>-</v>
          </cell>
          <cell r="E1396">
            <v>13</v>
          </cell>
        </row>
        <row r="1397">
          <cell r="B1397">
            <v>712310000</v>
          </cell>
          <cell r="C1397" t="str">
            <v>- - грибы рода Agaricus</v>
          </cell>
          <cell r="D1397" t="str">
            <v>-</v>
          </cell>
          <cell r="E1397">
            <v>13</v>
          </cell>
        </row>
        <row r="1398">
          <cell r="B1398">
            <v>712320000</v>
          </cell>
          <cell r="C1398" t="str">
            <v>- - древесные уши, или аурикулярии (Auricularia spp.)</v>
          </cell>
          <cell r="D1398" t="str">
            <v>-</v>
          </cell>
          <cell r="E1398">
            <v>13</v>
          </cell>
        </row>
        <row r="1399">
          <cell r="B1399">
            <v>712330000</v>
          </cell>
          <cell r="C1399" t="str">
            <v>- - дрожалковые грибы (Tremella spp.)</v>
          </cell>
          <cell r="D1399" t="str">
            <v>-</v>
          </cell>
          <cell r="E1399">
            <v>13</v>
          </cell>
        </row>
        <row r="1400">
          <cell r="B1400">
            <v>712390000</v>
          </cell>
          <cell r="C1400" t="str">
            <v>- - прочие</v>
          </cell>
          <cell r="D1400" t="str">
            <v>-</v>
          </cell>
          <cell r="E1400">
            <v>13</v>
          </cell>
        </row>
        <row r="1401">
          <cell r="B1401">
            <v>712900500</v>
          </cell>
          <cell r="C1401" t="str">
            <v>- - картофель, целый или нарезанный ломтиками, но не подвергнутый дальнейшей обработке</v>
          </cell>
          <cell r="D1401" t="str">
            <v>-</v>
          </cell>
          <cell r="E1401">
            <v>10</v>
          </cell>
        </row>
        <row r="1402">
          <cell r="B1402">
            <v>712901100</v>
          </cell>
          <cell r="C1402" t="str">
            <v>- - - гибридная для посева</v>
          </cell>
          <cell r="D1402" t="str">
            <v>-</v>
          </cell>
          <cell r="E1402">
            <v>10</v>
          </cell>
        </row>
        <row r="1403">
          <cell r="B1403">
            <v>712901900</v>
          </cell>
          <cell r="C1403" t="str">
            <v>- - - прочая</v>
          </cell>
          <cell r="D1403" t="str">
            <v>-</v>
          </cell>
          <cell r="E1403">
            <v>10</v>
          </cell>
        </row>
        <row r="1404">
          <cell r="B1404">
            <v>712903000</v>
          </cell>
          <cell r="C1404" t="str">
            <v>- - томаты</v>
          </cell>
          <cell r="D1404" t="str">
            <v>-</v>
          </cell>
          <cell r="E1404">
            <v>10</v>
          </cell>
        </row>
        <row r="1405">
          <cell r="B1405">
            <v>712905000</v>
          </cell>
          <cell r="C1405" t="str">
            <v>- - морковь</v>
          </cell>
          <cell r="D1405" t="str">
            <v>-</v>
          </cell>
          <cell r="E1405">
            <v>10</v>
          </cell>
        </row>
        <row r="1406">
          <cell r="B1406">
            <v>712909000</v>
          </cell>
          <cell r="C1406" t="str">
            <v>- - прочие</v>
          </cell>
          <cell r="D1406" t="str">
            <v>-</v>
          </cell>
          <cell r="E1406">
            <v>10</v>
          </cell>
        </row>
        <row r="1407">
          <cell r="B1407">
            <v>713101000</v>
          </cell>
          <cell r="C1407" t="str">
            <v>- - для посева</v>
          </cell>
          <cell r="D1407" t="str">
            <v>-</v>
          </cell>
          <cell r="E1407">
            <v>11</v>
          </cell>
        </row>
        <row r="1408">
          <cell r="B1408">
            <v>713109001</v>
          </cell>
          <cell r="C1408" t="str">
            <v>- - - для кормления животных</v>
          </cell>
          <cell r="D1408" t="str">
            <v>-</v>
          </cell>
          <cell r="E1408">
            <v>0</v>
          </cell>
        </row>
        <row r="1409">
          <cell r="B1409">
            <v>713109009</v>
          </cell>
          <cell r="C1409" t="str">
            <v>- - - прочий</v>
          </cell>
          <cell r="D1409" t="str">
            <v>-</v>
          </cell>
          <cell r="E1409">
            <v>11</v>
          </cell>
        </row>
        <row r="1410">
          <cell r="B1410">
            <v>713200000</v>
          </cell>
          <cell r="C1410" t="str">
            <v>- нут</v>
          </cell>
          <cell r="D1410" t="str">
            <v>-</v>
          </cell>
          <cell r="E1410">
            <v>10</v>
          </cell>
        </row>
        <row r="1411">
          <cell r="B1411">
            <v>713310000</v>
          </cell>
          <cell r="C1411" t="str">
            <v>- - фасоль видов Vigna mungo (L.) Hepper или Vigna radiata (L.) Wilczek</v>
          </cell>
          <cell r="D1411" t="str">
            <v>-</v>
          </cell>
          <cell r="E1411">
            <v>11</v>
          </cell>
        </row>
        <row r="1412">
          <cell r="B1412">
            <v>713320000</v>
          </cell>
          <cell r="C1412" t="str">
            <v>- - фасоль мелкая красная (адзуки) (Phaseolus или Vigna angularis)</v>
          </cell>
          <cell r="D1412" t="str">
            <v>-</v>
          </cell>
          <cell r="E1412">
            <v>11</v>
          </cell>
        </row>
        <row r="1413">
          <cell r="B1413">
            <v>713331000</v>
          </cell>
          <cell r="C1413" t="str">
            <v>- - - для посева</v>
          </cell>
          <cell r="D1413" t="str">
            <v>-</v>
          </cell>
          <cell r="E1413">
            <v>10</v>
          </cell>
        </row>
        <row r="1414">
          <cell r="B1414">
            <v>713339000</v>
          </cell>
          <cell r="C1414" t="str">
            <v>- - - прочая</v>
          </cell>
          <cell r="D1414" t="str">
            <v>-</v>
          </cell>
          <cell r="E1414">
            <v>10</v>
          </cell>
        </row>
        <row r="1415">
          <cell r="B1415">
            <v>713340001</v>
          </cell>
          <cell r="C1415" t="str">
            <v>- - - для посева</v>
          </cell>
          <cell r="D1415" t="str">
            <v>-</v>
          </cell>
          <cell r="E1415">
            <v>11</v>
          </cell>
        </row>
        <row r="1416">
          <cell r="B1416">
            <v>713340009</v>
          </cell>
          <cell r="C1416" t="str">
            <v>- - - прочий</v>
          </cell>
          <cell r="D1416" t="str">
            <v>-</v>
          </cell>
          <cell r="E1416">
            <v>12</v>
          </cell>
        </row>
        <row r="1417">
          <cell r="B1417">
            <v>713350001</v>
          </cell>
          <cell r="C1417" t="str">
            <v>- - - для посева</v>
          </cell>
          <cell r="D1417" t="str">
            <v>-</v>
          </cell>
          <cell r="E1417">
            <v>11</v>
          </cell>
        </row>
        <row r="1418">
          <cell r="B1418">
            <v>713350009</v>
          </cell>
          <cell r="C1418" t="str">
            <v>- - - прочий</v>
          </cell>
          <cell r="D1418" t="str">
            <v>-</v>
          </cell>
          <cell r="E1418">
            <v>12</v>
          </cell>
        </row>
        <row r="1419">
          <cell r="B1419">
            <v>713390001</v>
          </cell>
          <cell r="C1419" t="str">
            <v>- - - для посева</v>
          </cell>
          <cell r="D1419" t="str">
            <v>-</v>
          </cell>
          <cell r="E1419">
            <v>11</v>
          </cell>
        </row>
        <row r="1420">
          <cell r="B1420">
            <v>713390009</v>
          </cell>
          <cell r="C1420" t="str">
            <v>- - - прочая</v>
          </cell>
          <cell r="D1420" t="str">
            <v>-</v>
          </cell>
          <cell r="E1420">
            <v>12</v>
          </cell>
        </row>
        <row r="1421">
          <cell r="B1421">
            <v>713400000</v>
          </cell>
          <cell r="C1421" t="str">
            <v>- чечевица</v>
          </cell>
          <cell r="D1421" t="str">
            <v>-</v>
          </cell>
          <cell r="E1421">
            <v>11</v>
          </cell>
        </row>
        <row r="1422">
          <cell r="B1422">
            <v>713500000</v>
          </cell>
          <cell r="C1422" t="str">
            <v>- бобы кормовые, или конские, крупносеменные (Vicia faba var. major) и бобы кормовые, или конские, мелкосеменные (Vicia faba var. equina, Vicia faba var. minor)</v>
          </cell>
          <cell r="D1422" t="str">
            <v>-</v>
          </cell>
          <cell r="E1422">
            <v>10</v>
          </cell>
        </row>
        <row r="1423">
          <cell r="B1423">
            <v>713600001</v>
          </cell>
          <cell r="C1423" t="str">
            <v>- - для посева</v>
          </cell>
          <cell r="D1423" t="str">
            <v>-</v>
          </cell>
          <cell r="E1423">
            <v>11</v>
          </cell>
        </row>
        <row r="1424">
          <cell r="B1424">
            <v>713600009</v>
          </cell>
          <cell r="C1424" t="str">
            <v>- - прочий</v>
          </cell>
          <cell r="D1424" t="str">
            <v>-</v>
          </cell>
          <cell r="E1424">
            <v>12</v>
          </cell>
        </row>
        <row r="1425">
          <cell r="B1425">
            <v>713900001</v>
          </cell>
          <cell r="C1425" t="str">
            <v>- - для посева</v>
          </cell>
          <cell r="D1425" t="str">
            <v>-</v>
          </cell>
          <cell r="E1425">
            <v>11</v>
          </cell>
        </row>
        <row r="1426">
          <cell r="B1426">
            <v>713900009</v>
          </cell>
          <cell r="C1426" t="str">
            <v>- - прочие</v>
          </cell>
          <cell r="D1426" t="str">
            <v>-</v>
          </cell>
          <cell r="E1426">
            <v>12</v>
          </cell>
        </row>
        <row r="1427">
          <cell r="B1427">
            <v>714100001</v>
          </cell>
          <cell r="C1427" t="str">
            <v>- - предназначенный для употребления в пищу, в первичных упаковках нетто-массой не более 28 кг, либо свежий и целый, либо без кожуры и замороженный, нарезанный ломтиками или ненарезанный</v>
          </cell>
          <cell r="D1427" t="str">
            <v>-</v>
          </cell>
          <cell r="E1427">
            <v>9</v>
          </cell>
        </row>
        <row r="1428">
          <cell r="B1428">
            <v>714100002</v>
          </cell>
          <cell r="C1428" t="str">
            <v>- - - гранулы из муки грубого и тонкого помола</v>
          </cell>
          <cell r="D1428" t="str">
            <v>-</v>
          </cell>
          <cell r="E1428">
            <v>9</v>
          </cell>
        </row>
        <row r="1429">
          <cell r="B1429">
            <v>714100009</v>
          </cell>
          <cell r="C1429" t="str">
            <v>- - - прочий</v>
          </cell>
          <cell r="D1429" t="str">
            <v>-</v>
          </cell>
          <cell r="E1429">
            <v>11</v>
          </cell>
        </row>
        <row r="1430">
          <cell r="B1430">
            <v>714201000</v>
          </cell>
          <cell r="C1430" t="str">
            <v>- - свежий, целый, предназначенный для употребления в пищу</v>
          </cell>
          <cell r="D1430" t="str">
            <v>-</v>
          </cell>
          <cell r="E1430">
            <v>12.5</v>
          </cell>
        </row>
        <row r="1431">
          <cell r="B1431">
            <v>714209000</v>
          </cell>
          <cell r="C1431" t="str">
            <v>- - прочий</v>
          </cell>
          <cell r="D1431" t="str">
            <v>-</v>
          </cell>
          <cell r="E1431">
            <v>12.5</v>
          </cell>
        </row>
        <row r="1432">
          <cell r="B1432">
            <v>714300000</v>
          </cell>
          <cell r="C1432" t="str">
            <v>- ямс (Dioscorea spp.)</v>
          </cell>
          <cell r="D1432" t="str">
            <v>-</v>
          </cell>
          <cell r="E1432">
            <v>10</v>
          </cell>
        </row>
        <row r="1433">
          <cell r="B1433">
            <v>714400000</v>
          </cell>
          <cell r="C1433" t="str">
            <v>- таро (Colocasia spp.)</v>
          </cell>
          <cell r="D1433" t="str">
            <v>-</v>
          </cell>
          <cell r="E1433">
            <v>10</v>
          </cell>
        </row>
        <row r="1434">
          <cell r="B1434">
            <v>714500000</v>
          </cell>
          <cell r="C1434" t="str">
            <v>- караибская капуста (Xanthosoma spp.)</v>
          </cell>
          <cell r="D1434" t="str">
            <v>-</v>
          </cell>
          <cell r="E1434">
            <v>10</v>
          </cell>
        </row>
        <row r="1435">
          <cell r="B1435">
            <v>714902000</v>
          </cell>
          <cell r="C1435" t="str">
            <v>- - маранта, салеп и аналогичные корнеплоды и клубнеплоды с высоким содержанием крахмала</v>
          </cell>
          <cell r="D1435" t="str">
            <v>-</v>
          </cell>
          <cell r="E1435">
            <v>10</v>
          </cell>
        </row>
        <row r="1436">
          <cell r="B1436">
            <v>714909000</v>
          </cell>
          <cell r="C1436" t="str">
            <v>- - прочие</v>
          </cell>
          <cell r="D1436" t="str">
            <v>-</v>
          </cell>
          <cell r="E1436">
            <v>10</v>
          </cell>
        </row>
        <row r="1437">
          <cell r="B1437">
            <v>801110000</v>
          </cell>
          <cell r="C1437" t="str">
            <v>- - высушенные</v>
          </cell>
          <cell r="D1437" t="str">
            <v>-</v>
          </cell>
          <cell r="E1437">
            <v>3</v>
          </cell>
        </row>
        <row r="1438">
          <cell r="B1438">
            <v>801120000</v>
          </cell>
          <cell r="C1438" t="str">
            <v>- - с внутренней оболочкой (эндокарп)</v>
          </cell>
          <cell r="D1438" t="str">
            <v>-</v>
          </cell>
          <cell r="E1438">
            <v>3</v>
          </cell>
        </row>
        <row r="1439">
          <cell r="B1439">
            <v>801190000</v>
          </cell>
          <cell r="C1439" t="str">
            <v>- - прочие</v>
          </cell>
          <cell r="D1439" t="str">
            <v>-</v>
          </cell>
          <cell r="E1439">
            <v>3</v>
          </cell>
        </row>
        <row r="1440">
          <cell r="B1440">
            <v>801210000</v>
          </cell>
          <cell r="C1440" t="str">
            <v>- - в скорлупе</v>
          </cell>
          <cell r="D1440" t="str">
            <v>-</v>
          </cell>
          <cell r="E1440">
            <v>5</v>
          </cell>
        </row>
        <row r="1441">
          <cell r="B1441">
            <v>801220000</v>
          </cell>
          <cell r="C1441" t="str">
            <v>- - очищенные от скорлупы</v>
          </cell>
          <cell r="D1441" t="str">
            <v>-</v>
          </cell>
          <cell r="E1441">
            <v>5</v>
          </cell>
        </row>
        <row r="1442">
          <cell r="B1442">
            <v>801310000</v>
          </cell>
          <cell r="C1442" t="str">
            <v>- - в скорлупе</v>
          </cell>
          <cell r="D1442" t="str">
            <v>-</v>
          </cell>
          <cell r="E1442">
            <v>5</v>
          </cell>
        </row>
        <row r="1443">
          <cell r="B1443">
            <v>801320000</v>
          </cell>
          <cell r="C1443" t="str">
            <v>- - очищенные от скорлупы</v>
          </cell>
          <cell r="D1443" t="str">
            <v>-</v>
          </cell>
          <cell r="E1443">
            <v>0</v>
          </cell>
        </row>
        <row r="1444">
          <cell r="B1444">
            <v>802111000</v>
          </cell>
          <cell r="C1444" t="str">
            <v>- - - горький</v>
          </cell>
          <cell r="D1444" t="str">
            <v>-</v>
          </cell>
          <cell r="E1444">
            <v>0</v>
          </cell>
        </row>
        <row r="1445">
          <cell r="B1445">
            <v>802119000</v>
          </cell>
          <cell r="C1445" t="str">
            <v>- - - прочий</v>
          </cell>
          <cell r="D1445" t="str">
            <v>-</v>
          </cell>
          <cell r="E1445">
            <v>0</v>
          </cell>
        </row>
        <row r="1446">
          <cell r="B1446">
            <v>802121000</v>
          </cell>
          <cell r="C1446" t="str">
            <v>- - - горький</v>
          </cell>
          <cell r="D1446" t="str">
            <v>-</v>
          </cell>
          <cell r="E1446">
            <v>0</v>
          </cell>
        </row>
        <row r="1447">
          <cell r="B1447">
            <v>802129000</v>
          </cell>
          <cell r="C1447" t="str">
            <v>- - - прочий</v>
          </cell>
          <cell r="D1447" t="str">
            <v>-</v>
          </cell>
          <cell r="E1447">
            <v>0</v>
          </cell>
        </row>
        <row r="1448">
          <cell r="B1448">
            <v>802210000</v>
          </cell>
          <cell r="C1448" t="str">
            <v>- - в скорлупе</v>
          </cell>
          <cell r="D1448" t="str">
            <v>-</v>
          </cell>
          <cell r="E1448">
            <v>5</v>
          </cell>
        </row>
        <row r="1449">
          <cell r="B1449">
            <v>802220000</v>
          </cell>
          <cell r="C1449" t="str">
            <v>- - очищенный от скорлупы</v>
          </cell>
          <cell r="D1449" t="str">
            <v>-</v>
          </cell>
          <cell r="E1449">
            <v>0</v>
          </cell>
        </row>
        <row r="1450">
          <cell r="B1450">
            <v>802310000</v>
          </cell>
          <cell r="C1450" t="str">
            <v>- - в скорлупе</v>
          </cell>
          <cell r="D1450" t="str">
            <v>-</v>
          </cell>
          <cell r="E1450">
            <v>5</v>
          </cell>
        </row>
        <row r="1451">
          <cell r="B1451">
            <v>802320000</v>
          </cell>
          <cell r="C1451" t="str">
            <v>- - очищенные от скорлупы</v>
          </cell>
          <cell r="D1451" t="str">
            <v>-</v>
          </cell>
          <cell r="E1451">
            <v>5</v>
          </cell>
        </row>
        <row r="1452">
          <cell r="B1452">
            <v>802410000</v>
          </cell>
          <cell r="C1452" t="str">
            <v>- - в кожуре</v>
          </cell>
          <cell r="D1452" t="str">
            <v>-</v>
          </cell>
          <cell r="E1452">
            <v>5</v>
          </cell>
        </row>
        <row r="1453">
          <cell r="B1453">
            <v>802420000</v>
          </cell>
          <cell r="C1453" t="str">
            <v>- - очищенные от кожуры</v>
          </cell>
          <cell r="D1453" t="str">
            <v>-</v>
          </cell>
          <cell r="E1453">
            <v>5</v>
          </cell>
        </row>
        <row r="1454">
          <cell r="B1454">
            <v>802610000</v>
          </cell>
          <cell r="C1454" t="str">
            <v>- - в скорлупе</v>
          </cell>
          <cell r="D1454" t="str">
            <v>-</v>
          </cell>
          <cell r="E1454">
            <v>5</v>
          </cell>
        </row>
        <row r="1455">
          <cell r="B1455">
            <v>802620000</v>
          </cell>
          <cell r="C1455" t="str">
            <v>- - очищенные от скорлупы</v>
          </cell>
          <cell r="D1455" t="str">
            <v>-</v>
          </cell>
          <cell r="E1455">
            <v>5</v>
          </cell>
        </row>
        <row r="1456">
          <cell r="B1456">
            <v>802700000</v>
          </cell>
          <cell r="C1456" t="str">
            <v>- орехи колы (Cola spp.)</v>
          </cell>
          <cell r="D1456" t="str">
            <v>-</v>
          </cell>
          <cell r="E1456">
            <v>5</v>
          </cell>
        </row>
        <row r="1457">
          <cell r="B1457">
            <v>802800000</v>
          </cell>
          <cell r="C1457" t="str">
            <v>- орехи ареки, или бетеля</v>
          </cell>
          <cell r="D1457" t="str">
            <v>-</v>
          </cell>
          <cell r="E1457">
            <v>5</v>
          </cell>
        </row>
        <row r="1458">
          <cell r="B1458">
            <v>802901000</v>
          </cell>
          <cell r="C1458" t="str">
            <v>- - пекан</v>
          </cell>
          <cell r="D1458" t="str">
            <v>-</v>
          </cell>
          <cell r="E1458">
            <v>5</v>
          </cell>
        </row>
        <row r="1459">
          <cell r="B1459">
            <v>802905000</v>
          </cell>
          <cell r="C1459" t="str">
            <v>- - кедровые орехи (Pinus spp.)</v>
          </cell>
          <cell r="D1459" t="str">
            <v>-</v>
          </cell>
          <cell r="E1459">
            <v>5</v>
          </cell>
        </row>
        <row r="1460">
          <cell r="B1460">
            <v>802908500</v>
          </cell>
          <cell r="C1460" t="str">
            <v>- - прочие</v>
          </cell>
          <cell r="D1460" t="str">
            <v>-</v>
          </cell>
          <cell r="E1460">
            <v>5</v>
          </cell>
        </row>
        <row r="1461">
          <cell r="B1461">
            <v>803101000</v>
          </cell>
          <cell r="C1461" t="str">
            <v>- - свежие</v>
          </cell>
          <cell r="D1461" t="str">
            <v>-</v>
          </cell>
          <cell r="E1461" t="str">
            <v>5, но не менее 0,02 евро за 1 кг</v>
          </cell>
        </row>
        <row r="1462">
          <cell r="B1462">
            <v>803109000</v>
          </cell>
          <cell r="C1462" t="str">
            <v>- - сушеные</v>
          </cell>
          <cell r="D1462" t="str">
            <v>-</v>
          </cell>
          <cell r="E1462" t="str">
            <v>4, но не менее 0,015 евро за 1 кг</v>
          </cell>
        </row>
        <row r="1463">
          <cell r="B1463">
            <v>803901000</v>
          </cell>
          <cell r="C1463" t="str">
            <v>- - свежие</v>
          </cell>
          <cell r="D1463" t="str">
            <v>-</v>
          </cell>
          <cell r="E1463" t="str">
            <v>4, но не менее 0,015 евро за 1 кг</v>
          </cell>
        </row>
        <row r="1464">
          <cell r="B1464">
            <v>803909000</v>
          </cell>
          <cell r="C1464" t="str">
            <v>- - сушеные</v>
          </cell>
          <cell r="D1464" t="str">
            <v>-</v>
          </cell>
          <cell r="E1464" t="str">
            <v>4, но не менее 0,015 евро за 1 кг</v>
          </cell>
        </row>
        <row r="1465">
          <cell r="B1465">
            <v>804201000</v>
          </cell>
          <cell r="C1465" t="str">
            <v>- - свежий</v>
          </cell>
          <cell r="D1465" t="str">
            <v>-</v>
          </cell>
          <cell r="E1465">
            <v>5</v>
          </cell>
        </row>
        <row r="1466">
          <cell r="B1466">
            <v>804209000</v>
          </cell>
          <cell r="C1466" t="str">
            <v>- - сушеный</v>
          </cell>
          <cell r="D1466" t="str">
            <v>-</v>
          </cell>
          <cell r="E1466">
            <v>5</v>
          </cell>
        </row>
        <row r="1467">
          <cell r="B1467">
            <v>804300001</v>
          </cell>
          <cell r="C1467" t="str">
            <v>- - свежие</v>
          </cell>
          <cell r="D1467" t="str">
            <v>-</v>
          </cell>
          <cell r="E1467">
            <v>3</v>
          </cell>
        </row>
        <row r="1468">
          <cell r="B1468">
            <v>804300009</v>
          </cell>
          <cell r="C1468" t="str">
            <v>- - сушеные</v>
          </cell>
          <cell r="D1468" t="str">
            <v>-</v>
          </cell>
          <cell r="E1468">
            <v>3</v>
          </cell>
        </row>
        <row r="1469">
          <cell r="B1469">
            <v>804400000</v>
          </cell>
          <cell r="C1469" t="str">
            <v>- авокадо</v>
          </cell>
          <cell r="D1469" t="str">
            <v>-</v>
          </cell>
          <cell r="E1469">
            <v>5</v>
          </cell>
        </row>
        <row r="1470">
          <cell r="B1470">
            <v>804500001</v>
          </cell>
          <cell r="C1470" t="str">
            <v>- - свежие</v>
          </cell>
          <cell r="D1470" t="str">
            <v>-</v>
          </cell>
          <cell r="E1470">
            <v>3</v>
          </cell>
        </row>
        <row r="1471">
          <cell r="B1471">
            <v>804500009</v>
          </cell>
          <cell r="C1471" t="str">
            <v>- - сушеные</v>
          </cell>
          <cell r="D1471" t="str">
            <v>-</v>
          </cell>
          <cell r="E1471">
            <v>5</v>
          </cell>
        </row>
        <row r="1472">
          <cell r="B1472">
            <v>805108000</v>
          </cell>
          <cell r="C1472" t="str">
            <v>- - прочие</v>
          </cell>
          <cell r="D1472" t="str">
            <v>-</v>
          </cell>
          <cell r="E1472" t="str">
            <v>5, но не менее 0,017 евро за 1 кг</v>
          </cell>
        </row>
        <row r="1473">
          <cell r="B1473">
            <v>805210000</v>
          </cell>
          <cell r="C1473" t="str">
            <v>- - мандарины (включая танжерины и сатсума)</v>
          </cell>
          <cell r="D1473" t="str">
            <v>-</v>
          </cell>
          <cell r="E1473" t="str">
            <v>5, но не менее 0,015 евро за 1 кг</v>
          </cell>
        </row>
        <row r="1474">
          <cell r="B1474">
            <v>805220000</v>
          </cell>
          <cell r="C1474" t="str">
            <v>- - клементины</v>
          </cell>
          <cell r="D1474" t="str">
            <v>-</v>
          </cell>
          <cell r="E1474" t="str">
            <v>5, но не менее 0,015 евро за 1 кг</v>
          </cell>
        </row>
        <row r="1475">
          <cell r="B1475">
            <v>805290000</v>
          </cell>
          <cell r="C1475" t="str">
            <v>- - прочие</v>
          </cell>
          <cell r="D1475" t="str">
            <v>-</v>
          </cell>
          <cell r="E1475" t="str">
            <v>5, но не менее 0,015 евро за 1 кг</v>
          </cell>
        </row>
        <row r="1476">
          <cell r="B1476">
            <v>805400000</v>
          </cell>
          <cell r="C1476" t="str">
            <v>- грейпфруты, включая помелло</v>
          </cell>
          <cell r="D1476" t="str">
            <v>-</v>
          </cell>
          <cell r="E1476" t="str">
            <v>5, но не менее 0,015 евро за 1 кг</v>
          </cell>
        </row>
        <row r="1477">
          <cell r="B1477">
            <v>805501000</v>
          </cell>
          <cell r="C1477" t="str">
            <v>- - лимоны (Citrus limon, Citrus limonum)</v>
          </cell>
          <cell r="D1477" t="str">
            <v>-</v>
          </cell>
          <cell r="E1477" t="str">
            <v>5, но не менее 0,015 евро за 1 кг</v>
          </cell>
        </row>
        <row r="1478">
          <cell r="B1478">
            <v>805509000</v>
          </cell>
          <cell r="C1478" t="str">
            <v>- - лаймы (Citrus aurantifolia, Citrus latifolia)</v>
          </cell>
          <cell r="D1478" t="str">
            <v>-</v>
          </cell>
          <cell r="E1478">
            <v>5</v>
          </cell>
        </row>
        <row r="1479">
          <cell r="B1479">
            <v>805900000</v>
          </cell>
          <cell r="C1479" t="str">
            <v>- прочие</v>
          </cell>
          <cell r="D1479" t="str">
            <v>-</v>
          </cell>
          <cell r="E1479">
            <v>5</v>
          </cell>
        </row>
        <row r="1480">
          <cell r="B1480">
            <v>806101000</v>
          </cell>
          <cell r="C1480" t="str">
            <v>- - столовых сортов</v>
          </cell>
          <cell r="D1480" t="str">
            <v>-</v>
          </cell>
          <cell r="E1480">
            <v>5</v>
          </cell>
        </row>
        <row r="1481">
          <cell r="B1481">
            <v>806109000</v>
          </cell>
          <cell r="C1481" t="str">
            <v>- - прочий</v>
          </cell>
          <cell r="D1481" t="str">
            <v>-</v>
          </cell>
          <cell r="E1481">
            <v>5</v>
          </cell>
        </row>
        <row r="1482">
          <cell r="B1482">
            <v>807110000</v>
          </cell>
          <cell r="C1482" t="str">
            <v>- - арбузы</v>
          </cell>
          <cell r="D1482" t="str">
            <v>-</v>
          </cell>
          <cell r="E1482">
            <v>5</v>
          </cell>
        </row>
        <row r="1483">
          <cell r="B1483">
            <v>807190000</v>
          </cell>
          <cell r="C1483" t="str">
            <v>- - прочие</v>
          </cell>
          <cell r="D1483" t="str">
            <v>-</v>
          </cell>
          <cell r="E1483">
            <v>5</v>
          </cell>
        </row>
        <row r="1484">
          <cell r="B1484">
            <v>807200000</v>
          </cell>
          <cell r="C1484" t="str">
            <v>- папайя</v>
          </cell>
          <cell r="D1484" t="str">
            <v>-</v>
          </cell>
          <cell r="E1484">
            <v>3</v>
          </cell>
        </row>
        <row r="1485">
          <cell r="B1485">
            <v>808101000</v>
          </cell>
          <cell r="C1485" t="str">
            <v>- - для производства сидра, навалом, с 16 сентября по 15 декабря</v>
          </cell>
          <cell r="D1485" t="str">
            <v>-</v>
          </cell>
          <cell r="E1485" t="str">
            <v>0,088 евро за 1 кг</v>
          </cell>
        </row>
        <row r="1486">
          <cell r="B1486">
            <v>808108001</v>
          </cell>
          <cell r="C1486" t="str">
            <v>- - - с 1 января по 31 марта</v>
          </cell>
          <cell r="D1486" t="str">
            <v>-</v>
          </cell>
          <cell r="E1486" t="str">
            <v>0,036 евро за 1 кг</v>
          </cell>
        </row>
        <row r="1487">
          <cell r="B1487">
            <v>808108002</v>
          </cell>
          <cell r="C1487" t="str">
            <v>- - - с 1 апреля по 30 июня</v>
          </cell>
          <cell r="D1487" t="str">
            <v>-</v>
          </cell>
          <cell r="E1487" t="str">
            <v>0,031 евро за 1 кг</v>
          </cell>
        </row>
        <row r="1488">
          <cell r="B1488">
            <v>808108003</v>
          </cell>
          <cell r="C1488" t="str">
            <v>- - - с 1 июля по 31 июля</v>
          </cell>
          <cell r="D1488" t="str">
            <v>-</v>
          </cell>
          <cell r="E1488" t="str">
            <v>0,036 евро за 1 кг</v>
          </cell>
        </row>
        <row r="1489">
          <cell r="B1489">
            <v>808108005</v>
          </cell>
          <cell r="C1489" t="str">
            <v>- - - - сорта Голден Делишес или Гренни Смит</v>
          </cell>
          <cell r="D1489" t="str">
            <v>-</v>
          </cell>
          <cell r="E1489" t="str">
            <v>0,088 евро за 1 кг</v>
          </cell>
        </row>
        <row r="1490">
          <cell r="B1490">
            <v>808108006</v>
          </cell>
          <cell r="C1490" t="str">
            <v>- - - - прочие</v>
          </cell>
          <cell r="D1490" t="str">
            <v>-</v>
          </cell>
          <cell r="E1490" t="str">
            <v>0,068 евро за 1 кг</v>
          </cell>
        </row>
        <row r="1491">
          <cell r="B1491">
            <v>808108007</v>
          </cell>
          <cell r="C1491" t="str">
            <v>- - - - сорта Голден Делишес или Гренни Смит</v>
          </cell>
          <cell r="D1491" t="str">
            <v>-</v>
          </cell>
          <cell r="E1491" t="str">
            <v>0,055 евро за 1 кг</v>
          </cell>
        </row>
        <row r="1492">
          <cell r="B1492">
            <v>808108008</v>
          </cell>
          <cell r="C1492" t="str">
            <v>- - - - прочие</v>
          </cell>
          <cell r="D1492" t="str">
            <v>-</v>
          </cell>
          <cell r="E1492" t="str">
            <v>0,054 евро за 1 кг</v>
          </cell>
        </row>
        <row r="1493">
          <cell r="B1493">
            <v>808301000</v>
          </cell>
          <cell r="C1493" t="str">
            <v>- - для производства перри, или грушевого сидра, навалом, с 1 августа по 31 декабря</v>
          </cell>
          <cell r="D1493" t="str">
            <v>-</v>
          </cell>
          <cell r="E1493">
            <v>5</v>
          </cell>
        </row>
        <row r="1494">
          <cell r="B1494">
            <v>808309000</v>
          </cell>
          <cell r="C1494" t="str">
            <v>- - прочие</v>
          </cell>
          <cell r="D1494" t="str">
            <v>-</v>
          </cell>
          <cell r="E1494">
            <v>5</v>
          </cell>
        </row>
        <row r="1495">
          <cell r="B1495">
            <v>808400000</v>
          </cell>
          <cell r="C1495" t="str">
            <v>- айва</v>
          </cell>
          <cell r="D1495" t="str">
            <v>-</v>
          </cell>
          <cell r="E1495">
            <v>5</v>
          </cell>
        </row>
        <row r="1496">
          <cell r="B1496">
            <v>809100000</v>
          </cell>
          <cell r="C1496" t="str">
            <v>- абрикосы</v>
          </cell>
          <cell r="D1496" t="str">
            <v>-</v>
          </cell>
          <cell r="E1496">
            <v>5</v>
          </cell>
        </row>
        <row r="1497">
          <cell r="B1497">
            <v>809210000</v>
          </cell>
          <cell r="C1497" t="str">
            <v>- - кислая вишня (Prunus cerasus)</v>
          </cell>
          <cell r="D1497" t="str">
            <v>-</v>
          </cell>
          <cell r="E1497">
            <v>5</v>
          </cell>
        </row>
        <row r="1498">
          <cell r="B1498">
            <v>809290000</v>
          </cell>
          <cell r="C1498" t="str">
            <v>- - прочие</v>
          </cell>
          <cell r="D1498" t="str">
            <v>-</v>
          </cell>
          <cell r="E1498">
            <v>5</v>
          </cell>
        </row>
        <row r="1499">
          <cell r="B1499">
            <v>809301000</v>
          </cell>
          <cell r="C1499" t="str">
            <v>- - нектарины</v>
          </cell>
          <cell r="D1499" t="str">
            <v>-</v>
          </cell>
          <cell r="E1499">
            <v>0</v>
          </cell>
        </row>
        <row r="1500">
          <cell r="B1500">
            <v>809309000</v>
          </cell>
          <cell r="C1500" t="str">
            <v>- - прочие</v>
          </cell>
          <cell r="D1500" t="str">
            <v>-</v>
          </cell>
          <cell r="E1500">
            <v>0</v>
          </cell>
        </row>
        <row r="1501">
          <cell r="B1501">
            <v>809400500</v>
          </cell>
          <cell r="C1501" t="str">
            <v>- - сливы</v>
          </cell>
          <cell r="D1501" t="str">
            <v>-</v>
          </cell>
          <cell r="E1501">
            <v>5</v>
          </cell>
        </row>
        <row r="1502">
          <cell r="B1502">
            <v>809409000</v>
          </cell>
          <cell r="C1502" t="str">
            <v>- - терн</v>
          </cell>
          <cell r="D1502" t="str">
            <v>-</v>
          </cell>
          <cell r="E1502">
            <v>5</v>
          </cell>
        </row>
        <row r="1503">
          <cell r="B1503">
            <v>810100000</v>
          </cell>
          <cell r="C1503" t="str">
            <v>- земляника (клубника)</v>
          </cell>
          <cell r="D1503" t="str">
            <v>-</v>
          </cell>
          <cell r="E1503">
            <v>5</v>
          </cell>
        </row>
        <row r="1504">
          <cell r="B1504">
            <v>810201000</v>
          </cell>
          <cell r="C1504" t="str">
            <v>- - малина</v>
          </cell>
          <cell r="D1504" t="str">
            <v>-</v>
          </cell>
          <cell r="E1504">
            <v>5</v>
          </cell>
        </row>
        <row r="1505">
          <cell r="B1505">
            <v>810209000</v>
          </cell>
          <cell r="C1505" t="str">
            <v>- - прочие</v>
          </cell>
          <cell r="D1505" t="str">
            <v>-</v>
          </cell>
          <cell r="E1505">
            <v>5</v>
          </cell>
        </row>
        <row r="1506">
          <cell r="B1506">
            <v>810301000</v>
          </cell>
          <cell r="C1506" t="str">
            <v>- - смородина черная</v>
          </cell>
          <cell r="D1506" t="str">
            <v>-</v>
          </cell>
          <cell r="E1506">
            <v>10</v>
          </cell>
        </row>
        <row r="1507">
          <cell r="B1507">
            <v>810303000</v>
          </cell>
          <cell r="C1507" t="str">
            <v>- - смородина красная</v>
          </cell>
          <cell r="D1507" t="str">
            <v>-</v>
          </cell>
          <cell r="E1507">
            <v>10</v>
          </cell>
        </row>
        <row r="1508">
          <cell r="B1508">
            <v>810309000</v>
          </cell>
          <cell r="C1508" t="str">
            <v>- - прочие</v>
          </cell>
          <cell r="D1508" t="str">
            <v>-</v>
          </cell>
          <cell r="E1508">
            <v>10</v>
          </cell>
        </row>
        <row r="1509">
          <cell r="B1509">
            <v>810401000</v>
          </cell>
          <cell r="C1509" t="str">
            <v>- - брусника (плоды растений вида Vaccinium vitis-idaea)</v>
          </cell>
          <cell r="D1509" t="str">
            <v>-</v>
          </cell>
          <cell r="E1509">
            <v>10</v>
          </cell>
        </row>
        <row r="1510">
          <cell r="B1510">
            <v>810403000</v>
          </cell>
          <cell r="C1510" t="str">
            <v>- - плоды растений вида Vaccinium myrtillus</v>
          </cell>
          <cell r="D1510" t="str">
            <v>-</v>
          </cell>
          <cell r="E1510">
            <v>10</v>
          </cell>
        </row>
        <row r="1511">
          <cell r="B1511">
            <v>810405000</v>
          </cell>
          <cell r="C1511" t="str">
            <v>- - плоды растений видов Vaccinium macrocarpon и Vaccinium corymbosum</v>
          </cell>
          <cell r="D1511" t="str">
            <v>-</v>
          </cell>
          <cell r="E1511">
            <v>10</v>
          </cell>
        </row>
        <row r="1512">
          <cell r="B1512">
            <v>810409000</v>
          </cell>
          <cell r="C1512" t="str">
            <v>- - прочие</v>
          </cell>
          <cell r="D1512" t="str">
            <v>-</v>
          </cell>
          <cell r="E1512">
            <v>5</v>
          </cell>
        </row>
        <row r="1513">
          <cell r="B1513">
            <v>810500000</v>
          </cell>
          <cell r="C1513" t="str">
            <v>- киви</v>
          </cell>
          <cell r="D1513" t="str">
            <v>-</v>
          </cell>
          <cell r="E1513">
            <v>0</v>
          </cell>
        </row>
        <row r="1514">
          <cell r="B1514">
            <v>810600000</v>
          </cell>
          <cell r="C1514" t="str">
            <v>- дуриан</v>
          </cell>
          <cell r="D1514" t="str">
            <v>-</v>
          </cell>
          <cell r="E1514">
            <v>0</v>
          </cell>
        </row>
        <row r="1515">
          <cell r="B1515">
            <v>810700000</v>
          </cell>
          <cell r="C1515" t="str">
            <v>- хурма</v>
          </cell>
          <cell r="D1515" t="str">
            <v>-</v>
          </cell>
          <cell r="E1515">
            <v>5</v>
          </cell>
        </row>
        <row r="1516">
          <cell r="B1516">
            <v>810902000</v>
          </cell>
          <cell r="C1516" t="str">
            <v>- - тамаринд, анакардия, или акажу, личи, джекфрут, саподилла, пассифлора, или страстоцвет, карамбола и питайя</v>
          </cell>
          <cell r="D1516" t="str">
            <v>-</v>
          </cell>
          <cell r="E1516">
            <v>0</v>
          </cell>
        </row>
        <row r="1517">
          <cell r="B1517">
            <v>810907500</v>
          </cell>
          <cell r="C1517" t="str">
            <v>- - прочие</v>
          </cell>
          <cell r="D1517" t="str">
            <v>-</v>
          </cell>
          <cell r="E1517">
            <v>5</v>
          </cell>
        </row>
        <row r="1518">
          <cell r="B1518">
            <v>811101100</v>
          </cell>
          <cell r="C1518" t="str">
            <v>- - - с содержанием сахара более 13 мас.%</v>
          </cell>
          <cell r="D1518" t="str">
            <v>-</v>
          </cell>
          <cell r="E1518">
            <v>10</v>
          </cell>
        </row>
        <row r="1519">
          <cell r="B1519">
            <v>811101900</v>
          </cell>
          <cell r="C1519" t="str">
            <v>- - - прочие</v>
          </cell>
          <cell r="D1519" t="str">
            <v>-</v>
          </cell>
          <cell r="E1519">
            <v>10</v>
          </cell>
        </row>
        <row r="1520">
          <cell r="B1520">
            <v>811109000</v>
          </cell>
          <cell r="C1520" t="str">
            <v>- - прочие</v>
          </cell>
          <cell r="D1520" t="str">
            <v>-</v>
          </cell>
          <cell r="E1520">
            <v>10</v>
          </cell>
        </row>
        <row r="1521">
          <cell r="B1521">
            <v>811201100</v>
          </cell>
          <cell r="C1521" t="str">
            <v>- - - с содержанием сахара более 13 мас.%</v>
          </cell>
          <cell r="D1521" t="str">
            <v>-</v>
          </cell>
          <cell r="E1521">
            <v>10</v>
          </cell>
        </row>
        <row r="1522">
          <cell r="B1522">
            <v>811201900</v>
          </cell>
          <cell r="C1522" t="str">
            <v>- - - прочие</v>
          </cell>
          <cell r="D1522" t="str">
            <v>-</v>
          </cell>
          <cell r="E1522">
            <v>10</v>
          </cell>
        </row>
        <row r="1523">
          <cell r="B1523">
            <v>811203100</v>
          </cell>
          <cell r="C1523" t="str">
            <v>- - - малина</v>
          </cell>
          <cell r="D1523" t="str">
            <v>-</v>
          </cell>
          <cell r="E1523">
            <v>10</v>
          </cell>
        </row>
        <row r="1524">
          <cell r="B1524">
            <v>811203900</v>
          </cell>
          <cell r="C1524" t="str">
            <v>- - - смородина черная</v>
          </cell>
          <cell r="D1524" t="str">
            <v>-</v>
          </cell>
          <cell r="E1524">
            <v>10</v>
          </cell>
        </row>
        <row r="1525">
          <cell r="B1525">
            <v>811205100</v>
          </cell>
          <cell r="C1525" t="str">
            <v>- - - смородина красная</v>
          </cell>
          <cell r="D1525" t="str">
            <v>-</v>
          </cell>
          <cell r="E1525">
            <v>10</v>
          </cell>
        </row>
        <row r="1526">
          <cell r="B1526">
            <v>811205900</v>
          </cell>
          <cell r="C1526" t="str">
            <v>- - - ежевика и тутовая ягода, или шелковица</v>
          </cell>
          <cell r="D1526" t="str">
            <v>-</v>
          </cell>
          <cell r="E1526">
            <v>10</v>
          </cell>
        </row>
        <row r="1527">
          <cell r="B1527">
            <v>811209000</v>
          </cell>
          <cell r="C1527" t="str">
            <v>- - - прочие</v>
          </cell>
          <cell r="D1527" t="str">
            <v>-</v>
          </cell>
          <cell r="E1527">
            <v>10</v>
          </cell>
        </row>
        <row r="1528">
          <cell r="B1528">
            <v>811901101</v>
          </cell>
          <cell r="C1528" t="str">
            <v>- - - - - орехи кокосовые</v>
          </cell>
          <cell r="D1528" t="str">
            <v>-</v>
          </cell>
          <cell r="E1528">
            <v>5</v>
          </cell>
        </row>
        <row r="1529">
          <cell r="B1529">
            <v>811901109</v>
          </cell>
          <cell r="C1529" t="str">
            <v>- - - - - прочие</v>
          </cell>
          <cell r="D1529" t="str">
            <v>-</v>
          </cell>
          <cell r="E1529">
            <v>8</v>
          </cell>
        </row>
        <row r="1530">
          <cell r="B1530">
            <v>811901900</v>
          </cell>
          <cell r="C1530" t="str">
            <v>- - - - прочие</v>
          </cell>
          <cell r="D1530" t="str">
            <v>-</v>
          </cell>
          <cell r="E1530">
            <v>8</v>
          </cell>
        </row>
        <row r="1531">
          <cell r="B1531">
            <v>811903101</v>
          </cell>
          <cell r="C1531" t="str">
            <v>- - - - - орехи кокосовые</v>
          </cell>
          <cell r="D1531" t="str">
            <v>-</v>
          </cell>
          <cell r="E1531">
            <v>5</v>
          </cell>
        </row>
        <row r="1532">
          <cell r="B1532">
            <v>811903109</v>
          </cell>
          <cell r="C1532" t="str">
            <v>- - - - - прочие</v>
          </cell>
          <cell r="D1532" t="str">
            <v>-</v>
          </cell>
          <cell r="E1532">
            <v>8</v>
          </cell>
        </row>
        <row r="1533">
          <cell r="B1533">
            <v>811903900</v>
          </cell>
          <cell r="C1533" t="str">
            <v>- - - - прочие</v>
          </cell>
          <cell r="D1533" t="str">
            <v>-</v>
          </cell>
          <cell r="E1533">
            <v>8</v>
          </cell>
        </row>
        <row r="1534">
          <cell r="B1534">
            <v>811905000</v>
          </cell>
          <cell r="C1534" t="str">
            <v>- - - плоды растений вида Vaccinium myrtillus</v>
          </cell>
          <cell r="D1534" t="str">
            <v>-</v>
          </cell>
          <cell r="E1534">
            <v>8</v>
          </cell>
        </row>
        <row r="1535">
          <cell r="B1535">
            <v>811907000</v>
          </cell>
          <cell r="C1535" t="str">
            <v>- - - плоды растений видов Vaccinium myrtilloides и Vaccinium angustifolium</v>
          </cell>
          <cell r="D1535" t="str">
            <v>-</v>
          </cell>
          <cell r="E1535">
            <v>8</v>
          </cell>
        </row>
        <row r="1536">
          <cell r="B1536">
            <v>811907500</v>
          </cell>
          <cell r="C1536" t="str">
            <v>- - - - кислая вишня (Prunus cerasus)</v>
          </cell>
          <cell r="D1536" t="str">
            <v>-</v>
          </cell>
          <cell r="E1536">
            <v>8</v>
          </cell>
        </row>
        <row r="1537">
          <cell r="B1537">
            <v>811908000</v>
          </cell>
          <cell r="C1537" t="str">
            <v>- - - - прочие</v>
          </cell>
          <cell r="D1537" t="str">
            <v>-</v>
          </cell>
          <cell r="E1537">
            <v>8</v>
          </cell>
        </row>
        <row r="1538">
          <cell r="B1538">
            <v>811908501</v>
          </cell>
          <cell r="C1538" t="str">
            <v>- - - - орехи кокосовые</v>
          </cell>
          <cell r="D1538" t="str">
            <v>-</v>
          </cell>
          <cell r="E1538">
            <v>5</v>
          </cell>
        </row>
        <row r="1539">
          <cell r="B1539">
            <v>811908509</v>
          </cell>
          <cell r="C1539" t="str">
            <v>- - - - прочие</v>
          </cell>
          <cell r="D1539" t="str">
            <v>-</v>
          </cell>
          <cell r="E1539">
            <v>8</v>
          </cell>
        </row>
        <row r="1540">
          <cell r="B1540">
            <v>811909500</v>
          </cell>
          <cell r="C1540" t="str">
            <v>- - - прочие</v>
          </cell>
          <cell r="D1540" t="str">
            <v>-</v>
          </cell>
          <cell r="E1540">
            <v>8</v>
          </cell>
        </row>
        <row r="1541">
          <cell r="B1541">
            <v>812100000</v>
          </cell>
          <cell r="C1541" t="str">
            <v>- вишня и черешня</v>
          </cell>
          <cell r="D1541" t="str">
            <v>-</v>
          </cell>
          <cell r="E1541">
            <v>10</v>
          </cell>
        </row>
        <row r="1542">
          <cell r="B1542">
            <v>812902500</v>
          </cell>
          <cell r="C1542" t="str">
            <v>- - абрикосы; апельсины</v>
          </cell>
          <cell r="D1542" t="str">
            <v>-</v>
          </cell>
          <cell r="E1542">
            <v>10</v>
          </cell>
        </row>
        <row r="1543">
          <cell r="B1543">
            <v>812903000</v>
          </cell>
          <cell r="C1543" t="str">
            <v>- - папайя</v>
          </cell>
          <cell r="D1543" t="str">
            <v>-</v>
          </cell>
          <cell r="E1543">
            <v>10</v>
          </cell>
        </row>
        <row r="1544">
          <cell r="B1544">
            <v>812904000</v>
          </cell>
          <cell r="C1544" t="str">
            <v>- - плоды растений вида Vaccinium myrtillus</v>
          </cell>
          <cell r="D1544" t="str">
            <v>-</v>
          </cell>
          <cell r="E1544">
            <v>10</v>
          </cell>
        </row>
        <row r="1545">
          <cell r="B1545">
            <v>812907000</v>
          </cell>
          <cell r="C1545" t="str">
            <v>- - гуайява, манго, мангостан, или гарциния, тамаринд, анакардия, или акажу, личи, джекфрут, саподилла, пассифлора, или страстоцвет, карамбола, питайя и тропические орехи</v>
          </cell>
          <cell r="D1545" t="str">
            <v>-</v>
          </cell>
          <cell r="E1545">
            <v>5</v>
          </cell>
        </row>
        <row r="1546">
          <cell r="B1546">
            <v>812909800</v>
          </cell>
          <cell r="C1546" t="str">
            <v>- - прочие</v>
          </cell>
          <cell r="D1546" t="str">
            <v>-</v>
          </cell>
          <cell r="E1546">
            <v>10</v>
          </cell>
        </row>
        <row r="1547">
          <cell r="B1547">
            <v>813100000</v>
          </cell>
          <cell r="C1547" t="str">
            <v>- абрикосы</v>
          </cell>
          <cell r="D1547" t="str">
            <v>-</v>
          </cell>
          <cell r="E1547">
            <v>5</v>
          </cell>
        </row>
        <row r="1548">
          <cell r="B1548">
            <v>813200000</v>
          </cell>
          <cell r="C1548" t="str">
            <v>- чернослив</v>
          </cell>
          <cell r="D1548" t="str">
            <v>-</v>
          </cell>
          <cell r="E1548">
            <v>5</v>
          </cell>
        </row>
        <row r="1549">
          <cell r="B1549">
            <v>813300000</v>
          </cell>
          <cell r="C1549" t="str">
            <v>- яблоки</v>
          </cell>
          <cell r="D1549" t="str">
            <v>-</v>
          </cell>
          <cell r="E1549">
            <v>8</v>
          </cell>
        </row>
        <row r="1550">
          <cell r="B1550">
            <v>813401000</v>
          </cell>
          <cell r="C1550" t="str">
            <v>- - персики, включая нектарины</v>
          </cell>
          <cell r="D1550" t="str">
            <v>-</v>
          </cell>
          <cell r="E1550">
            <v>5</v>
          </cell>
        </row>
        <row r="1551">
          <cell r="B1551">
            <v>813403000</v>
          </cell>
          <cell r="C1551" t="str">
            <v>- - груши</v>
          </cell>
          <cell r="D1551" t="str">
            <v>-</v>
          </cell>
          <cell r="E1551">
            <v>5</v>
          </cell>
        </row>
        <row r="1552">
          <cell r="B1552">
            <v>813405000</v>
          </cell>
          <cell r="C1552" t="str">
            <v>- - папайя</v>
          </cell>
          <cell r="D1552" t="str">
            <v>-</v>
          </cell>
          <cell r="E1552">
            <v>5</v>
          </cell>
        </row>
        <row r="1553">
          <cell r="B1553">
            <v>813406500</v>
          </cell>
          <cell r="C1553" t="str">
            <v>- - тамаринд, анакардия, или акажу, личи, джекфрут, саподилла, пассифлора, или страстоцвет, карамбола и питайя</v>
          </cell>
          <cell r="D1553" t="str">
            <v>-</v>
          </cell>
          <cell r="E1553">
            <v>5</v>
          </cell>
        </row>
        <row r="1554">
          <cell r="B1554">
            <v>813409500</v>
          </cell>
          <cell r="C1554" t="str">
            <v>- - прочие</v>
          </cell>
          <cell r="D1554" t="str">
            <v>-</v>
          </cell>
          <cell r="E1554">
            <v>5</v>
          </cell>
        </row>
        <row r="1555">
          <cell r="B1555">
            <v>813501200</v>
          </cell>
          <cell r="C1555" t="str">
            <v>- - - - из папайи, тамаринда, анакардии, или акажу, личи, джекфрута, саподиллы, пассифлоры, или страстоцвета, карамболы и питайи</v>
          </cell>
          <cell r="D1555" t="str">
            <v>-</v>
          </cell>
          <cell r="E1555">
            <v>10</v>
          </cell>
        </row>
        <row r="1556">
          <cell r="B1556">
            <v>813501500</v>
          </cell>
          <cell r="C1556" t="str">
            <v>- - - - прочие</v>
          </cell>
          <cell r="D1556" t="str">
            <v>-</v>
          </cell>
          <cell r="E1556">
            <v>10</v>
          </cell>
        </row>
        <row r="1557">
          <cell r="B1557">
            <v>813501900</v>
          </cell>
          <cell r="C1557" t="str">
            <v>- - - с черносливом</v>
          </cell>
          <cell r="D1557" t="str">
            <v>-</v>
          </cell>
          <cell r="E1557">
            <v>10</v>
          </cell>
        </row>
        <row r="1558">
          <cell r="B1558">
            <v>813503100</v>
          </cell>
          <cell r="C1558" t="str">
            <v>- - - из тропических орехов</v>
          </cell>
          <cell r="D1558" t="str">
            <v>-</v>
          </cell>
          <cell r="E1558">
            <v>10</v>
          </cell>
        </row>
        <row r="1559">
          <cell r="B1559">
            <v>813503900</v>
          </cell>
          <cell r="C1559" t="str">
            <v>- - - прочие</v>
          </cell>
          <cell r="D1559" t="str">
            <v>-</v>
          </cell>
          <cell r="E1559">
            <v>10</v>
          </cell>
        </row>
        <row r="1560">
          <cell r="B1560">
            <v>813509100</v>
          </cell>
          <cell r="C1560" t="str">
            <v>- - - не содержащие чернослива или инжира</v>
          </cell>
          <cell r="D1560" t="str">
            <v>-</v>
          </cell>
          <cell r="E1560">
            <v>10</v>
          </cell>
        </row>
        <row r="1561">
          <cell r="B1561">
            <v>813509900</v>
          </cell>
          <cell r="C1561" t="str">
            <v>- - - прочие</v>
          </cell>
          <cell r="D1561" t="str">
            <v>-</v>
          </cell>
          <cell r="E1561">
            <v>10</v>
          </cell>
        </row>
        <row r="1562">
          <cell r="B1562">
            <v>814000000</v>
          </cell>
          <cell r="C1562" t="str">
            <v>Кожура цитрусовых плодов или корки дынь (включая корки арбуза), свежие, замороженные, сушеные или консервированные для кратковременного хранения в рассоле, сернистой воде или в другом временно консервирующем растворе</v>
          </cell>
          <cell r="D1562" t="str">
            <v>-</v>
          </cell>
          <cell r="E1562">
            <v>10</v>
          </cell>
        </row>
        <row r="1563">
          <cell r="B1563">
            <v>901110001</v>
          </cell>
          <cell r="C1563" t="str">
            <v>- - - арабика (Coffea arabica)</v>
          </cell>
          <cell r="D1563" t="str">
            <v>-</v>
          </cell>
          <cell r="E1563">
            <v>0</v>
          </cell>
        </row>
        <row r="1564">
          <cell r="B1564">
            <v>901110002</v>
          </cell>
          <cell r="C1564" t="str">
            <v>- - - робуста (Coffea canephora)</v>
          </cell>
          <cell r="D1564" t="str">
            <v>-</v>
          </cell>
          <cell r="E1564">
            <v>0</v>
          </cell>
        </row>
        <row r="1565">
          <cell r="B1565">
            <v>901110009</v>
          </cell>
          <cell r="C1565" t="str">
            <v>- - - прочий</v>
          </cell>
          <cell r="D1565" t="str">
            <v>-</v>
          </cell>
          <cell r="E1565">
            <v>0</v>
          </cell>
        </row>
        <row r="1566">
          <cell r="B1566">
            <v>901120001</v>
          </cell>
          <cell r="C1566" t="str">
            <v>- - - арабика (Coffea arabica)</v>
          </cell>
          <cell r="D1566" t="str">
            <v>-</v>
          </cell>
          <cell r="E1566">
            <v>0</v>
          </cell>
        </row>
        <row r="1567">
          <cell r="B1567">
            <v>901120002</v>
          </cell>
          <cell r="C1567" t="str">
            <v>- - - робуста (Coffea canephora)</v>
          </cell>
          <cell r="D1567" t="str">
            <v>-</v>
          </cell>
          <cell r="E1567">
            <v>0</v>
          </cell>
        </row>
        <row r="1568">
          <cell r="B1568">
            <v>901120009</v>
          </cell>
          <cell r="C1568" t="str">
            <v>- - - прочий</v>
          </cell>
          <cell r="D1568" t="str">
            <v>-</v>
          </cell>
          <cell r="E1568">
            <v>0</v>
          </cell>
        </row>
        <row r="1569">
          <cell r="B1569">
            <v>901210001</v>
          </cell>
          <cell r="C1569" t="str">
            <v>- - - - арабика (Coffea arabica)</v>
          </cell>
          <cell r="D1569" t="str">
            <v>-</v>
          </cell>
          <cell r="E1569" t="str">
            <v>8, но не менее 0,16 евро за 1 кг</v>
          </cell>
        </row>
        <row r="1570">
          <cell r="B1570">
            <v>901210002</v>
          </cell>
          <cell r="C1570" t="str">
            <v>- - - - робуста (Coffea canephora)</v>
          </cell>
          <cell r="D1570" t="str">
            <v>-</v>
          </cell>
          <cell r="E1570" t="str">
            <v>8, но не менее 0,16 евро за 1 кг</v>
          </cell>
        </row>
        <row r="1571">
          <cell r="B1571">
            <v>901210008</v>
          </cell>
          <cell r="C1571" t="str">
            <v>- - - - прочий</v>
          </cell>
          <cell r="D1571" t="str">
            <v>-</v>
          </cell>
          <cell r="E1571" t="str">
            <v>8, но не менее 0,16 евро за 1 кг</v>
          </cell>
        </row>
        <row r="1572">
          <cell r="B1572">
            <v>901210009</v>
          </cell>
          <cell r="C1572" t="str">
            <v>- - - прочий</v>
          </cell>
          <cell r="D1572" t="str">
            <v>-</v>
          </cell>
          <cell r="E1572" t="str">
            <v>8, но не менее 0,16 евро за 1 кг</v>
          </cell>
        </row>
        <row r="1573">
          <cell r="B1573">
            <v>901220001</v>
          </cell>
          <cell r="C1573" t="str">
            <v>- - - - арабика (Coffea arabica)</v>
          </cell>
          <cell r="D1573" t="str">
            <v>-</v>
          </cell>
          <cell r="E1573" t="str">
            <v>8, но не менее 0,16 евро за 1 кг</v>
          </cell>
        </row>
        <row r="1574">
          <cell r="B1574">
            <v>901220002</v>
          </cell>
          <cell r="C1574" t="str">
            <v>- - - - робуста (Coffea canephora)</v>
          </cell>
          <cell r="D1574" t="str">
            <v>-</v>
          </cell>
          <cell r="E1574" t="str">
            <v>8, но не менее 0,16 евро за 1 кг</v>
          </cell>
        </row>
        <row r="1575">
          <cell r="B1575">
            <v>901220008</v>
          </cell>
          <cell r="C1575" t="str">
            <v>- - - - прочий</v>
          </cell>
          <cell r="D1575" t="str">
            <v>-</v>
          </cell>
          <cell r="E1575" t="str">
            <v>8, но не менее 0,16 евро за 1 кг</v>
          </cell>
        </row>
        <row r="1576">
          <cell r="B1576">
            <v>901220009</v>
          </cell>
          <cell r="C1576" t="str">
            <v>- - - прочий</v>
          </cell>
          <cell r="D1576" t="str">
            <v>-</v>
          </cell>
          <cell r="E1576" t="str">
            <v>8, но не менее 0,16 евро за 1 кг</v>
          </cell>
        </row>
        <row r="1577">
          <cell r="B1577">
            <v>901901000</v>
          </cell>
          <cell r="C1577" t="str">
            <v>- - кофейная шелуха и оболочки зерен кофе</v>
          </cell>
          <cell r="D1577" t="str">
            <v>-</v>
          </cell>
          <cell r="E1577">
            <v>5</v>
          </cell>
        </row>
        <row r="1578">
          <cell r="B1578">
            <v>901909000</v>
          </cell>
          <cell r="C1578" t="str">
            <v>- - заменители кофе, содержащие кофе</v>
          </cell>
          <cell r="D1578" t="str">
            <v>-</v>
          </cell>
          <cell r="E1578">
            <v>5</v>
          </cell>
        </row>
        <row r="1579">
          <cell r="B1579">
            <v>902100001</v>
          </cell>
          <cell r="C1579" t="str">
            <v>- - в одноразовой упаковке</v>
          </cell>
          <cell r="D1579" t="str">
            <v>-</v>
          </cell>
          <cell r="E1579" t="str">
            <v>12, но не менее 0,34 евро за 1 кг</v>
          </cell>
        </row>
        <row r="1580">
          <cell r="B1580">
            <v>902100009</v>
          </cell>
          <cell r="C1580" t="str">
            <v>- - прочий</v>
          </cell>
          <cell r="D1580" t="str">
            <v>-</v>
          </cell>
          <cell r="E1580" t="str">
            <v>12, но не менее 0,24 евро за 1 кг</v>
          </cell>
        </row>
        <row r="1581">
          <cell r="B1581">
            <v>902200000</v>
          </cell>
          <cell r="C1581" t="str">
            <v>- прочий чай зеленый (неферментированный)</v>
          </cell>
          <cell r="D1581" t="str">
            <v>-</v>
          </cell>
          <cell r="E1581">
            <v>0</v>
          </cell>
        </row>
        <row r="1582">
          <cell r="B1582">
            <v>902300001</v>
          </cell>
          <cell r="C1582" t="str">
            <v>- - в одноразовой упаковке</v>
          </cell>
          <cell r="D1582" t="str">
            <v>-</v>
          </cell>
          <cell r="E1582" t="str">
            <v>12,5, но не менее 0,5 евро за 1 кг</v>
          </cell>
        </row>
        <row r="1583">
          <cell r="B1583">
            <v>902300009</v>
          </cell>
          <cell r="C1583" t="str">
            <v>- - прочий</v>
          </cell>
          <cell r="D1583" t="str">
            <v>-</v>
          </cell>
          <cell r="E1583" t="str">
            <v>12,5, но не менее 0,25 евро за 1 кг</v>
          </cell>
        </row>
        <row r="1584">
          <cell r="B1584">
            <v>902400000</v>
          </cell>
          <cell r="C1584" t="str">
            <v>- прочий чай черный (ферментированный) и частично ферментированный</v>
          </cell>
          <cell r="D1584" t="str">
            <v>-</v>
          </cell>
          <cell r="E1584">
            <v>0</v>
          </cell>
        </row>
        <row r="1585">
          <cell r="B1585">
            <v>903000000</v>
          </cell>
          <cell r="C1585" t="str">
            <v>Мате, или парагвайский чай</v>
          </cell>
          <cell r="D1585" t="str">
            <v>-</v>
          </cell>
          <cell r="E1585">
            <v>5</v>
          </cell>
        </row>
        <row r="1586">
          <cell r="B1586">
            <v>904110000</v>
          </cell>
          <cell r="C1586" t="str">
            <v>- - недробленый и немолотый</v>
          </cell>
          <cell r="D1586" t="str">
            <v>-</v>
          </cell>
          <cell r="E1586">
            <v>3</v>
          </cell>
        </row>
        <row r="1587">
          <cell r="B1587">
            <v>904120000</v>
          </cell>
          <cell r="C1587" t="str">
            <v>- - дробленый или молотый</v>
          </cell>
          <cell r="D1587" t="str">
            <v>-</v>
          </cell>
          <cell r="E1587">
            <v>5</v>
          </cell>
        </row>
        <row r="1588">
          <cell r="B1588">
            <v>904211000</v>
          </cell>
          <cell r="C1588" t="str">
            <v>- - - перец стручковый сладкий</v>
          </cell>
          <cell r="D1588" t="str">
            <v>-</v>
          </cell>
          <cell r="E1588">
            <v>5</v>
          </cell>
        </row>
        <row r="1589">
          <cell r="B1589">
            <v>904219000</v>
          </cell>
          <cell r="C1589" t="str">
            <v>- - - прочие</v>
          </cell>
          <cell r="D1589" t="str">
            <v>-</v>
          </cell>
          <cell r="E1589">
            <v>5</v>
          </cell>
        </row>
        <row r="1590">
          <cell r="B1590">
            <v>904220000</v>
          </cell>
          <cell r="C1590" t="str">
            <v>- - дробленые или молотые</v>
          </cell>
          <cell r="D1590" t="str">
            <v>-</v>
          </cell>
          <cell r="E1590">
            <v>5</v>
          </cell>
        </row>
        <row r="1591">
          <cell r="B1591">
            <v>905100000</v>
          </cell>
          <cell r="C1591" t="str">
            <v>- недробленая и немолотая</v>
          </cell>
          <cell r="D1591" t="str">
            <v>-</v>
          </cell>
          <cell r="E1591">
            <v>5</v>
          </cell>
        </row>
        <row r="1592">
          <cell r="B1592">
            <v>905200000</v>
          </cell>
          <cell r="C1592" t="str">
            <v>- дробленая или молотая</v>
          </cell>
          <cell r="D1592" t="str">
            <v>-</v>
          </cell>
          <cell r="E1592">
            <v>5</v>
          </cell>
        </row>
        <row r="1593">
          <cell r="B1593">
            <v>906110000</v>
          </cell>
          <cell r="C1593" t="str">
            <v>- - корица (Cinnamomum zeylanicum Blume)</v>
          </cell>
          <cell r="D1593" t="str">
            <v>-</v>
          </cell>
          <cell r="E1593">
            <v>3</v>
          </cell>
        </row>
        <row r="1594">
          <cell r="B1594">
            <v>906190000</v>
          </cell>
          <cell r="C1594" t="str">
            <v>- - прочие</v>
          </cell>
          <cell r="D1594" t="str">
            <v>-</v>
          </cell>
          <cell r="E1594">
            <v>3</v>
          </cell>
        </row>
        <row r="1595">
          <cell r="B1595">
            <v>906200000</v>
          </cell>
          <cell r="C1595" t="str">
            <v>- дробленые или молотые</v>
          </cell>
          <cell r="D1595" t="str">
            <v>-</v>
          </cell>
          <cell r="E1595">
            <v>3</v>
          </cell>
        </row>
        <row r="1596">
          <cell r="B1596">
            <v>907100000</v>
          </cell>
          <cell r="C1596" t="str">
            <v>- недробленая и немолотая</v>
          </cell>
          <cell r="D1596" t="str">
            <v>-</v>
          </cell>
          <cell r="E1596">
            <v>5</v>
          </cell>
        </row>
        <row r="1597">
          <cell r="B1597">
            <v>907200000</v>
          </cell>
          <cell r="C1597" t="str">
            <v>- дробленая или молотая</v>
          </cell>
          <cell r="D1597" t="str">
            <v>-</v>
          </cell>
          <cell r="E1597">
            <v>5</v>
          </cell>
        </row>
        <row r="1598">
          <cell r="B1598">
            <v>908110000</v>
          </cell>
          <cell r="C1598" t="str">
            <v>- - недробленый и немолотый</v>
          </cell>
          <cell r="D1598" t="str">
            <v>-</v>
          </cell>
          <cell r="E1598">
            <v>5</v>
          </cell>
        </row>
        <row r="1599">
          <cell r="B1599">
            <v>908120000</v>
          </cell>
          <cell r="C1599" t="str">
            <v>- - дробленый или молотый</v>
          </cell>
          <cell r="D1599" t="str">
            <v>-</v>
          </cell>
          <cell r="E1599">
            <v>5</v>
          </cell>
        </row>
        <row r="1600">
          <cell r="B1600">
            <v>908210000</v>
          </cell>
          <cell r="C1600" t="str">
            <v>- - недробленый и немолотый</v>
          </cell>
          <cell r="D1600" t="str">
            <v>-</v>
          </cell>
          <cell r="E1600">
            <v>5</v>
          </cell>
        </row>
        <row r="1601">
          <cell r="B1601">
            <v>908220000</v>
          </cell>
          <cell r="C1601" t="str">
            <v>- - дробленый или молотый</v>
          </cell>
          <cell r="D1601" t="str">
            <v>-</v>
          </cell>
          <cell r="E1601">
            <v>5</v>
          </cell>
        </row>
        <row r="1602">
          <cell r="B1602">
            <v>908310000</v>
          </cell>
          <cell r="C1602" t="str">
            <v>- - недробленый и немолотый</v>
          </cell>
          <cell r="D1602" t="str">
            <v>-</v>
          </cell>
          <cell r="E1602">
            <v>5</v>
          </cell>
        </row>
        <row r="1603">
          <cell r="B1603">
            <v>908320000</v>
          </cell>
          <cell r="C1603" t="str">
            <v>- - дробленый или молотый</v>
          </cell>
          <cell r="D1603" t="str">
            <v>-</v>
          </cell>
          <cell r="E1603">
            <v>5</v>
          </cell>
        </row>
        <row r="1604">
          <cell r="B1604">
            <v>909210000</v>
          </cell>
          <cell r="C1604" t="str">
            <v>- - недробленые и немолотые</v>
          </cell>
          <cell r="D1604" t="str">
            <v>-</v>
          </cell>
          <cell r="E1604">
            <v>5</v>
          </cell>
        </row>
        <row r="1605">
          <cell r="B1605">
            <v>909220000</v>
          </cell>
          <cell r="C1605" t="str">
            <v>- - дробленые или молотые</v>
          </cell>
          <cell r="D1605" t="str">
            <v>-</v>
          </cell>
          <cell r="E1605">
            <v>5</v>
          </cell>
        </row>
        <row r="1606">
          <cell r="B1606">
            <v>910110000</v>
          </cell>
          <cell r="C1606" t="str">
            <v>- - недробленый и немолотый</v>
          </cell>
          <cell r="D1606" t="str">
            <v>-</v>
          </cell>
          <cell r="E1606">
            <v>3</v>
          </cell>
        </row>
        <row r="1607">
          <cell r="B1607">
            <v>910120000</v>
          </cell>
          <cell r="C1607" t="str">
            <v>- - дробленый или молотый</v>
          </cell>
          <cell r="D1607" t="str">
            <v>-</v>
          </cell>
          <cell r="E1607">
            <v>3</v>
          </cell>
        </row>
        <row r="1608">
          <cell r="B1608">
            <v>910201000</v>
          </cell>
          <cell r="C1608" t="str">
            <v>- - недробленый и немолотый</v>
          </cell>
          <cell r="D1608" t="str">
            <v>-</v>
          </cell>
          <cell r="E1608">
            <v>5</v>
          </cell>
        </row>
        <row r="1609">
          <cell r="B1609">
            <v>910209000</v>
          </cell>
          <cell r="C1609" t="str">
            <v>- - дробленый или молотый</v>
          </cell>
          <cell r="D1609" t="str">
            <v>-</v>
          </cell>
          <cell r="E1609">
            <v>5</v>
          </cell>
        </row>
        <row r="1610">
          <cell r="B1610">
            <v>910300000</v>
          </cell>
          <cell r="C1610" t="str">
            <v>- турмерик (куркума)</v>
          </cell>
          <cell r="D1610" t="str">
            <v>-</v>
          </cell>
          <cell r="E1610">
            <v>3</v>
          </cell>
        </row>
        <row r="1611">
          <cell r="B1611">
            <v>910910500</v>
          </cell>
          <cell r="C1611" t="str">
            <v>- - - карри</v>
          </cell>
          <cell r="D1611" t="str">
            <v>-</v>
          </cell>
          <cell r="E1611">
            <v>5</v>
          </cell>
        </row>
        <row r="1612">
          <cell r="B1612">
            <v>910911000</v>
          </cell>
          <cell r="C1612" t="str">
            <v>- - - - недробленые и немолотые</v>
          </cell>
          <cell r="D1612" t="str">
            <v>-</v>
          </cell>
          <cell r="E1612">
            <v>5</v>
          </cell>
        </row>
        <row r="1613">
          <cell r="B1613">
            <v>910919000</v>
          </cell>
          <cell r="C1613" t="str">
            <v>- - - - дробленые или молотые</v>
          </cell>
          <cell r="D1613" t="str">
            <v>-</v>
          </cell>
          <cell r="E1613">
            <v>5</v>
          </cell>
        </row>
        <row r="1614">
          <cell r="B1614">
            <v>910991000</v>
          </cell>
          <cell r="C1614" t="str">
            <v>- - - семена пажитника сенного</v>
          </cell>
          <cell r="D1614" t="str">
            <v>-</v>
          </cell>
          <cell r="E1614">
            <v>5</v>
          </cell>
        </row>
        <row r="1615">
          <cell r="B1615">
            <v>910993100</v>
          </cell>
          <cell r="C1615" t="str">
            <v>- - - - - тимьян ползучий (Thymus serpyllum)</v>
          </cell>
          <cell r="D1615" t="str">
            <v>-</v>
          </cell>
          <cell r="E1615">
            <v>5</v>
          </cell>
        </row>
        <row r="1616">
          <cell r="B1616">
            <v>910993300</v>
          </cell>
          <cell r="C1616" t="str">
            <v>- - - - - прочий</v>
          </cell>
          <cell r="D1616" t="str">
            <v>-</v>
          </cell>
          <cell r="E1616">
            <v>5</v>
          </cell>
        </row>
        <row r="1617">
          <cell r="B1617">
            <v>910993900</v>
          </cell>
          <cell r="C1617" t="str">
            <v>- - - - дробленый или молотый</v>
          </cell>
          <cell r="D1617" t="str">
            <v>-</v>
          </cell>
          <cell r="E1617">
            <v>5</v>
          </cell>
        </row>
        <row r="1618">
          <cell r="B1618">
            <v>910995000</v>
          </cell>
          <cell r="C1618" t="str">
            <v>- - - лавровый лист</v>
          </cell>
          <cell r="D1618" t="str">
            <v>-</v>
          </cell>
          <cell r="E1618">
            <v>5</v>
          </cell>
        </row>
        <row r="1619">
          <cell r="B1619">
            <v>910999100</v>
          </cell>
          <cell r="C1619" t="str">
            <v>- - - - недробленые и немолотые</v>
          </cell>
          <cell r="D1619" t="str">
            <v>-</v>
          </cell>
          <cell r="E1619">
            <v>5</v>
          </cell>
        </row>
        <row r="1620">
          <cell r="B1620">
            <v>910999900</v>
          </cell>
          <cell r="C1620" t="str">
            <v>- - - - дробленые или молотые</v>
          </cell>
          <cell r="D1620" t="str">
            <v>-</v>
          </cell>
          <cell r="E1620">
            <v>5</v>
          </cell>
        </row>
        <row r="1621">
          <cell r="B1621">
            <v>1001110000</v>
          </cell>
          <cell r="C1621" t="str">
            <v>- - семенная</v>
          </cell>
          <cell r="D1621" t="str">
            <v>-</v>
          </cell>
          <cell r="E1621">
            <v>5</v>
          </cell>
        </row>
        <row r="1622">
          <cell r="B1622">
            <v>1001190000</v>
          </cell>
          <cell r="C1622" t="str">
            <v>- - прочая</v>
          </cell>
          <cell r="D1622" t="str">
            <v>-</v>
          </cell>
          <cell r="E1622">
            <v>5</v>
          </cell>
        </row>
        <row r="1623">
          <cell r="B1623">
            <v>1001911000</v>
          </cell>
          <cell r="C1623" t="str">
            <v>- - - спельта</v>
          </cell>
          <cell r="D1623" t="str">
            <v>-</v>
          </cell>
          <cell r="E1623">
            <v>5</v>
          </cell>
        </row>
        <row r="1624">
          <cell r="B1624">
            <v>1001912000</v>
          </cell>
          <cell r="C1624" t="str">
            <v>- - - пшеница мягкая и меслин</v>
          </cell>
          <cell r="D1624" t="str">
            <v>-</v>
          </cell>
          <cell r="E1624">
            <v>5</v>
          </cell>
        </row>
        <row r="1625">
          <cell r="B1625">
            <v>1001919000</v>
          </cell>
          <cell r="C1625" t="str">
            <v>- - - прочие</v>
          </cell>
          <cell r="D1625" t="str">
            <v>-</v>
          </cell>
          <cell r="E1625">
            <v>5</v>
          </cell>
        </row>
        <row r="1626">
          <cell r="B1626">
            <v>1001990000</v>
          </cell>
          <cell r="C1626" t="str">
            <v>- - прочие</v>
          </cell>
          <cell r="D1626" t="str">
            <v>-</v>
          </cell>
          <cell r="E1626">
            <v>5</v>
          </cell>
        </row>
        <row r="1627">
          <cell r="B1627">
            <v>1002100000</v>
          </cell>
          <cell r="C1627" t="str">
            <v>- семенная</v>
          </cell>
          <cell r="D1627" t="str">
            <v>-</v>
          </cell>
          <cell r="E1627">
            <v>5</v>
          </cell>
        </row>
        <row r="1628">
          <cell r="B1628">
            <v>1002900000</v>
          </cell>
          <cell r="C1628" t="str">
            <v>- прочая</v>
          </cell>
          <cell r="D1628" t="str">
            <v>-</v>
          </cell>
          <cell r="E1628">
            <v>5</v>
          </cell>
        </row>
        <row r="1629">
          <cell r="B1629">
            <v>1003100000</v>
          </cell>
          <cell r="C1629" t="str">
            <v>- семенной</v>
          </cell>
          <cell r="D1629" t="str">
            <v>-</v>
          </cell>
          <cell r="E1629">
            <v>5</v>
          </cell>
        </row>
        <row r="1630">
          <cell r="B1630">
            <v>1003900000</v>
          </cell>
          <cell r="C1630" t="str">
            <v>- прочий</v>
          </cell>
          <cell r="D1630" t="str">
            <v>-</v>
          </cell>
          <cell r="E1630">
            <v>5</v>
          </cell>
        </row>
        <row r="1631">
          <cell r="B1631">
            <v>1004100000</v>
          </cell>
          <cell r="C1631" t="str">
            <v>- семенной</v>
          </cell>
          <cell r="D1631" t="str">
            <v>-</v>
          </cell>
          <cell r="E1631">
            <v>5</v>
          </cell>
        </row>
        <row r="1632">
          <cell r="B1632">
            <v>1004900000</v>
          </cell>
          <cell r="C1632" t="str">
            <v>- прочий</v>
          </cell>
          <cell r="D1632" t="str">
            <v>-</v>
          </cell>
          <cell r="E1632">
            <v>5</v>
          </cell>
        </row>
        <row r="1633">
          <cell r="B1633">
            <v>1005101300</v>
          </cell>
          <cell r="C1633" t="str">
            <v>- - - тройные гибриды</v>
          </cell>
          <cell r="D1633" t="str">
            <v>-</v>
          </cell>
          <cell r="E1633">
            <v>5</v>
          </cell>
        </row>
        <row r="1634">
          <cell r="B1634">
            <v>1005101500</v>
          </cell>
          <cell r="C1634" t="str">
            <v>- - - простые гибриды</v>
          </cell>
          <cell r="D1634" t="str">
            <v>-</v>
          </cell>
          <cell r="E1634">
            <v>5</v>
          </cell>
        </row>
        <row r="1635">
          <cell r="B1635">
            <v>1005101801</v>
          </cell>
          <cell r="C1635" t="str">
            <v>- - - - двойные гибриды и топкроссные гибриды</v>
          </cell>
          <cell r="D1635" t="str">
            <v>-</v>
          </cell>
          <cell r="E1635">
            <v>5</v>
          </cell>
        </row>
        <row r="1636">
          <cell r="B1636">
            <v>1005101809</v>
          </cell>
          <cell r="C1636" t="str">
            <v>- - - - прочие</v>
          </cell>
          <cell r="D1636" t="str">
            <v>-</v>
          </cell>
          <cell r="E1636">
            <v>5</v>
          </cell>
        </row>
        <row r="1637">
          <cell r="B1637">
            <v>1005109000</v>
          </cell>
          <cell r="C1637" t="str">
            <v>- - прочая</v>
          </cell>
          <cell r="D1637" t="str">
            <v>-</v>
          </cell>
          <cell r="E1637">
            <v>3</v>
          </cell>
        </row>
        <row r="1638">
          <cell r="B1638">
            <v>1005900000</v>
          </cell>
          <cell r="C1638" t="str">
            <v>- прочая</v>
          </cell>
          <cell r="D1638" t="str">
            <v>-</v>
          </cell>
          <cell r="E1638">
            <v>0</v>
          </cell>
        </row>
        <row r="1639">
          <cell r="B1639">
            <v>1006101000</v>
          </cell>
          <cell r="C1639" t="str">
            <v>- - для посева</v>
          </cell>
          <cell r="D1639" t="str">
            <v>-</v>
          </cell>
          <cell r="E1639">
            <v>12</v>
          </cell>
        </row>
        <row r="1640">
          <cell r="B1640">
            <v>1006102100</v>
          </cell>
          <cell r="C1640" t="str">
            <v>- - - - короткозерный</v>
          </cell>
          <cell r="D1640" t="str">
            <v>-</v>
          </cell>
          <cell r="E1640" t="str">
            <v>10, но не менее 0,03 евро за 1 кг</v>
          </cell>
        </row>
        <row r="1641">
          <cell r="B1641">
            <v>1006102300</v>
          </cell>
          <cell r="C1641" t="str">
            <v>- - - - среднезерный</v>
          </cell>
          <cell r="D1641" t="str">
            <v>-</v>
          </cell>
          <cell r="E1641" t="str">
            <v>10, но не менее 0,03 евро за 1 кг</v>
          </cell>
        </row>
        <row r="1642">
          <cell r="B1642">
            <v>1006102500</v>
          </cell>
          <cell r="C1642" t="str">
            <v>- - - - - с отношением длины к ширине более 2, но менее 3</v>
          </cell>
          <cell r="D1642" t="str">
            <v>-</v>
          </cell>
          <cell r="E1642" t="str">
            <v>10, но не менее 0,03 евро за 1 кг</v>
          </cell>
        </row>
        <row r="1643">
          <cell r="B1643">
            <v>1006102700</v>
          </cell>
          <cell r="C1643" t="str">
            <v>- - - - - с отношением длины к ширине, равным 3 или более</v>
          </cell>
          <cell r="D1643" t="str">
            <v>-</v>
          </cell>
          <cell r="E1643" t="str">
            <v>10, но не менее 0,03 евро за 1 кг</v>
          </cell>
        </row>
        <row r="1644">
          <cell r="B1644">
            <v>1006109200</v>
          </cell>
          <cell r="C1644" t="str">
            <v>- - - - короткозерный</v>
          </cell>
          <cell r="D1644" t="str">
            <v>-</v>
          </cell>
          <cell r="E1644" t="str">
            <v>10, но не менее 0,03 евро за 1 кг</v>
          </cell>
        </row>
        <row r="1645">
          <cell r="B1645">
            <v>1006109400</v>
          </cell>
          <cell r="C1645" t="str">
            <v>- - - - среднезерный</v>
          </cell>
          <cell r="D1645" t="str">
            <v>-</v>
          </cell>
          <cell r="E1645">
            <v>32</v>
          </cell>
        </row>
        <row r="1646">
          <cell r="B1646">
            <v>1006109600</v>
          </cell>
          <cell r="C1646" t="str">
            <v>- - - - - с отношением длины к ширине более 2, но менее 3</v>
          </cell>
          <cell r="D1646" t="str">
            <v>-</v>
          </cell>
          <cell r="E1646" t="str">
            <v>10, но не менее 0,03 евро за 1 кг</v>
          </cell>
        </row>
        <row r="1647">
          <cell r="B1647">
            <v>1006109800</v>
          </cell>
          <cell r="C1647" t="str">
            <v>- - - - - с отношением длины к ширине, равным 3 или более</v>
          </cell>
          <cell r="D1647" t="str">
            <v>-</v>
          </cell>
          <cell r="E1647" t="str">
            <v>10, но не менее 0,015 евро за 1 кг</v>
          </cell>
        </row>
        <row r="1648">
          <cell r="B1648">
            <v>1006201100</v>
          </cell>
          <cell r="C1648" t="str">
            <v>- - - короткозерный</v>
          </cell>
          <cell r="D1648" t="str">
            <v>-</v>
          </cell>
          <cell r="E1648" t="str">
            <v>10, но не менее 0,03 евро за 1 кг</v>
          </cell>
        </row>
        <row r="1649">
          <cell r="B1649">
            <v>1006201300</v>
          </cell>
          <cell r="C1649" t="str">
            <v>- - - среднезерный</v>
          </cell>
          <cell r="D1649" t="str">
            <v>-</v>
          </cell>
          <cell r="E1649" t="str">
            <v>10, но не менее 0,015 евро за 1 кг</v>
          </cell>
        </row>
        <row r="1650">
          <cell r="B1650">
            <v>1006201500</v>
          </cell>
          <cell r="C1650" t="str">
            <v>- - - - с отношением длины к ширине более 2, но менее 3</v>
          </cell>
          <cell r="D1650" t="str">
            <v>-</v>
          </cell>
          <cell r="E1650" t="str">
            <v>10, но не менее 0,03 евро за 1 кг</v>
          </cell>
        </row>
        <row r="1651">
          <cell r="B1651">
            <v>1006201700</v>
          </cell>
          <cell r="C1651" t="str">
            <v>- - - - с отношением длины к ширине, равным 3 или более</v>
          </cell>
          <cell r="D1651" t="str">
            <v>-</v>
          </cell>
          <cell r="E1651" t="str">
            <v>10, но не менее 0,03 евро за 1 кг</v>
          </cell>
        </row>
        <row r="1652">
          <cell r="B1652">
            <v>1006209200</v>
          </cell>
          <cell r="C1652" t="str">
            <v>- - - короткозерный</v>
          </cell>
          <cell r="D1652" t="str">
            <v>-</v>
          </cell>
          <cell r="E1652" t="str">
            <v>10, но не менее 0,03 евро за 1 кг</v>
          </cell>
        </row>
        <row r="1653">
          <cell r="B1653">
            <v>1006209400</v>
          </cell>
          <cell r="C1653" t="str">
            <v>- - - среднезерный</v>
          </cell>
          <cell r="D1653" t="str">
            <v>-</v>
          </cell>
          <cell r="E1653" t="str">
            <v>10, но не менее 0,03 евро за 1 кг</v>
          </cell>
        </row>
        <row r="1654">
          <cell r="B1654">
            <v>1006209600</v>
          </cell>
          <cell r="C1654" t="str">
            <v>- - - - с отношением длины к ширине более 2, но менее 3</v>
          </cell>
          <cell r="D1654" t="str">
            <v>-</v>
          </cell>
          <cell r="E1654" t="str">
            <v>10, но не менее 0,03 евро за 1 кг</v>
          </cell>
        </row>
        <row r="1655">
          <cell r="B1655">
            <v>1006209800</v>
          </cell>
          <cell r="C1655" t="str">
            <v>- - - - с отношением длины к ширине, равным 3 или более</v>
          </cell>
          <cell r="D1655" t="str">
            <v>-</v>
          </cell>
          <cell r="E1655" t="str">
            <v>10, но не менее 0,03 евро за 1 кг</v>
          </cell>
        </row>
        <row r="1656">
          <cell r="B1656">
            <v>1006302100</v>
          </cell>
          <cell r="C1656" t="str">
            <v>- - - - короткозерный</v>
          </cell>
          <cell r="D1656" t="str">
            <v>-</v>
          </cell>
          <cell r="E1656" t="str">
            <v>10, но не менее 0,03 евро за 1 кг</v>
          </cell>
        </row>
        <row r="1657">
          <cell r="B1657">
            <v>1006302300</v>
          </cell>
          <cell r="C1657" t="str">
            <v>- - - - среднезерный</v>
          </cell>
          <cell r="D1657" t="str">
            <v>-</v>
          </cell>
          <cell r="E1657" t="str">
            <v>10, но не менее 0,03 евро за 1 кг</v>
          </cell>
        </row>
        <row r="1658">
          <cell r="B1658">
            <v>1006302500</v>
          </cell>
          <cell r="C1658" t="str">
            <v>- - - - - с отношением длины к ширине более 2, но менее 3</v>
          </cell>
          <cell r="D1658" t="str">
            <v>-</v>
          </cell>
          <cell r="E1658" t="str">
            <v>10, но не менее 0,03 евро за 1 кг</v>
          </cell>
        </row>
        <row r="1659">
          <cell r="B1659">
            <v>1006302700</v>
          </cell>
          <cell r="C1659" t="str">
            <v>- - - - - с отношением длины к ширине, равным 3 или более</v>
          </cell>
          <cell r="D1659" t="str">
            <v>-</v>
          </cell>
          <cell r="E1659" t="str">
            <v>10, но не менее 0,03 евро за 1 кг</v>
          </cell>
        </row>
        <row r="1660">
          <cell r="B1660">
            <v>1006304200</v>
          </cell>
          <cell r="C1660" t="str">
            <v>- - - - короткозерный</v>
          </cell>
          <cell r="D1660" t="str">
            <v>-</v>
          </cell>
          <cell r="E1660" t="str">
            <v>10, но не менее 0,03 евро за 1 кг</v>
          </cell>
        </row>
        <row r="1661">
          <cell r="B1661">
            <v>1006304400</v>
          </cell>
          <cell r="C1661" t="str">
            <v>- - - - среднезерный</v>
          </cell>
          <cell r="D1661" t="str">
            <v>-</v>
          </cell>
          <cell r="E1661" t="str">
            <v>10, но не менее 0,03 евро за 1 кг</v>
          </cell>
        </row>
        <row r="1662">
          <cell r="B1662">
            <v>1006304600</v>
          </cell>
          <cell r="C1662" t="str">
            <v>- - - - - с отношением длины к ширине более 2, но менее 3</v>
          </cell>
          <cell r="D1662" t="str">
            <v>-</v>
          </cell>
          <cell r="E1662" t="str">
            <v>10, но не менее 0,03 евро за 1 кг</v>
          </cell>
        </row>
        <row r="1663">
          <cell r="B1663">
            <v>1006304800</v>
          </cell>
          <cell r="C1663" t="str">
            <v>- - - - - с отношением длины к ширине, равным 3 или более</v>
          </cell>
          <cell r="D1663" t="str">
            <v>-</v>
          </cell>
          <cell r="E1663" t="str">
            <v>10, но не менее 0,03 евро за 1 кг</v>
          </cell>
        </row>
        <row r="1664">
          <cell r="B1664">
            <v>1006306100</v>
          </cell>
          <cell r="C1664" t="str">
            <v>- - - - короткозерный</v>
          </cell>
          <cell r="D1664" t="str">
            <v>-</v>
          </cell>
          <cell r="E1664" t="str">
            <v>10, но не менее 0,03 евро за 1 кг</v>
          </cell>
        </row>
        <row r="1665">
          <cell r="B1665">
            <v>1006306300</v>
          </cell>
          <cell r="C1665" t="str">
            <v>- - - - среднезерный</v>
          </cell>
          <cell r="D1665" t="str">
            <v>-</v>
          </cell>
          <cell r="E1665" t="str">
            <v>10, но не менее 0,03 евро за 1 кг</v>
          </cell>
        </row>
        <row r="1666">
          <cell r="B1666">
            <v>1006306500</v>
          </cell>
          <cell r="C1666" t="str">
            <v>- - - - - с отношением длины к ширине более 2, но менее 3</v>
          </cell>
          <cell r="D1666" t="str">
            <v>-</v>
          </cell>
          <cell r="E1666" t="str">
            <v>10, но не менее 0,03 евро за 1 кг</v>
          </cell>
        </row>
        <row r="1667">
          <cell r="B1667">
            <v>1006306701</v>
          </cell>
          <cell r="C1667" t="str">
            <v>- - - - - - в порядке, указанном в дополнительном примечании Евразийского экономического союза 1 к данной группе</v>
          </cell>
          <cell r="D1667" t="str">
            <v>-</v>
          </cell>
          <cell r="E1667">
            <v>0</v>
          </cell>
        </row>
        <row r="1668">
          <cell r="B1668">
            <v>1006306709</v>
          </cell>
          <cell r="C1668" t="str">
            <v>- - - - - - прочий</v>
          </cell>
          <cell r="D1668" t="str">
            <v>-</v>
          </cell>
          <cell r="E1668" t="str">
            <v>10, но не менее 0,03 евро за 1 кг</v>
          </cell>
        </row>
        <row r="1669">
          <cell r="B1669">
            <v>1006309200</v>
          </cell>
          <cell r="C1669" t="str">
            <v>- - - - короткозерный</v>
          </cell>
          <cell r="D1669" t="str">
            <v>-</v>
          </cell>
          <cell r="E1669" t="str">
            <v>10, но не менее 0,03 евро за 1 кг</v>
          </cell>
        </row>
        <row r="1670">
          <cell r="B1670">
            <v>1006309400</v>
          </cell>
          <cell r="C1670" t="str">
            <v>- - - - среднезерный</v>
          </cell>
          <cell r="D1670" t="str">
            <v>-</v>
          </cell>
          <cell r="E1670" t="str">
            <v>10, но не менее 0,03 евро за 1 кг</v>
          </cell>
        </row>
        <row r="1671">
          <cell r="B1671">
            <v>1006309600</v>
          </cell>
          <cell r="C1671" t="str">
            <v>- - - - - с отношением длины к ширине более 2, но менее 3</v>
          </cell>
          <cell r="D1671" t="str">
            <v>-</v>
          </cell>
          <cell r="E1671" t="str">
            <v>10, но не менее 0,03 евро за 1 кг</v>
          </cell>
        </row>
        <row r="1672">
          <cell r="B1672">
            <v>1006309801</v>
          </cell>
          <cell r="C1672" t="str">
            <v>- - - - - - в порядке, указанном в дополнительном примечании Евразийского экономического союза 1 к данной группе</v>
          </cell>
          <cell r="D1672" t="str">
            <v>-</v>
          </cell>
          <cell r="E1672">
            <v>0</v>
          </cell>
        </row>
        <row r="1673">
          <cell r="B1673">
            <v>1006309809</v>
          </cell>
          <cell r="C1673" t="str">
            <v>- - - - - - прочий</v>
          </cell>
          <cell r="D1673" t="str">
            <v>-</v>
          </cell>
          <cell r="E1673" t="str">
            <v>10, но не менее 0,03 евро за 1 кг</v>
          </cell>
        </row>
        <row r="1674">
          <cell r="B1674">
            <v>1006400000</v>
          </cell>
          <cell r="C1674" t="str">
            <v>- дробленый рис</v>
          </cell>
          <cell r="D1674" t="str">
            <v>-</v>
          </cell>
          <cell r="E1674" t="str">
            <v>10, но не менее 0,03 евро за 1 кг</v>
          </cell>
        </row>
        <row r="1675">
          <cell r="B1675">
            <v>1007101000</v>
          </cell>
          <cell r="C1675" t="str">
            <v>- - гибриды</v>
          </cell>
          <cell r="D1675" t="str">
            <v>-</v>
          </cell>
          <cell r="E1675">
            <v>5</v>
          </cell>
        </row>
        <row r="1676">
          <cell r="B1676">
            <v>1007109000</v>
          </cell>
          <cell r="C1676" t="str">
            <v>- - прочее</v>
          </cell>
          <cell r="D1676" t="str">
            <v>-</v>
          </cell>
          <cell r="E1676">
            <v>5</v>
          </cell>
        </row>
        <row r="1677">
          <cell r="B1677">
            <v>1007900000</v>
          </cell>
          <cell r="C1677" t="str">
            <v>- прочее</v>
          </cell>
          <cell r="D1677" t="str">
            <v>-</v>
          </cell>
          <cell r="E1677">
            <v>5</v>
          </cell>
        </row>
        <row r="1678">
          <cell r="B1678">
            <v>1008100001</v>
          </cell>
          <cell r="C1678" t="str">
            <v>- - семенная</v>
          </cell>
          <cell r="D1678" t="str">
            <v>-</v>
          </cell>
          <cell r="E1678">
            <v>5</v>
          </cell>
        </row>
        <row r="1679">
          <cell r="B1679">
            <v>1008100009</v>
          </cell>
          <cell r="C1679" t="str">
            <v>- - прочая</v>
          </cell>
          <cell r="D1679" t="str">
            <v>-</v>
          </cell>
          <cell r="E1679">
            <v>5</v>
          </cell>
        </row>
        <row r="1680">
          <cell r="B1680">
            <v>1008210000</v>
          </cell>
          <cell r="C1680" t="str">
            <v>- - семенное</v>
          </cell>
          <cell r="D1680" t="str">
            <v>-</v>
          </cell>
          <cell r="E1680">
            <v>5</v>
          </cell>
        </row>
        <row r="1681">
          <cell r="B1681">
            <v>1008290000</v>
          </cell>
          <cell r="C1681" t="str">
            <v>- - прочее</v>
          </cell>
          <cell r="D1681" t="str">
            <v>-</v>
          </cell>
          <cell r="E1681">
            <v>5</v>
          </cell>
        </row>
        <row r="1682">
          <cell r="B1682">
            <v>1008300000</v>
          </cell>
          <cell r="C1682" t="str">
            <v>- семена канареечника</v>
          </cell>
          <cell r="D1682" t="str">
            <v>-</v>
          </cell>
          <cell r="E1682">
            <v>5</v>
          </cell>
        </row>
        <row r="1683">
          <cell r="B1683">
            <v>1008400000</v>
          </cell>
          <cell r="C1683" t="str">
            <v>- росичка (Digitaria spp.)</v>
          </cell>
          <cell r="D1683" t="str">
            <v>-</v>
          </cell>
          <cell r="E1683">
            <v>5</v>
          </cell>
        </row>
        <row r="1684">
          <cell r="B1684">
            <v>1008500000</v>
          </cell>
          <cell r="C1684" t="str">
            <v>- киноа, или рисовая лебеда (Chenopodium quinoa)</v>
          </cell>
          <cell r="D1684" t="str">
            <v>-</v>
          </cell>
          <cell r="E1684">
            <v>5</v>
          </cell>
        </row>
        <row r="1685">
          <cell r="B1685">
            <v>1008600000</v>
          </cell>
          <cell r="C1685" t="str">
            <v>- тритикале</v>
          </cell>
          <cell r="D1685" t="str">
            <v>-</v>
          </cell>
          <cell r="E1685">
            <v>5</v>
          </cell>
        </row>
        <row r="1686">
          <cell r="B1686">
            <v>1008900000</v>
          </cell>
          <cell r="C1686" t="str">
            <v>- прочие злаки</v>
          </cell>
          <cell r="D1686" t="str">
            <v>-</v>
          </cell>
          <cell r="E1686">
            <v>5</v>
          </cell>
        </row>
        <row r="1687">
          <cell r="B1687">
            <v>1101001100</v>
          </cell>
          <cell r="C1687" t="str">
            <v>- - из пшеницы твердой</v>
          </cell>
          <cell r="D1687" t="str">
            <v>-</v>
          </cell>
          <cell r="E1687">
            <v>10</v>
          </cell>
        </row>
        <row r="1688">
          <cell r="B1688">
            <v>1101001500</v>
          </cell>
          <cell r="C1688" t="str">
            <v>- - из пшеницы мягкой и спельты</v>
          </cell>
          <cell r="D1688" t="str">
            <v>-</v>
          </cell>
          <cell r="E1688">
            <v>7.5</v>
          </cell>
        </row>
        <row r="1689">
          <cell r="B1689">
            <v>1101009000</v>
          </cell>
          <cell r="C1689" t="str">
            <v>- мука пшенично-ржаная</v>
          </cell>
          <cell r="D1689" t="str">
            <v>-</v>
          </cell>
          <cell r="E1689">
            <v>10</v>
          </cell>
        </row>
        <row r="1690">
          <cell r="B1690">
            <v>1102201000</v>
          </cell>
          <cell r="C1690" t="str">
            <v>- - с содержанием жира не более 1,5 мас.%</v>
          </cell>
          <cell r="D1690" t="str">
            <v>-</v>
          </cell>
          <cell r="E1690">
            <v>10</v>
          </cell>
        </row>
        <row r="1691">
          <cell r="B1691">
            <v>1102209000</v>
          </cell>
          <cell r="C1691" t="str">
            <v>- - прочая</v>
          </cell>
          <cell r="D1691" t="str">
            <v>-</v>
          </cell>
          <cell r="E1691">
            <v>10</v>
          </cell>
        </row>
        <row r="1692">
          <cell r="B1692">
            <v>1102901000</v>
          </cell>
          <cell r="C1692" t="str">
            <v>- - мука ячменная</v>
          </cell>
          <cell r="D1692" t="str">
            <v>-</v>
          </cell>
          <cell r="E1692">
            <v>10</v>
          </cell>
        </row>
        <row r="1693">
          <cell r="B1693">
            <v>1102903000</v>
          </cell>
          <cell r="C1693" t="str">
            <v>- - мука овсяная</v>
          </cell>
          <cell r="D1693" t="str">
            <v>-</v>
          </cell>
          <cell r="E1693">
            <v>10</v>
          </cell>
        </row>
        <row r="1694">
          <cell r="B1694">
            <v>1102905000</v>
          </cell>
          <cell r="C1694" t="str">
            <v>- - мука рисовая</v>
          </cell>
          <cell r="D1694" t="str">
            <v>-</v>
          </cell>
          <cell r="E1694">
            <v>10</v>
          </cell>
        </row>
        <row r="1695">
          <cell r="B1695">
            <v>1102907000</v>
          </cell>
          <cell r="C1695" t="str">
            <v>- - мука ржаная</v>
          </cell>
          <cell r="D1695" t="str">
            <v>-</v>
          </cell>
          <cell r="E1695">
            <v>10</v>
          </cell>
        </row>
        <row r="1696">
          <cell r="B1696">
            <v>1102909001</v>
          </cell>
          <cell r="C1696" t="str">
            <v>- - - мука сорговая</v>
          </cell>
          <cell r="D1696" t="str">
            <v>-</v>
          </cell>
          <cell r="E1696">
            <v>10</v>
          </cell>
        </row>
        <row r="1697">
          <cell r="B1697">
            <v>1102909009</v>
          </cell>
          <cell r="C1697" t="str">
            <v>- - - прочая</v>
          </cell>
          <cell r="D1697" t="str">
            <v>-</v>
          </cell>
          <cell r="E1697">
            <v>10</v>
          </cell>
        </row>
        <row r="1698">
          <cell r="B1698">
            <v>1103111000</v>
          </cell>
          <cell r="C1698" t="str">
            <v>- - - из пшеницы твердой</v>
          </cell>
          <cell r="D1698" t="str">
            <v>-</v>
          </cell>
          <cell r="E1698">
            <v>10</v>
          </cell>
        </row>
        <row r="1699">
          <cell r="B1699">
            <v>1103119000</v>
          </cell>
          <cell r="C1699" t="str">
            <v>- - - из пшеницы мягкой и спельты</v>
          </cell>
          <cell r="D1699" t="str">
            <v>-</v>
          </cell>
          <cell r="E1699">
            <v>10</v>
          </cell>
        </row>
        <row r="1700">
          <cell r="B1700">
            <v>1103131000</v>
          </cell>
          <cell r="C1700" t="str">
            <v>- - - с содержанием жира не более 1,5 мас.%</v>
          </cell>
          <cell r="D1700" t="str">
            <v>-</v>
          </cell>
          <cell r="E1700">
            <v>10</v>
          </cell>
        </row>
        <row r="1701">
          <cell r="B1701">
            <v>1103139000</v>
          </cell>
          <cell r="C1701" t="str">
            <v>- - - прочая</v>
          </cell>
          <cell r="D1701" t="str">
            <v>-</v>
          </cell>
          <cell r="E1701">
            <v>10</v>
          </cell>
        </row>
        <row r="1702">
          <cell r="B1702">
            <v>1103192000</v>
          </cell>
          <cell r="C1702" t="str">
            <v>- - - из ржи или ячменя</v>
          </cell>
          <cell r="D1702" t="str">
            <v>-</v>
          </cell>
          <cell r="E1702">
            <v>10</v>
          </cell>
        </row>
        <row r="1703">
          <cell r="B1703">
            <v>1103194000</v>
          </cell>
          <cell r="C1703" t="str">
            <v>- - - из овса</v>
          </cell>
          <cell r="D1703" t="str">
            <v>-</v>
          </cell>
          <cell r="E1703">
            <v>10</v>
          </cell>
        </row>
        <row r="1704">
          <cell r="B1704">
            <v>1103195000</v>
          </cell>
          <cell r="C1704" t="str">
            <v>- - - из риса</v>
          </cell>
          <cell r="D1704" t="str">
            <v>-</v>
          </cell>
          <cell r="E1704" t="str">
            <v>10, но не менее 0,03 евро за 1 кг</v>
          </cell>
        </row>
        <row r="1705">
          <cell r="B1705">
            <v>1103199001</v>
          </cell>
          <cell r="C1705" t="str">
            <v>- - - - из сорго</v>
          </cell>
          <cell r="D1705" t="str">
            <v>-</v>
          </cell>
          <cell r="E1705">
            <v>10</v>
          </cell>
        </row>
        <row r="1706">
          <cell r="B1706">
            <v>1103199009</v>
          </cell>
          <cell r="C1706" t="str">
            <v>- - - - прочая</v>
          </cell>
          <cell r="D1706" t="str">
            <v>-</v>
          </cell>
          <cell r="E1706">
            <v>10</v>
          </cell>
        </row>
        <row r="1707">
          <cell r="B1707">
            <v>1103202500</v>
          </cell>
          <cell r="C1707" t="str">
            <v>- - из ржи или ячменя</v>
          </cell>
          <cell r="D1707" t="str">
            <v>-</v>
          </cell>
          <cell r="E1707">
            <v>10</v>
          </cell>
        </row>
        <row r="1708">
          <cell r="B1708">
            <v>1103203000</v>
          </cell>
          <cell r="C1708" t="str">
            <v>- - из овса</v>
          </cell>
          <cell r="D1708" t="str">
            <v>-</v>
          </cell>
          <cell r="E1708">
            <v>10</v>
          </cell>
        </row>
        <row r="1709">
          <cell r="B1709">
            <v>1103204000</v>
          </cell>
          <cell r="C1709" t="str">
            <v>- - из кукурузы</v>
          </cell>
          <cell r="D1709" t="str">
            <v>-</v>
          </cell>
          <cell r="E1709">
            <v>10</v>
          </cell>
        </row>
        <row r="1710">
          <cell r="B1710">
            <v>1103205000</v>
          </cell>
          <cell r="C1710" t="str">
            <v>- - из риса</v>
          </cell>
          <cell r="D1710" t="str">
            <v>-</v>
          </cell>
          <cell r="E1710" t="str">
            <v>10, но не менее 0,03 евро за 1 кг</v>
          </cell>
        </row>
        <row r="1711">
          <cell r="B1711">
            <v>1103206000</v>
          </cell>
          <cell r="C1711" t="str">
            <v>- - из пшеницы</v>
          </cell>
          <cell r="D1711" t="str">
            <v>-</v>
          </cell>
          <cell r="E1711">
            <v>10</v>
          </cell>
        </row>
        <row r="1712">
          <cell r="B1712">
            <v>1103209000</v>
          </cell>
          <cell r="C1712" t="str">
            <v>- - прочие</v>
          </cell>
          <cell r="D1712" t="str">
            <v>-</v>
          </cell>
          <cell r="E1712">
            <v>10</v>
          </cell>
        </row>
        <row r="1713">
          <cell r="B1713">
            <v>1104121000</v>
          </cell>
          <cell r="C1713" t="str">
            <v>- - - плющеное</v>
          </cell>
          <cell r="D1713" t="str">
            <v>-</v>
          </cell>
          <cell r="E1713">
            <v>10</v>
          </cell>
        </row>
        <row r="1714">
          <cell r="B1714">
            <v>1104129000</v>
          </cell>
          <cell r="C1714" t="str">
            <v>- - - переработанное в хлопья</v>
          </cell>
          <cell r="D1714" t="str">
            <v>-</v>
          </cell>
          <cell r="E1714">
            <v>10</v>
          </cell>
        </row>
        <row r="1715">
          <cell r="B1715">
            <v>1104191000</v>
          </cell>
          <cell r="C1715" t="str">
            <v>- - - пшеницы</v>
          </cell>
          <cell r="D1715" t="str">
            <v>-</v>
          </cell>
          <cell r="E1715">
            <v>10</v>
          </cell>
        </row>
        <row r="1716">
          <cell r="B1716">
            <v>1104193000</v>
          </cell>
          <cell r="C1716" t="str">
            <v>- - - ржи</v>
          </cell>
          <cell r="D1716" t="str">
            <v>-</v>
          </cell>
          <cell r="E1716">
            <v>10</v>
          </cell>
        </row>
        <row r="1717">
          <cell r="B1717">
            <v>1104195000</v>
          </cell>
          <cell r="C1717" t="str">
            <v>- - - кукурузы</v>
          </cell>
          <cell r="D1717" t="str">
            <v>-</v>
          </cell>
          <cell r="E1717">
            <v>10</v>
          </cell>
        </row>
        <row r="1718">
          <cell r="B1718">
            <v>1104196100</v>
          </cell>
          <cell r="C1718" t="str">
            <v>- - - - плющеное</v>
          </cell>
          <cell r="D1718" t="str">
            <v>-</v>
          </cell>
          <cell r="E1718">
            <v>10</v>
          </cell>
        </row>
        <row r="1719">
          <cell r="B1719">
            <v>1104196900</v>
          </cell>
          <cell r="C1719" t="str">
            <v>- - - - переработанное в хлопья</v>
          </cell>
          <cell r="D1719" t="str">
            <v>-</v>
          </cell>
          <cell r="E1719">
            <v>10</v>
          </cell>
        </row>
        <row r="1720">
          <cell r="B1720">
            <v>1104199100</v>
          </cell>
          <cell r="C1720" t="str">
            <v>- - - - рисовые хлопья</v>
          </cell>
          <cell r="D1720" t="str">
            <v>-</v>
          </cell>
          <cell r="E1720" t="str">
            <v>10, но не менее 0,03 евро за 1 кг</v>
          </cell>
        </row>
        <row r="1721">
          <cell r="B1721">
            <v>1104199900</v>
          </cell>
          <cell r="C1721" t="str">
            <v>- - - - прочее</v>
          </cell>
          <cell r="D1721" t="str">
            <v>-</v>
          </cell>
          <cell r="E1721">
            <v>10</v>
          </cell>
        </row>
        <row r="1722">
          <cell r="B1722">
            <v>1104224000</v>
          </cell>
          <cell r="C1722" t="str">
            <v>- - - шелушеное, переработанное в сечку или непереработанное, дробленое или недробленое</v>
          </cell>
          <cell r="D1722" t="str">
            <v>-</v>
          </cell>
          <cell r="E1722">
            <v>10</v>
          </cell>
        </row>
        <row r="1723">
          <cell r="B1723">
            <v>1104225000</v>
          </cell>
          <cell r="C1723" t="str">
            <v>- - - обрушенное</v>
          </cell>
          <cell r="D1723" t="str">
            <v>-</v>
          </cell>
          <cell r="E1723">
            <v>10</v>
          </cell>
        </row>
        <row r="1724">
          <cell r="B1724">
            <v>1104229500</v>
          </cell>
          <cell r="C1724" t="str">
            <v>- - - прочее</v>
          </cell>
          <cell r="D1724" t="str">
            <v>-</v>
          </cell>
          <cell r="E1724">
            <v>10</v>
          </cell>
        </row>
        <row r="1725">
          <cell r="B1725">
            <v>1104234000</v>
          </cell>
          <cell r="C1725" t="str">
            <v>- - - шелушеное, переработанное в сечку или непереработанное, дробленое или недробленое; обрушенное</v>
          </cell>
          <cell r="D1725" t="str">
            <v>-</v>
          </cell>
          <cell r="E1725">
            <v>10</v>
          </cell>
        </row>
        <row r="1726">
          <cell r="B1726">
            <v>1104239800</v>
          </cell>
          <cell r="C1726" t="str">
            <v>- - - прочее</v>
          </cell>
          <cell r="D1726" t="str">
            <v>-</v>
          </cell>
          <cell r="E1726">
            <v>10</v>
          </cell>
        </row>
        <row r="1727">
          <cell r="B1727">
            <v>1104290400</v>
          </cell>
          <cell r="C1727" t="str">
            <v>- - - - шелушеное, переработанное в сечку или непереработанное, дробленое или недробленое</v>
          </cell>
          <cell r="D1727" t="str">
            <v>-</v>
          </cell>
          <cell r="E1727">
            <v>10</v>
          </cell>
        </row>
        <row r="1728">
          <cell r="B1728">
            <v>1104290500</v>
          </cell>
          <cell r="C1728" t="str">
            <v>- - - - обрушенное</v>
          </cell>
          <cell r="D1728" t="str">
            <v>-</v>
          </cell>
          <cell r="E1728">
            <v>10</v>
          </cell>
        </row>
        <row r="1729">
          <cell r="B1729">
            <v>1104290800</v>
          </cell>
          <cell r="C1729" t="str">
            <v>- - - - прочее</v>
          </cell>
          <cell r="D1729" t="str">
            <v>-</v>
          </cell>
          <cell r="E1729">
            <v>10</v>
          </cell>
        </row>
        <row r="1730">
          <cell r="B1730">
            <v>1104291700</v>
          </cell>
          <cell r="C1730" t="str">
            <v>- - - - шелушеное, переработанное в сечку или непереработанное, дробленое или недробленое</v>
          </cell>
          <cell r="D1730" t="str">
            <v>-</v>
          </cell>
          <cell r="E1730">
            <v>10</v>
          </cell>
        </row>
        <row r="1731">
          <cell r="B1731">
            <v>1104293000</v>
          </cell>
          <cell r="C1731" t="str">
            <v>- - - - обрушенное</v>
          </cell>
          <cell r="D1731" t="str">
            <v>-</v>
          </cell>
          <cell r="E1731">
            <v>10</v>
          </cell>
        </row>
        <row r="1732">
          <cell r="B1732">
            <v>1104295100</v>
          </cell>
          <cell r="C1732" t="str">
            <v>- - - - - пшеницы</v>
          </cell>
          <cell r="D1732" t="str">
            <v>-</v>
          </cell>
          <cell r="E1732">
            <v>10</v>
          </cell>
        </row>
        <row r="1733">
          <cell r="B1733">
            <v>1104295500</v>
          </cell>
          <cell r="C1733" t="str">
            <v>- - - - - ржи</v>
          </cell>
          <cell r="D1733" t="str">
            <v>-</v>
          </cell>
          <cell r="E1733">
            <v>10</v>
          </cell>
        </row>
        <row r="1734">
          <cell r="B1734">
            <v>1104295900</v>
          </cell>
          <cell r="C1734" t="str">
            <v>- - - - - прочее</v>
          </cell>
          <cell r="D1734" t="str">
            <v>-</v>
          </cell>
          <cell r="E1734">
            <v>10</v>
          </cell>
        </row>
        <row r="1735">
          <cell r="B1735">
            <v>1104298100</v>
          </cell>
          <cell r="C1735" t="str">
            <v>- - - - - пшеницы</v>
          </cell>
          <cell r="D1735" t="str">
            <v>-</v>
          </cell>
          <cell r="E1735">
            <v>10</v>
          </cell>
        </row>
        <row r="1736">
          <cell r="B1736">
            <v>1104298500</v>
          </cell>
          <cell r="C1736" t="str">
            <v>- - - - - ржи</v>
          </cell>
          <cell r="D1736" t="str">
            <v>-</v>
          </cell>
          <cell r="E1736">
            <v>10</v>
          </cell>
        </row>
        <row r="1737">
          <cell r="B1737">
            <v>1104298900</v>
          </cell>
          <cell r="C1737" t="str">
            <v>- - - - - прочее</v>
          </cell>
          <cell r="D1737" t="str">
            <v>-</v>
          </cell>
          <cell r="E1737">
            <v>10</v>
          </cell>
        </row>
        <row r="1738">
          <cell r="B1738">
            <v>1104301000</v>
          </cell>
          <cell r="C1738" t="str">
            <v>- - пшеницы</v>
          </cell>
          <cell r="D1738" t="str">
            <v>-</v>
          </cell>
          <cell r="E1738">
            <v>10</v>
          </cell>
        </row>
        <row r="1739">
          <cell r="B1739">
            <v>1104309000</v>
          </cell>
          <cell r="C1739" t="str">
            <v>- - других злаков</v>
          </cell>
          <cell r="D1739" t="str">
            <v>-</v>
          </cell>
          <cell r="E1739">
            <v>10</v>
          </cell>
        </row>
        <row r="1740">
          <cell r="B1740">
            <v>1105100000</v>
          </cell>
          <cell r="C1740" t="str">
            <v>- мука тонкого и грубого помола и порошок</v>
          </cell>
          <cell r="D1740" t="str">
            <v>-</v>
          </cell>
          <cell r="E1740">
            <v>10</v>
          </cell>
        </row>
        <row r="1741">
          <cell r="B1741">
            <v>1105200000</v>
          </cell>
          <cell r="C1741" t="str">
            <v>- хлопья и гранулы</v>
          </cell>
          <cell r="D1741" t="str">
            <v>-</v>
          </cell>
          <cell r="E1741">
            <v>5</v>
          </cell>
        </row>
        <row r="1742">
          <cell r="B1742">
            <v>1106100000</v>
          </cell>
          <cell r="C1742" t="str">
            <v>- из сушеных бобовых овощей товарной позиции 0713</v>
          </cell>
          <cell r="D1742" t="str">
            <v>-</v>
          </cell>
          <cell r="E1742">
            <v>10</v>
          </cell>
        </row>
        <row r="1743">
          <cell r="B1743">
            <v>1106201000</v>
          </cell>
          <cell r="C1743" t="str">
            <v>- - денатурированные</v>
          </cell>
          <cell r="D1743" t="str">
            <v>-</v>
          </cell>
          <cell r="E1743">
            <v>9</v>
          </cell>
        </row>
        <row r="1744">
          <cell r="B1744">
            <v>1106209000</v>
          </cell>
          <cell r="C1744" t="str">
            <v>- - прочие</v>
          </cell>
          <cell r="D1744" t="str">
            <v>-</v>
          </cell>
          <cell r="E1744">
            <v>9</v>
          </cell>
        </row>
        <row r="1745">
          <cell r="B1745">
            <v>1106301000</v>
          </cell>
          <cell r="C1745" t="str">
            <v>- - из бананов</v>
          </cell>
          <cell r="D1745" t="str">
            <v>-</v>
          </cell>
          <cell r="E1745">
            <v>10</v>
          </cell>
        </row>
        <row r="1746">
          <cell r="B1746">
            <v>1106309000</v>
          </cell>
          <cell r="C1746" t="str">
            <v>- - прочие</v>
          </cell>
          <cell r="D1746" t="str">
            <v>-</v>
          </cell>
          <cell r="E1746">
            <v>10</v>
          </cell>
        </row>
        <row r="1747">
          <cell r="B1747">
            <v>1107101100</v>
          </cell>
          <cell r="C1747" t="str">
            <v>- - - в виде муки</v>
          </cell>
          <cell r="D1747" t="str">
            <v>-</v>
          </cell>
          <cell r="E1747">
            <v>7</v>
          </cell>
        </row>
        <row r="1748">
          <cell r="B1748">
            <v>1107101900</v>
          </cell>
          <cell r="C1748" t="str">
            <v>- - - прочий</v>
          </cell>
          <cell r="D1748" t="str">
            <v>-</v>
          </cell>
          <cell r="E1748">
            <v>7</v>
          </cell>
        </row>
        <row r="1749">
          <cell r="B1749">
            <v>1107109100</v>
          </cell>
          <cell r="C1749" t="str">
            <v>- - - в виде муки</v>
          </cell>
          <cell r="D1749" t="str">
            <v>-</v>
          </cell>
          <cell r="E1749">
            <v>7</v>
          </cell>
        </row>
        <row r="1750">
          <cell r="B1750">
            <v>1107109900</v>
          </cell>
          <cell r="C1750" t="str">
            <v>- - - прочий</v>
          </cell>
          <cell r="D1750" t="str">
            <v>-</v>
          </cell>
          <cell r="E1750">
            <v>7</v>
          </cell>
        </row>
        <row r="1751">
          <cell r="B1751">
            <v>1107200000</v>
          </cell>
          <cell r="C1751" t="str">
            <v>- поджаренный</v>
          </cell>
          <cell r="D1751" t="str">
            <v>-</v>
          </cell>
          <cell r="E1751">
            <v>7</v>
          </cell>
        </row>
        <row r="1752">
          <cell r="B1752">
            <v>1108110000</v>
          </cell>
          <cell r="C1752" t="str">
            <v>- - пшеничный</v>
          </cell>
          <cell r="D1752" t="str">
            <v>-</v>
          </cell>
          <cell r="E1752" t="str">
            <v>12, но не менее 0,036 евро за 1 кг</v>
          </cell>
        </row>
        <row r="1753">
          <cell r="B1753">
            <v>1108120000</v>
          </cell>
          <cell r="C1753" t="str">
            <v>- - кукурузный</v>
          </cell>
          <cell r="D1753" t="str">
            <v>-</v>
          </cell>
          <cell r="E1753" t="str">
            <v>13, но не менее 0,039 евро за 1 кг</v>
          </cell>
        </row>
        <row r="1754">
          <cell r="B1754">
            <v>1108130000</v>
          </cell>
          <cell r="C1754" t="str">
            <v>- - картофельный</v>
          </cell>
          <cell r="D1754" t="str">
            <v>-</v>
          </cell>
          <cell r="E1754" t="str">
            <v>12, но не менее 0,036 евро за 1 кг</v>
          </cell>
        </row>
        <row r="1755">
          <cell r="B1755">
            <v>1108140000</v>
          </cell>
          <cell r="C1755" t="str">
            <v>- - маниоковый</v>
          </cell>
          <cell r="D1755" t="str">
            <v>-</v>
          </cell>
          <cell r="E1755" t="str">
            <v>10, но не менее 0,03 евро за 1 кг</v>
          </cell>
        </row>
        <row r="1756">
          <cell r="B1756">
            <v>1108191000</v>
          </cell>
          <cell r="C1756" t="str">
            <v>- - - рисовый</v>
          </cell>
          <cell r="D1756" t="str">
            <v>-</v>
          </cell>
          <cell r="E1756" t="str">
            <v>10, но не менее 0,03 евро за 1 кг</v>
          </cell>
        </row>
        <row r="1757">
          <cell r="B1757">
            <v>1108199000</v>
          </cell>
          <cell r="C1757" t="str">
            <v>- - - прочий</v>
          </cell>
          <cell r="D1757" t="str">
            <v>-</v>
          </cell>
          <cell r="E1757" t="str">
            <v>10, но не менее 0,03 евро за 1 кг</v>
          </cell>
        </row>
        <row r="1758">
          <cell r="B1758">
            <v>1108200000</v>
          </cell>
          <cell r="C1758" t="str">
            <v>- инулин</v>
          </cell>
          <cell r="D1758" t="str">
            <v>-</v>
          </cell>
          <cell r="E1758">
            <v>10</v>
          </cell>
        </row>
        <row r="1759">
          <cell r="B1759">
            <v>1109000000</v>
          </cell>
          <cell r="C1759" t="str">
            <v>Клейковина пшеничная, сухая или сырая</v>
          </cell>
          <cell r="D1759" t="str">
            <v>-</v>
          </cell>
          <cell r="E1759">
            <v>10</v>
          </cell>
        </row>
        <row r="1760">
          <cell r="B1760">
            <v>1201100000</v>
          </cell>
          <cell r="C1760" t="str">
            <v>- семенные</v>
          </cell>
          <cell r="D1760" t="str">
            <v>-</v>
          </cell>
          <cell r="E1760">
            <v>0</v>
          </cell>
        </row>
        <row r="1761">
          <cell r="B1761">
            <v>1201900000</v>
          </cell>
          <cell r="C1761" t="str">
            <v>- прочие</v>
          </cell>
          <cell r="D1761" t="str">
            <v>-</v>
          </cell>
          <cell r="E1761">
            <v>0</v>
          </cell>
        </row>
        <row r="1762">
          <cell r="B1762">
            <v>1202300000</v>
          </cell>
          <cell r="C1762" t="str">
            <v>- семенной</v>
          </cell>
          <cell r="D1762" t="str">
            <v>-</v>
          </cell>
          <cell r="E1762">
            <v>0</v>
          </cell>
        </row>
        <row r="1763">
          <cell r="B1763">
            <v>1202410000</v>
          </cell>
          <cell r="C1763" t="str">
            <v>- - нелущеный</v>
          </cell>
          <cell r="D1763" t="str">
            <v>-</v>
          </cell>
          <cell r="E1763">
            <v>0</v>
          </cell>
        </row>
        <row r="1764">
          <cell r="B1764">
            <v>1202420000</v>
          </cell>
          <cell r="C1764" t="str">
            <v>- - лущеный, дробленый или недробленый</v>
          </cell>
          <cell r="D1764" t="str">
            <v>-</v>
          </cell>
          <cell r="E1764">
            <v>0</v>
          </cell>
        </row>
        <row r="1765">
          <cell r="B1765">
            <v>1203000000</v>
          </cell>
          <cell r="C1765" t="str">
            <v>Копра</v>
          </cell>
          <cell r="D1765" t="str">
            <v>-</v>
          </cell>
          <cell r="E1765">
            <v>5</v>
          </cell>
        </row>
        <row r="1766">
          <cell r="B1766">
            <v>1204001001</v>
          </cell>
          <cell r="C1766" t="str">
            <v>- - льна-долгунца</v>
          </cell>
          <cell r="D1766" t="str">
            <v>-</v>
          </cell>
          <cell r="E1766">
            <v>5</v>
          </cell>
        </row>
        <row r="1767">
          <cell r="B1767">
            <v>1204001009</v>
          </cell>
          <cell r="C1767" t="str">
            <v>- - льна-кудряша</v>
          </cell>
          <cell r="D1767" t="str">
            <v>-</v>
          </cell>
          <cell r="E1767">
            <v>5</v>
          </cell>
        </row>
        <row r="1768">
          <cell r="B1768">
            <v>1204009000</v>
          </cell>
          <cell r="C1768" t="str">
            <v>- прочие</v>
          </cell>
          <cell r="D1768" t="str">
            <v>-</v>
          </cell>
          <cell r="E1768">
            <v>5</v>
          </cell>
        </row>
        <row r="1769">
          <cell r="B1769">
            <v>1205101000</v>
          </cell>
          <cell r="C1769" t="str">
            <v>- - для посева</v>
          </cell>
          <cell r="D1769" t="str">
            <v>-</v>
          </cell>
          <cell r="E1769">
            <v>0</v>
          </cell>
        </row>
        <row r="1770">
          <cell r="B1770">
            <v>1205109000</v>
          </cell>
          <cell r="C1770" t="str">
            <v>- - прочие</v>
          </cell>
          <cell r="D1770" t="str">
            <v>-</v>
          </cell>
          <cell r="E1770">
            <v>0</v>
          </cell>
        </row>
        <row r="1771">
          <cell r="B1771">
            <v>1205900001</v>
          </cell>
          <cell r="C1771" t="str">
            <v>- - для посева</v>
          </cell>
          <cell r="D1771" t="str">
            <v>-</v>
          </cell>
          <cell r="E1771">
            <v>0</v>
          </cell>
        </row>
        <row r="1772">
          <cell r="B1772">
            <v>1205900009</v>
          </cell>
          <cell r="C1772" t="str">
            <v>- - прочие</v>
          </cell>
          <cell r="D1772" t="str">
            <v>-</v>
          </cell>
          <cell r="E1772">
            <v>0</v>
          </cell>
        </row>
        <row r="1773">
          <cell r="B1773">
            <v>1206001000</v>
          </cell>
          <cell r="C1773" t="str">
            <v>- для посева</v>
          </cell>
          <cell r="D1773" t="str">
            <v>-</v>
          </cell>
          <cell r="E1773">
            <v>2.5</v>
          </cell>
        </row>
        <row r="1774">
          <cell r="B1774">
            <v>1206009100</v>
          </cell>
          <cell r="C1774" t="str">
            <v>- - лущеные; в лузге серого цвета и с белыми полосками</v>
          </cell>
          <cell r="D1774" t="str">
            <v>-</v>
          </cell>
          <cell r="E1774">
            <v>5</v>
          </cell>
        </row>
        <row r="1775">
          <cell r="B1775">
            <v>1206009900</v>
          </cell>
          <cell r="C1775" t="str">
            <v>- - прочие</v>
          </cell>
          <cell r="D1775" t="str">
            <v>-</v>
          </cell>
          <cell r="E1775">
            <v>5</v>
          </cell>
        </row>
        <row r="1776">
          <cell r="B1776">
            <v>1207100000</v>
          </cell>
          <cell r="C1776" t="str">
            <v>- пальмовые орехи и ядра</v>
          </cell>
          <cell r="D1776" t="str">
            <v>-</v>
          </cell>
          <cell r="E1776">
            <v>5</v>
          </cell>
        </row>
        <row r="1777">
          <cell r="B1777">
            <v>1207210000</v>
          </cell>
          <cell r="C1777" t="str">
            <v>- - семенные</v>
          </cell>
          <cell r="D1777" t="str">
            <v>-</v>
          </cell>
          <cell r="E1777">
            <v>5</v>
          </cell>
        </row>
        <row r="1778">
          <cell r="B1778">
            <v>1207290000</v>
          </cell>
          <cell r="C1778" t="str">
            <v>- - прочие</v>
          </cell>
          <cell r="D1778" t="str">
            <v>-</v>
          </cell>
          <cell r="E1778">
            <v>5</v>
          </cell>
        </row>
        <row r="1779">
          <cell r="B1779">
            <v>1207300000</v>
          </cell>
          <cell r="C1779" t="str">
            <v>- семена клещевины</v>
          </cell>
          <cell r="D1779" t="str">
            <v>-</v>
          </cell>
          <cell r="E1779">
            <v>5</v>
          </cell>
        </row>
        <row r="1780">
          <cell r="B1780">
            <v>1207401000</v>
          </cell>
          <cell r="C1780" t="str">
            <v>- - семенные</v>
          </cell>
          <cell r="D1780" t="str">
            <v>-</v>
          </cell>
          <cell r="E1780">
            <v>0</v>
          </cell>
        </row>
        <row r="1781">
          <cell r="B1781">
            <v>1207409000</v>
          </cell>
          <cell r="C1781" t="str">
            <v>- - прочие</v>
          </cell>
          <cell r="D1781" t="str">
            <v>-</v>
          </cell>
          <cell r="E1781">
            <v>0</v>
          </cell>
        </row>
        <row r="1782">
          <cell r="B1782">
            <v>1207501000</v>
          </cell>
          <cell r="C1782" t="str">
            <v>- - семенные</v>
          </cell>
          <cell r="D1782" t="str">
            <v>-</v>
          </cell>
          <cell r="E1782">
            <v>5</v>
          </cell>
        </row>
        <row r="1783">
          <cell r="B1783">
            <v>1207509000</v>
          </cell>
          <cell r="C1783" t="str">
            <v>- - прочие</v>
          </cell>
          <cell r="D1783" t="str">
            <v>-</v>
          </cell>
          <cell r="E1783">
            <v>5</v>
          </cell>
        </row>
        <row r="1784">
          <cell r="B1784">
            <v>1207600000</v>
          </cell>
          <cell r="C1784" t="str">
            <v>- семена сафлора (Carthamus tinctorius)</v>
          </cell>
          <cell r="D1784" t="str">
            <v>-</v>
          </cell>
          <cell r="E1784">
            <v>5</v>
          </cell>
        </row>
        <row r="1785">
          <cell r="B1785">
            <v>1207700000</v>
          </cell>
          <cell r="C1785" t="str">
            <v>- семена дыни</v>
          </cell>
          <cell r="D1785" t="str">
            <v>-</v>
          </cell>
          <cell r="E1785">
            <v>5</v>
          </cell>
        </row>
        <row r="1786">
          <cell r="B1786">
            <v>1207911000</v>
          </cell>
          <cell r="C1786" t="str">
            <v>- - - семенные</v>
          </cell>
          <cell r="D1786" t="str">
            <v>-</v>
          </cell>
          <cell r="E1786">
            <v>5</v>
          </cell>
        </row>
        <row r="1787">
          <cell r="B1787">
            <v>1207919000</v>
          </cell>
          <cell r="C1787" t="str">
            <v>- - - прочие</v>
          </cell>
          <cell r="D1787" t="str">
            <v>-</v>
          </cell>
          <cell r="E1787">
            <v>5</v>
          </cell>
        </row>
        <row r="1788">
          <cell r="B1788">
            <v>1207992000</v>
          </cell>
          <cell r="C1788" t="str">
            <v>- - - семенные</v>
          </cell>
          <cell r="D1788" t="str">
            <v>-</v>
          </cell>
          <cell r="E1788">
            <v>5</v>
          </cell>
        </row>
        <row r="1789">
          <cell r="B1789">
            <v>1207999100</v>
          </cell>
          <cell r="C1789" t="str">
            <v>- - - - семена конопли</v>
          </cell>
          <cell r="D1789" t="str">
            <v>-</v>
          </cell>
          <cell r="E1789">
            <v>5</v>
          </cell>
        </row>
        <row r="1790">
          <cell r="B1790">
            <v>1207999600</v>
          </cell>
          <cell r="C1790" t="str">
            <v>- - - - прочие</v>
          </cell>
          <cell r="D1790" t="str">
            <v>-</v>
          </cell>
          <cell r="E1790">
            <v>5</v>
          </cell>
        </row>
        <row r="1791">
          <cell r="B1791">
            <v>1208100000</v>
          </cell>
          <cell r="C1791" t="str">
            <v>- из соевых бобов</v>
          </cell>
          <cell r="D1791" t="str">
            <v>-</v>
          </cell>
          <cell r="E1791">
            <v>2.5</v>
          </cell>
        </row>
        <row r="1792">
          <cell r="B1792">
            <v>1208900000</v>
          </cell>
          <cell r="C1792" t="str">
            <v>- прочая</v>
          </cell>
          <cell r="D1792" t="str">
            <v>-</v>
          </cell>
          <cell r="E1792">
            <v>2.5</v>
          </cell>
        </row>
        <row r="1793">
          <cell r="B1793">
            <v>1209100000</v>
          </cell>
          <cell r="C1793" t="str">
            <v>- семена сахарной свеклы</v>
          </cell>
          <cell r="D1793" t="str">
            <v>-</v>
          </cell>
          <cell r="E1793">
            <v>0</v>
          </cell>
        </row>
        <row r="1794">
          <cell r="B1794">
            <v>1209210000</v>
          </cell>
          <cell r="C1794" t="str">
            <v>- - семена люцерны</v>
          </cell>
          <cell r="D1794" t="str">
            <v>-</v>
          </cell>
          <cell r="E1794">
            <v>5</v>
          </cell>
        </row>
        <row r="1795">
          <cell r="B1795">
            <v>1209221000</v>
          </cell>
          <cell r="C1795" t="str">
            <v>- - - клевера лугового (Trifolium pratense L.)</v>
          </cell>
          <cell r="D1795" t="str">
            <v>-</v>
          </cell>
          <cell r="E1795">
            <v>5</v>
          </cell>
        </row>
        <row r="1796">
          <cell r="B1796">
            <v>1209228000</v>
          </cell>
          <cell r="C1796" t="str">
            <v>- - - прочие</v>
          </cell>
          <cell r="D1796" t="str">
            <v>-</v>
          </cell>
          <cell r="E1796">
            <v>5</v>
          </cell>
        </row>
        <row r="1797">
          <cell r="B1797">
            <v>1209231100</v>
          </cell>
          <cell r="C1797" t="str">
            <v>- - - овсяницы луговой (Festuca pratensis Huds.)</v>
          </cell>
          <cell r="D1797" t="str">
            <v>-</v>
          </cell>
          <cell r="E1797">
            <v>5</v>
          </cell>
        </row>
        <row r="1798">
          <cell r="B1798">
            <v>1209231500</v>
          </cell>
          <cell r="C1798" t="str">
            <v>- - - овсяницы красной (Festuca rubra L.)</v>
          </cell>
          <cell r="D1798" t="str">
            <v>-</v>
          </cell>
          <cell r="E1798">
            <v>5</v>
          </cell>
        </row>
        <row r="1799">
          <cell r="B1799">
            <v>1209238000</v>
          </cell>
          <cell r="C1799" t="str">
            <v>- - - прочие</v>
          </cell>
          <cell r="D1799" t="str">
            <v>-</v>
          </cell>
          <cell r="E1799">
            <v>5</v>
          </cell>
        </row>
        <row r="1800">
          <cell r="B1800">
            <v>1209240000</v>
          </cell>
          <cell r="C1800" t="str">
            <v>- - семена мятлика лугового (Poa pratensis L.)</v>
          </cell>
          <cell r="D1800" t="str">
            <v>-</v>
          </cell>
          <cell r="E1800">
            <v>5</v>
          </cell>
        </row>
        <row r="1801">
          <cell r="B1801">
            <v>1209251000</v>
          </cell>
          <cell r="C1801" t="str">
            <v>- - - райграса итальянского (включая семена райграса вестервольдского) (Lolium multiflorum Lam.)</v>
          </cell>
          <cell r="D1801" t="str">
            <v>-</v>
          </cell>
          <cell r="E1801">
            <v>5</v>
          </cell>
        </row>
        <row r="1802">
          <cell r="B1802">
            <v>1209259000</v>
          </cell>
          <cell r="C1802" t="str">
            <v>- - - райграса пастбищного (Lolium perenne L.)</v>
          </cell>
          <cell r="D1802" t="str">
            <v>-</v>
          </cell>
          <cell r="E1802">
            <v>5</v>
          </cell>
        </row>
        <row r="1803">
          <cell r="B1803">
            <v>1209294500</v>
          </cell>
          <cell r="C1803" t="str">
            <v>- - - семена тимофеевки луговой; семена вики; семена растений рода Poa (Poa palustris L., Poa trivialis L.); ежи сборной (Dactylis glomerata L.); полевицы (Agrostis)</v>
          </cell>
          <cell r="D1803" t="str">
            <v>-</v>
          </cell>
          <cell r="E1803">
            <v>5</v>
          </cell>
        </row>
        <row r="1804">
          <cell r="B1804">
            <v>1209295000</v>
          </cell>
          <cell r="C1804" t="str">
            <v>- - - семена люпина</v>
          </cell>
          <cell r="D1804" t="str">
            <v>-</v>
          </cell>
          <cell r="E1804">
            <v>5</v>
          </cell>
        </row>
        <row r="1805">
          <cell r="B1805">
            <v>1209296000</v>
          </cell>
          <cell r="C1805" t="str">
            <v>- - - семена свеклы кормовой (Beta vulgaris var. alba)</v>
          </cell>
          <cell r="D1805" t="str">
            <v>-</v>
          </cell>
          <cell r="E1805">
            <v>5</v>
          </cell>
        </row>
        <row r="1806">
          <cell r="B1806">
            <v>1209298000</v>
          </cell>
          <cell r="C1806" t="str">
            <v>- - - прочие</v>
          </cell>
          <cell r="D1806" t="str">
            <v>-</v>
          </cell>
          <cell r="E1806">
            <v>5</v>
          </cell>
        </row>
        <row r="1807">
          <cell r="B1807">
            <v>1209300000</v>
          </cell>
          <cell r="C1807" t="str">
            <v>- семена травянистых растений, выращиваемых главным образом для получения цветов</v>
          </cell>
          <cell r="D1807" t="str">
            <v>-</v>
          </cell>
          <cell r="E1807">
            <v>5</v>
          </cell>
        </row>
        <row r="1808">
          <cell r="B1808">
            <v>1209913000</v>
          </cell>
          <cell r="C1808" t="str">
            <v>- - - семена свеклы салатной или свеклы листовой (Beta vulgaris var. conditiva)</v>
          </cell>
          <cell r="D1808" t="str">
            <v>-</v>
          </cell>
          <cell r="E1808">
            <v>5</v>
          </cell>
        </row>
        <row r="1809">
          <cell r="B1809">
            <v>1209918000</v>
          </cell>
          <cell r="C1809" t="str">
            <v>- - - прочие</v>
          </cell>
          <cell r="D1809" t="str">
            <v>-</v>
          </cell>
          <cell r="E1809">
            <v>5</v>
          </cell>
        </row>
        <row r="1810">
          <cell r="B1810">
            <v>1209991010</v>
          </cell>
          <cell r="C1810" t="str">
            <v>- - - - пихты кавказской (Abies nordmanniana (Stev.) Spach)</v>
          </cell>
          <cell r="D1810" t="str">
            <v>-</v>
          </cell>
          <cell r="E1810">
            <v>5</v>
          </cell>
        </row>
        <row r="1811">
          <cell r="B1811">
            <v>1209991090</v>
          </cell>
          <cell r="C1811" t="str">
            <v>- - - - прочие</v>
          </cell>
          <cell r="D1811" t="str">
            <v>-</v>
          </cell>
          <cell r="E1811">
            <v>5</v>
          </cell>
        </row>
        <row r="1812">
          <cell r="B1812">
            <v>1209999100</v>
          </cell>
          <cell r="C1812" t="str">
            <v>- - - - семена растений, выращиваемых главным образом для получения цветов, кроме поименованных в подсубпозиции 1209 30 000 0</v>
          </cell>
          <cell r="D1812" t="str">
            <v>-</v>
          </cell>
          <cell r="E1812">
            <v>5</v>
          </cell>
        </row>
        <row r="1813">
          <cell r="B1813">
            <v>1209999900</v>
          </cell>
          <cell r="C1813" t="str">
            <v>- - - - прочие</v>
          </cell>
          <cell r="D1813" t="str">
            <v>-</v>
          </cell>
          <cell r="E1813">
            <v>5</v>
          </cell>
        </row>
        <row r="1814">
          <cell r="B1814">
            <v>1210100000</v>
          </cell>
          <cell r="C1814" t="str">
            <v>- шишки хмеля недробленые, не в порошкообразном виде и не в виде гранул</v>
          </cell>
          <cell r="D1814" t="str">
            <v>-</v>
          </cell>
          <cell r="E1814">
            <v>5</v>
          </cell>
        </row>
        <row r="1815">
          <cell r="B1815">
            <v>1210201000</v>
          </cell>
          <cell r="C1815" t="str">
            <v>- - шишки хмеля дробленые, в порошкообразном виде или в виде гранул, с высоким содержанием лупулина; лупулин</v>
          </cell>
          <cell r="D1815" t="str">
            <v>-</v>
          </cell>
          <cell r="E1815">
            <v>5</v>
          </cell>
        </row>
        <row r="1816">
          <cell r="B1816">
            <v>1210209000</v>
          </cell>
          <cell r="C1816" t="str">
            <v>- - прочие</v>
          </cell>
          <cell r="D1816" t="str">
            <v>-</v>
          </cell>
          <cell r="E1816">
            <v>5</v>
          </cell>
        </row>
        <row r="1817">
          <cell r="B1817">
            <v>1211200000</v>
          </cell>
          <cell r="C1817" t="str">
            <v>- корни женьшеня</v>
          </cell>
          <cell r="D1817" t="str">
            <v>-</v>
          </cell>
          <cell r="E1817">
            <v>5</v>
          </cell>
        </row>
        <row r="1818">
          <cell r="B1818">
            <v>1211300000</v>
          </cell>
          <cell r="C1818" t="str">
            <v>- листья коки</v>
          </cell>
          <cell r="D1818" t="str">
            <v>-</v>
          </cell>
          <cell r="E1818">
            <v>5</v>
          </cell>
        </row>
        <row r="1819">
          <cell r="B1819">
            <v>1211400000</v>
          </cell>
          <cell r="C1819" t="str">
            <v>- маковая соломка</v>
          </cell>
          <cell r="D1819" t="str">
            <v>-</v>
          </cell>
          <cell r="E1819">
            <v>5</v>
          </cell>
        </row>
        <row r="1820">
          <cell r="B1820">
            <v>1211500000</v>
          </cell>
          <cell r="C1820" t="str">
            <v>- эфедра, или хвойник</v>
          </cell>
          <cell r="D1820" t="str">
            <v>-</v>
          </cell>
          <cell r="E1820">
            <v>5</v>
          </cell>
        </row>
        <row r="1821">
          <cell r="B1821">
            <v>1211904000</v>
          </cell>
          <cell r="C1821" t="str">
            <v>- - бобы тонка, или английского боба</v>
          </cell>
          <cell r="D1821" t="str">
            <v>-</v>
          </cell>
          <cell r="E1821">
            <v>5</v>
          </cell>
        </row>
        <row r="1822">
          <cell r="B1822">
            <v>1211908601</v>
          </cell>
          <cell r="C1822" t="str">
            <v>- - - корни солодки</v>
          </cell>
          <cell r="D1822" t="str">
            <v>-</v>
          </cell>
          <cell r="E1822">
            <v>5</v>
          </cell>
        </row>
        <row r="1823">
          <cell r="B1823">
            <v>1211908609</v>
          </cell>
          <cell r="C1823" t="str">
            <v>- - - прочие</v>
          </cell>
          <cell r="D1823" t="str">
            <v>-</v>
          </cell>
          <cell r="E1823">
            <v>5</v>
          </cell>
        </row>
        <row r="1824">
          <cell r="B1824">
            <v>1212210000</v>
          </cell>
          <cell r="C1824" t="str">
            <v>- - пригодные для употребления в пищу</v>
          </cell>
          <cell r="D1824" t="str">
            <v>-</v>
          </cell>
          <cell r="E1824">
            <v>3</v>
          </cell>
        </row>
        <row r="1825">
          <cell r="B1825">
            <v>1212290000</v>
          </cell>
          <cell r="C1825" t="str">
            <v>- - прочие</v>
          </cell>
          <cell r="D1825" t="str">
            <v>-</v>
          </cell>
          <cell r="E1825">
            <v>3</v>
          </cell>
        </row>
        <row r="1826">
          <cell r="B1826">
            <v>1212912000</v>
          </cell>
          <cell r="C1826" t="str">
            <v>- - - сушеная, измельченная или неизмельченная</v>
          </cell>
          <cell r="D1826" t="str">
            <v>-</v>
          </cell>
          <cell r="E1826">
            <v>5</v>
          </cell>
        </row>
        <row r="1827">
          <cell r="B1827">
            <v>1212918000</v>
          </cell>
          <cell r="C1827" t="str">
            <v>- - - прочая</v>
          </cell>
          <cell r="D1827" t="str">
            <v>-</v>
          </cell>
          <cell r="E1827">
            <v>5</v>
          </cell>
        </row>
        <row r="1828">
          <cell r="B1828">
            <v>1212920000</v>
          </cell>
          <cell r="C1828" t="str">
            <v>- - плоды рожкового дерева (цератония)</v>
          </cell>
          <cell r="D1828" t="str">
            <v>-</v>
          </cell>
          <cell r="E1828">
            <v>5</v>
          </cell>
        </row>
        <row r="1829">
          <cell r="B1829">
            <v>1212930000</v>
          </cell>
          <cell r="C1829" t="str">
            <v>- - сахарный тростник</v>
          </cell>
          <cell r="D1829" t="str">
            <v>-</v>
          </cell>
          <cell r="E1829">
            <v>5</v>
          </cell>
        </row>
        <row r="1830">
          <cell r="B1830">
            <v>1212940000</v>
          </cell>
          <cell r="C1830" t="str">
            <v>- - корни цикория</v>
          </cell>
          <cell r="D1830" t="str">
            <v>-</v>
          </cell>
          <cell r="E1830">
            <v>5</v>
          </cell>
        </row>
        <row r="1831">
          <cell r="B1831">
            <v>1212994100</v>
          </cell>
          <cell r="C1831" t="str">
            <v>- - - - неочищенные, недробленые или немолотые</v>
          </cell>
          <cell r="D1831" t="str">
            <v>-</v>
          </cell>
          <cell r="E1831">
            <v>5</v>
          </cell>
        </row>
        <row r="1832">
          <cell r="B1832">
            <v>1212994900</v>
          </cell>
          <cell r="C1832" t="str">
            <v>- - - - прочие</v>
          </cell>
          <cell r="D1832" t="str">
            <v>-</v>
          </cell>
          <cell r="E1832">
            <v>5</v>
          </cell>
        </row>
        <row r="1833">
          <cell r="B1833">
            <v>1212999500</v>
          </cell>
          <cell r="C1833" t="str">
            <v>- - - прочие</v>
          </cell>
          <cell r="D1833" t="str">
            <v>-</v>
          </cell>
          <cell r="E1833">
            <v>5</v>
          </cell>
        </row>
        <row r="1834">
          <cell r="B1834">
            <v>1213000000</v>
          </cell>
          <cell r="C1834" t="str">
            <v>Солома и мякина зерновых, необработанная, измельченная или неизмельченная, размолотая или неразмолотая, прессованная или в виде гранул</v>
          </cell>
          <cell r="D1834" t="str">
            <v>-</v>
          </cell>
          <cell r="E1834">
            <v>5</v>
          </cell>
        </row>
        <row r="1835">
          <cell r="B1835">
            <v>1214100000</v>
          </cell>
          <cell r="C1835" t="str">
            <v>- мука грубого помола и гранулы из люцерны</v>
          </cell>
          <cell r="D1835" t="str">
            <v>-</v>
          </cell>
          <cell r="E1835">
            <v>5</v>
          </cell>
        </row>
        <row r="1836">
          <cell r="B1836">
            <v>1214901000</v>
          </cell>
          <cell r="C1836" t="str">
            <v>- - свекла листовая (мангольд), брюква и прочие корнеплоды кормовые</v>
          </cell>
          <cell r="D1836" t="str">
            <v>-</v>
          </cell>
          <cell r="E1836">
            <v>5</v>
          </cell>
        </row>
        <row r="1837">
          <cell r="B1837">
            <v>1214909000</v>
          </cell>
          <cell r="C1837" t="str">
            <v>- - прочие</v>
          </cell>
          <cell r="D1837" t="str">
            <v>-</v>
          </cell>
          <cell r="E1837">
            <v>5</v>
          </cell>
        </row>
        <row r="1838">
          <cell r="B1838">
            <v>1301200000</v>
          </cell>
          <cell r="C1838" t="str">
            <v>- гуммиарабик</v>
          </cell>
          <cell r="D1838" t="str">
            <v>-</v>
          </cell>
          <cell r="E1838">
            <v>5</v>
          </cell>
        </row>
        <row r="1839">
          <cell r="B1839">
            <v>1301900000</v>
          </cell>
          <cell r="C1839" t="str">
            <v>- прочие</v>
          </cell>
          <cell r="D1839" t="str">
            <v>-</v>
          </cell>
          <cell r="E1839">
            <v>5</v>
          </cell>
        </row>
        <row r="1840">
          <cell r="B1840">
            <v>1302110000</v>
          </cell>
          <cell r="C1840" t="str">
            <v>- - опиум</v>
          </cell>
          <cell r="D1840" t="str">
            <v>-</v>
          </cell>
          <cell r="E1840">
            <v>5</v>
          </cell>
        </row>
        <row r="1841">
          <cell r="B1841">
            <v>1302120000</v>
          </cell>
          <cell r="C1841" t="str">
            <v>- - из солодки</v>
          </cell>
          <cell r="D1841" t="str">
            <v>-</v>
          </cell>
          <cell r="E1841">
            <v>5</v>
          </cell>
        </row>
        <row r="1842">
          <cell r="B1842">
            <v>1302130000</v>
          </cell>
          <cell r="C1842" t="str">
            <v>- - из хмеля</v>
          </cell>
          <cell r="D1842" t="str">
            <v>-</v>
          </cell>
          <cell r="E1842">
            <v>5</v>
          </cell>
        </row>
        <row r="1843">
          <cell r="B1843">
            <v>1302140000</v>
          </cell>
          <cell r="C1843" t="str">
            <v>- - из эфедры, или хвойника</v>
          </cell>
          <cell r="D1843" t="str">
            <v>-</v>
          </cell>
          <cell r="E1843">
            <v>5</v>
          </cell>
        </row>
        <row r="1844">
          <cell r="B1844">
            <v>1302190500</v>
          </cell>
          <cell r="C1844" t="str">
            <v>- - - живица ванильная</v>
          </cell>
          <cell r="D1844" t="str">
            <v>-</v>
          </cell>
          <cell r="E1844">
            <v>5</v>
          </cell>
        </row>
        <row r="1845">
          <cell r="B1845">
            <v>1302199000</v>
          </cell>
          <cell r="C1845" t="str">
            <v>- - - прочие</v>
          </cell>
          <cell r="D1845" t="str">
            <v>-</v>
          </cell>
          <cell r="E1845">
            <v>5</v>
          </cell>
        </row>
        <row r="1846">
          <cell r="B1846">
            <v>1302201000</v>
          </cell>
          <cell r="C1846" t="str">
            <v>- - сухие</v>
          </cell>
          <cell r="D1846" t="str">
            <v>-</v>
          </cell>
          <cell r="E1846">
            <v>5</v>
          </cell>
        </row>
        <row r="1847">
          <cell r="B1847">
            <v>1302209000</v>
          </cell>
          <cell r="C1847" t="str">
            <v>- - прочие</v>
          </cell>
          <cell r="D1847" t="str">
            <v>-</v>
          </cell>
          <cell r="E1847">
            <v>5</v>
          </cell>
        </row>
        <row r="1848">
          <cell r="B1848">
            <v>1302310000</v>
          </cell>
          <cell r="C1848" t="str">
            <v>- - агар-агар</v>
          </cell>
          <cell r="D1848" t="str">
            <v>-</v>
          </cell>
          <cell r="E1848">
            <v>5</v>
          </cell>
        </row>
        <row r="1849">
          <cell r="B1849">
            <v>1302321000</v>
          </cell>
          <cell r="C1849" t="str">
            <v>- - - из плодов или семян рожкового дерева</v>
          </cell>
          <cell r="D1849" t="str">
            <v>-</v>
          </cell>
          <cell r="E1849">
            <v>5</v>
          </cell>
        </row>
        <row r="1850">
          <cell r="B1850">
            <v>1302329000</v>
          </cell>
          <cell r="C1850" t="str">
            <v>- - - из семян циамопсиса, или гуара</v>
          </cell>
          <cell r="D1850" t="str">
            <v>-</v>
          </cell>
          <cell r="E1850">
            <v>5</v>
          </cell>
        </row>
        <row r="1851">
          <cell r="B1851">
            <v>1302390000</v>
          </cell>
          <cell r="C1851" t="str">
            <v>- - прочие</v>
          </cell>
          <cell r="D1851" t="str">
            <v>-</v>
          </cell>
          <cell r="E1851">
            <v>5</v>
          </cell>
        </row>
        <row r="1852">
          <cell r="B1852">
            <v>1401100000</v>
          </cell>
          <cell r="C1852" t="str">
            <v>- бамбук</v>
          </cell>
          <cell r="D1852" t="str">
            <v>-</v>
          </cell>
          <cell r="E1852">
            <v>9</v>
          </cell>
        </row>
        <row r="1853">
          <cell r="B1853">
            <v>1401200000</v>
          </cell>
          <cell r="C1853" t="str">
            <v>- ротанг</v>
          </cell>
          <cell r="D1853" t="str">
            <v>-</v>
          </cell>
          <cell r="E1853">
            <v>13</v>
          </cell>
        </row>
        <row r="1854">
          <cell r="B1854">
            <v>1401900000</v>
          </cell>
          <cell r="C1854" t="str">
            <v>- прочие</v>
          </cell>
          <cell r="D1854" t="str">
            <v>-</v>
          </cell>
          <cell r="E1854">
            <v>13</v>
          </cell>
        </row>
        <row r="1855">
          <cell r="B1855">
            <v>1404200000</v>
          </cell>
          <cell r="C1855" t="str">
            <v>- хлопковый линт</v>
          </cell>
          <cell r="D1855" t="str">
            <v>-</v>
          </cell>
          <cell r="E1855">
            <v>5</v>
          </cell>
        </row>
        <row r="1856">
          <cell r="B1856">
            <v>1404900001</v>
          </cell>
          <cell r="C1856" t="str">
            <v>- - материалы растительного происхождения, используемые главным образом для набивки или мягкой прокладки (например, капок, растительные волокна и взморник морской), в том числе в виде пластов, на подложке или без нее, или используемые главным образом в метлах или щетках (например, сорго веничное, пиассава, пырей ползучий и истль)</v>
          </cell>
          <cell r="D1856" t="str">
            <v>-</v>
          </cell>
          <cell r="E1856">
            <v>13</v>
          </cell>
        </row>
        <row r="1857">
          <cell r="B1857">
            <v>1404900008</v>
          </cell>
          <cell r="C1857" t="str">
            <v>- - прочие</v>
          </cell>
          <cell r="D1857" t="str">
            <v>-</v>
          </cell>
          <cell r="E1857">
            <v>8</v>
          </cell>
        </row>
        <row r="1858">
          <cell r="B1858">
            <v>1501101000</v>
          </cell>
          <cell r="C1858" t="str">
            <v>- - для промышленного применения, кроме производства продуктов, используемых для употребления в пищу</v>
          </cell>
          <cell r="D1858" t="str">
            <v>-</v>
          </cell>
          <cell r="E1858">
            <v>10</v>
          </cell>
        </row>
        <row r="1859">
          <cell r="B1859">
            <v>1501109000</v>
          </cell>
          <cell r="C1859" t="str">
            <v>- - прочий</v>
          </cell>
          <cell r="D1859" t="str">
            <v>-</v>
          </cell>
          <cell r="E1859">
            <v>10</v>
          </cell>
        </row>
        <row r="1860">
          <cell r="B1860">
            <v>1501201000</v>
          </cell>
          <cell r="C1860" t="str">
            <v>- - для промышленного применения, кроме производства продуктов, используемых для употребления в пищу</v>
          </cell>
          <cell r="D1860" t="str">
            <v>-</v>
          </cell>
          <cell r="E1860">
            <v>10</v>
          </cell>
        </row>
        <row r="1861">
          <cell r="B1861">
            <v>1501209000</v>
          </cell>
          <cell r="C1861" t="str">
            <v>- - прочий</v>
          </cell>
          <cell r="D1861" t="str">
            <v>-</v>
          </cell>
          <cell r="E1861">
            <v>10</v>
          </cell>
        </row>
        <row r="1862">
          <cell r="B1862">
            <v>1501900000</v>
          </cell>
          <cell r="C1862" t="str">
            <v>- прочий</v>
          </cell>
          <cell r="D1862" t="str">
            <v>-</v>
          </cell>
          <cell r="E1862">
            <v>10</v>
          </cell>
        </row>
        <row r="1863">
          <cell r="B1863">
            <v>1502101000</v>
          </cell>
          <cell r="C1863" t="str">
            <v>- - для промышленного применения, кроме производства продуктов, используемых для употребления в пищу</v>
          </cell>
          <cell r="D1863" t="str">
            <v>-</v>
          </cell>
          <cell r="E1863">
            <v>5</v>
          </cell>
        </row>
        <row r="1864">
          <cell r="B1864">
            <v>1502109000</v>
          </cell>
          <cell r="C1864" t="str">
            <v>- - прочий</v>
          </cell>
          <cell r="D1864" t="str">
            <v>-</v>
          </cell>
          <cell r="E1864">
            <v>10</v>
          </cell>
        </row>
        <row r="1865">
          <cell r="B1865">
            <v>1502901000</v>
          </cell>
          <cell r="C1865" t="str">
            <v>- - для промышленного применения, кроме производства продуктов, используемых для употребления в пищу</v>
          </cell>
          <cell r="D1865" t="str">
            <v>-</v>
          </cell>
          <cell r="E1865">
            <v>5</v>
          </cell>
        </row>
        <row r="1866">
          <cell r="B1866">
            <v>1502909000</v>
          </cell>
          <cell r="C1866" t="str">
            <v>- - прочий</v>
          </cell>
          <cell r="D1866" t="str">
            <v>-</v>
          </cell>
          <cell r="E1866">
            <v>10</v>
          </cell>
        </row>
        <row r="1867">
          <cell r="B1867">
            <v>1503001100</v>
          </cell>
          <cell r="C1867" t="str">
            <v>- - для промышленного применения</v>
          </cell>
          <cell r="D1867" t="str">
            <v>-</v>
          </cell>
          <cell r="E1867">
            <v>10</v>
          </cell>
        </row>
        <row r="1868">
          <cell r="B1868">
            <v>1503001900</v>
          </cell>
          <cell r="C1868" t="str">
            <v>- - прочие</v>
          </cell>
          <cell r="D1868" t="str">
            <v>-</v>
          </cell>
          <cell r="E1868">
            <v>15</v>
          </cell>
        </row>
        <row r="1869">
          <cell r="B1869">
            <v>1503003000</v>
          </cell>
          <cell r="C1869" t="str">
            <v>- животное масло для промышленного применения, кроме производства продуктов, используемых для употребления в пищу</v>
          </cell>
          <cell r="D1869" t="str">
            <v>-</v>
          </cell>
          <cell r="E1869">
            <v>15</v>
          </cell>
        </row>
        <row r="1870">
          <cell r="B1870">
            <v>1503009000</v>
          </cell>
          <cell r="C1870" t="str">
            <v>- прочие</v>
          </cell>
          <cell r="D1870" t="str">
            <v>-</v>
          </cell>
          <cell r="E1870">
            <v>15</v>
          </cell>
        </row>
        <row r="1871">
          <cell r="B1871">
            <v>1504101000</v>
          </cell>
          <cell r="C1871" t="str">
            <v>- - с содержанием витамина A не более 2500 МЕ/г</v>
          </cell>
          <cell r="D1871" t="str">
            <v>-</v>
          </cell>
          <cell r="E1871">
            <v>11</v>
          </cell>
        </row>
        <row r="1872">
          <cell r="B1872">
            <v>1504109100</v>
          </cell>
          <cell r="C1872" t="str">
            <v>- - - из палтуса</v>
          </cell>
          <cell r="D1872" t="str">
            <v>-</v>
          </cell>
          <cell r="E1872">
            <v>11</v>
          </cell>
        </row>
        <row r="1873">
          <cell r="B1873">
            <v>1504109900</v>
          </cell>
          <cell r="C1873" t="str">
            <v>- - - прочие</v>
          </cell>
          <cell r="D1873" t="str">
            <v>-</v>
          </cell>
          <cell r="E1873">
            <v>11</v>
          </cell>
        </row>
        <row r="1874">
          <cell r="B1874">
            <v>1504201000</v>
          </cell>
          <cell r="C1874" t="str">
            <v>- - твердые фракции</v>
          </cell>
          <cell r="D1874" t="str">
            <v>-</v>
          </cell>
          <cell r="E1874">
            <v>10</v>
          </cell>
        </row>
        <row r="1875">
          <cell r="B1875">
            <v>1504209000</v>
          </cell>
          <cell r="C1875" t="str">
            <v>- - прочие</v>
          </cell>
          <cell r="D1875" t="str">
            <v>-</v>
          </cell>
          <cell r="E1875">
            <v>10</v>
          </cell>
        </row>
        <row r="1876">
          <cell r="B1876">
            <v>1504301000</v>
          </cell>
          <cell r="C1876" t="str">
            <v>- - твердые фракции</v>
          </cell>
          <cell r="D1876" t="str">
            <v>-</v>
          </cell>
          <cell r="E1876">
            <v>11</v>
          </cell>
        </row>
        <row r="1877">
          <cell r="B1877">
            <v>1504309000</v>
          </cell>
          <cell r="C1877" t="str">
            <v>- - прочие</v>
          </cell>
          <cell r="D1877" t="str">
            <v>-</v>
          </cell>
          <cell r="E1877">
            <v>11</v>
          </cell>
        </row>
        <row r="1878">
          <cell r="B1878">
            <v>1505001000</v>
          </cell>
          <cell r="C1878" t="str">
            <v>- жиропот сырой</v>
          </cell>
          <cell r="D1878" t="str">
            <v>-</v>
          </cell>
          <cell r="E1878">
            <v>5</v>
          </cell>
        </row>
        <row r="1879">
          <cell r="B1879">
            <v>1505009000</v>
          </cell>
          <cell r="C1879" t="str">
            <v>- прочие</v>
          </cell>
          <cell r="D1879" t="str">
            <v>-</v>
          </cell>
          <cell r="E1879">
            <v>5</v>
          </cell>
        </row>
        <row r="1880">
          <cell r="B1880">
            <v>1506000000</v>
          </cell>
          <cell r="C1880" t="str">
            <v>Прочие животные жиры, масла и их фракции, нерафинированные или рафинированные, но без изменения химического состава</v>
          </cell>
          <cell r="D1880" t="str">
            <v>-</v>
          </cell>
          <cell r="E1880">
            <v>15</v>
          </cell>
        </row>
        <row r="1881">
          <cell r="B1881">
            <v>1507101000</v>
          </cell>
          <cell r="C1881" t="str">
            <v>- - для технического или промышленного применения, кроме производства продуктов, используемых для употребления в пищу</v>
          </cell>
          <cell r="D1881" t="str">
            <v>-</v>
          </cell>
          <cell r="E1881">
            <v>13</v>
          </cell>
        </row>
        <row r="1882">
          <cell r="B1882">
            <v>1507109001</v>
          </cell>
          <cell r="C1882" t="str">
            <v>- - - в первичных упаковках нетто-объемом 10 л или менее</v>
          </cell>
          <cell r="D1882" t="str">
            <v>-</v>
          </cell>
          <cell r="E1882" t="str">
            <v>15, но не менее 0,09 евро за 1 кг</v>
          </cell>
        </row>
        <row r="1883">
          <cell r="B1883">
            <v>1507109009</v>
          </cell>
          <cell r="C1883" t="str">
            <v>- - - прочее</v>
          </cell>
          <cell r="D1883" t="str">
            <v>-</v>
          </cell>
          <cell r="E1883" t="str">
            <v>15, но не менее 0,08 евро за 1 кг</v>
          </cell>
        </row>
        <row r="1884">
          <cell r="B1884">
            <v>1507901000</v>
          </cell>
          <cell r="C1884" t="str">
            <v>- - для технического или промышленного применения, кроме производства продуктов, используемых для употребления в пищу</v>
          </cell>
          <cell r="D1884" t="str">
            <v>-</v>
          </cell>
          <cell r="E1884">
            <v>15</v>
          </cell>
        </row>
        <row r="1885">
          <cell r="B1885">
            <v>1507909001</v>
          </cell>
          <cell r="C1885" t="str">
            <v>- - - в первичных упаковках нетто-объемом 10 л или менее</v>
          </cell>
          <cell r="D1885" t="str">
            <v>-</v>
          </cell>
          <cell r="E1885" t="str">
            <v>14, но не менее 0,09 евро за 1 кг</v>
          </cell>
        </row>
        <row r="1886">
          <cell r="B1886">
            <v>1507909009</v>
          </cell>
          <cell r="C1886" t="str">
            <v>- - - прочие</v>
          </cell>
          <cell r="D1886" t="str">
            <v>-</v>
          </cell>
          <cell r="E1886" t="str">
            <v>15, но не менее 0,08 евро за 1 кг</v>
          </cell>
        </row>
        <row r="1887">
          <cell r="B1887">
            <v>1508101000</v>
          </cell>
          <cell r="C1887" t="str">
            <v>- - для технического или промышленного применения, кроме производства продуктов, используемых для употребления в пищу</v>
          </cell>
          <cell r="D1887" t="str">
            <v>-</v>
          </cell>
          <cell r="E1887">
            <v>5</v>
          </cell>
        </row>
        <row r="1888">
          <cell r="B1888">
            <v>1508109000</v>
          </cell>
          <cell r="C1888" t="str">
            <v>- - прочее</v>
          </cell>
          <cell r="D1888" t="str">
            <v>-</v>
          </cell>
          <cell r="E1888">
            <v>5</v>
          </cell>
        </row>
        <row r="1889">
          <cell r="B1889">
            <v>1508901000</v>
          </cell>
          <cell r="C1889" t="str">
            <v>- - для технического или промышленного применения, кроме производства продуктов, используемых для употребления в пищу</v>
          </cell>
          <cell r="D1889" t="str">
            <v>-</v>
          </cell>
          <cell r="E1889">
            <v>3</v>
          </cell>
        </row>
        <row r="1890">
          <cell r="B1890">
            <v>1508909000</v>
          </cell>
          <cell r="C1890" t="str">
            <v>- - прочие</v>
          </cell>
          <cell r="D1890" t="str">
            <v>-</v>
          </cell>
          <cell r="E1890">
            <v>3</v>
          </cell>
        </row>
        <row r="1891">
          <cell r="B1891">
            <v>1509101000</v>
          </cell>
          <cell r="C1891" t="str">
            <v>- - очищенное оливковое масло первого (холодного) прессования</v>
          </cell>
          <cell r="D1891" t="str">
            <v>-</v>
          </cell>
          <cell r="E1891">
            <v>5</v>
          </cell>
        </row>
        <row r="1892">
          <cell r="B1892">
            <v>1509109000</v>
          </cell>
          <cell r="C1892" t="str">
            <v>- - прочее</v>
          </cell>
          <cell r="D1892" t="str">
            <v>-</v>
          </cell>
          <cell r="E1892">
            <v>5</v>
          </cell>
        </row>
        <row r="1893">
          <cell r="B1893">
            <v>1509900000</v>
          </cell>
          <cell r="C1893" t="str">
            <v>- прочие</v>
          </cell>
          <cell r="D1893" t="str">
            <v>-</v>
          </cell>
          <cell r="E1893">
            <v>5</v>
          </cell>
        </row>
        <row r="1894">
          <cell r="B1894">
            <v>1510001000</v>
          </cell>
          <cell r="C1894" t="str">
            <v>- масла сырые</v>
          </cell>
          <cell r="D1894" t="str">
            <v>-</v>
          </cell>
          <cell r="E1894">
            <v>11</v>
          </cell>
        </row>
        <row r="1895">
          <cell r="B1895">
            <v>1510009000</v>
          </cell>
          <cell r="C1895" t="str">
            <v>- прочие</v>
          </cell>
          <cell r="D1895" t="str">
            <v>-</v>
          </cell>
          <cell r="E1895">
            <v>5</v>
          </cell>
        </row>
        <row r="1896">
          <cell r="B1896">
            <v>1511101000</v>
          </cell>
          <cell r="C1896" t="str">
            <v>- - для технического или промышленного применения, кроме производства продуктов, используемых для употребления в пищу</v>
          </cell>
          <cell r="D1896" t="str">
            <v>-</v>
          </cell>
          <cell r="E1896">
            <v>0</v>
          </cell>
        </row>
        <row r="1897">
          <cell r="B1897">
            <v>1511109002</v>
          </cell>
          <cell r="C1897" t="str">
            <v>- - - в таре нетто-массой 20 000 кг или менее</v>
          </cell>
          <cell r="D1897" t="str">
            <v>-</v>
          </cell>
          <cell r="E1897">
            <v>3</v>
          </cell>
        </row>
        <row r="1898">
          <cell r="B1898">
            <v>1511109008</v>
          </cell>
          <cell r="C1898" t="str">
            <v>- - - прочее</v>
          </cell>
          <cell r="D1898" t="str">
            <v>-</v>
          </cell>
          <cell r="E1898">
            <v>0</v>
          </cell>
        </row>
        <row r="1899">
          <cell r="B1899">
            <v>1511901100</v>
          </cell>
          <cell r="C1899" t="str">
            <v>- - - в первичных упаковках нетто-массой не более 1 кг</v>
          </cell>
          <cell r="D1899" t="str">
            <v>-</v>
          </cell>
          <cell r="E1899">
            <v>3</v>
          </cell>
        </row>
        <row r="1900">
          <cell r="B1900">
            <v>1511901902</v>
          </cell>
          <cell r="C1900" t="str">
            <v>- - - - в таре нетто-массой 20 000 кг или менее</v>
          </cell>
          <cell r="D1900" t="str">
            <v>-</v>
          </cell>
          <cell r="E1900">
            <v>3</v>
          </cell>
        </row>
        <row r="1901">
          <cell r="B1901">
            <v>1511901908</v>
          </cell>
          <cell r="C1901" t="str">
            <v>- - - - прочие</v>
          </cell>
          <cell r="D1901" t="str">
            <v>-</v>
          </cell>
          <cell r="E1901">
            <v>0</v>
          </cell>
        </row>
        <row r="1902">
          <cell r="B1902">
            <v>1511909100</v>
          </cell>
          <cell r="C1902" t="str">
            <v>- - - для технического или промышленного применения, кроме производства продуктов, используемых для употребления в пищу</v>
          </cell>
          <cell r="D1902" t="str">
            <v>-</v>
          </cell>
          <cell r="E1902">
            <v>0</v>
          </cell>
        </row>
        <row r="1903">
          <cell r="B1903">
            <v>1511909902</v>
          </cell>
          <cell r="C1903" t="str">
            <v>- - - - в таре нетто-массой 20 000 кг или менее</v>
          </cell>
          <cell r="D1903" t="str">
            <v>-</v>
          </cell>
          <cell r="E1903">
            <v>3</v>
          </cell>
        </row>
        <row r="1904">
          <cell r="B1904">
            <v>1511909908</v>
          </cell>
          <cell r="C1904" t="str">
            <v>- - - - прочие</v>
          </cell>
          <cell r="D1904" t="str">
            <v>-</v>
          </cell>
          <cell r="E1904">
            <v>0</v>
          </cell>
        </row>
        <row r="1905">
          <cell r="B1905">
            <v>1512111000</v>
          </cell>
          <cell r="C1905" t="str">
            <v>- - - для технического или промышленного применения, кроме производства продуктов, используемых для употребления в пищу</v>
          </cell>
          <cell r="D1905" t="str">
            <v>-</v>
          </cell>
          <cell r="E1905">
            <v>15</v>
          </cell>
        </row>
        <row r="1906">
          <cell r="B1906">
            <v>1512119101</v>
          </cell>
          <cell r="C1906" t="str">
            <v>- - - - - в первичных упаковках нетто-объемом 10 л или менее</v>
          </cell>
          <cell r="D1906" t="str">
            <v>-</v>
          </cell>
          <cell r="E1906" t="str">
            <v>15, но не менее 0,11 евро за 1 кг</v>
          </cell>
        </row>
        <row r="1907">
          <cell r="B1907">
            <v>1512119109</v>
          </cell>
          <cell r="C1907" t="str">
            <v>- - - - - прочее</v>
          </cell>
          <cell r="D1907" t="str">
            <v>-</v>
          </cell>
          <cell r="E1907" t="str">
            <v>15, но не менее 0,09 евро за 1 кг</v>
          </cell>
        </row>
        <row r="1908">
          <cell r="B1908">
            <v>1512119901</v>
          </cell>
          <cell r="C1908" t="str">
            <v>- - - - - в первичных упаковках нетто-объемом 10 л или менее</v>
          </cell>
          <cell r="D1908" t="str">
            <v>-</v>
          </cell>
          <cell r="E1908" t="str">
            <v>15, но не менее 0,11 евро за 1 кг</v>
          </cell>
        </row>
        <row r="1909">
          <cell r="B1909">
            <v>1512119909</v>
          </cell>
          <cell r="C1909" t="str">
            <v>- - - - - прочее</v>
          </cell>
          <cell r="D1909" t="str">
            <v>-</v>
          </cell>
          <cell r="E1909" t="str">
            <v>15, но не менее 0,09 евро за 1 кг</v>
          </cell>
        </row>
        <row r="1910">
          <cell r="B1910">
            <v>1512191000</v>
          </cell>
          <cell r="C1910" t="str">
            <v>- - - для технического или промышленного применения, кроме производства продуктов, используемых для употребления в пищу</v>
          </cell>
          <cell r="D1910" t="str">
            <v>-</v>
          </cell>
          <cell r="E1910">
            <v>15</v>
          </cell>
        </row>
        <row r="1911">
          <cell r="B1911">
            <v>1512199002</v>
          </cell>
          <cell r="C1911" t="str">
            <v>- - - - подсолнечное масло или его фракции в первичных упаковках нетто-объемом 10 л или менее</v>
          </cell>
          <cell r="D1911" t="str">
            <v>-</v>
          </cell>
          <cell r="E1911" t="str">
            <v>15, но не менее 0,11 евро за 1 кг</v>
          </cell>
        </row>
        <row r="1912">
          <cell r="B1912">
            <v>1512199003</v>
          </cell>
          <cell r="C1912" t="str">
            <v>- - - - сафлоровое масло или его фракции в первичных упаковках нетто-объемом 10 л или менее</v>
          </cell>
          <cell r="D1912" t="str">
            <v>-</v>
          </cell>
          <cell r="E1912" t="str">
            <v>15, но не менее 0,095 евро за 1 кг</v>
          </cell>
        </row>
        <row r="1913">
          <cell r="B1913">
            <v>1512199009</v>
          </cell>
          <cell r="C1913" t="str">
            <v>- - - - прочие</v>
          </cell>
          <cell r="D1913" t="str">
            <v>-</v>
          </cell>
          <cell r="E1913" t="str">
            <v>15, но не менее 0,09 евро за 1 кг</v>
          </cell>
        </row>
        <row r="1914">
          <cell r="B1914">
            <v>1512211000</v>
          </cell>
          <cell r="C1914" t="str">
            <v>- - - для технического или промышленного применения, кроме производства продуктов, используемых для употребления в пищу</v>
          </cell>
          <cell r="D1914" t="str">
            <v>-</v>
          </cell>
          <cell r="E1914">
            <v>11</v>
          </cell>
        </row>
        <row r="1915">
          <cell r="B1915">
            <v>1512219000</v>
          </cell>
          <cell r="C1915" t="str">
            <v>- - - прочее</v>
          </cell>
          <cell r="D1915" t="str">
            <v>-</v>
          </cell>
          <cell r="E1915">
            <v>11</v>
          </cell>
        </row>
        <row r="1916">
          <cell r="B1916">
            <v>1512291000</v>
          </cell>
          <cell r="C1916" t="str">
            <v>- - - для технического или промышленного применения, кроме производства продуктов, используемых для употребления в пищу</v>
          </cell>
          <cell r="D1916" t="str">
            <v>-</v>
          </cell>
          <cell r="E1916">
            <v>13</v>
          </cell>
        </row>
        <row r="1917">
          <cell r="B1917">
            <v>1512299000</v>
          </cell>
          <cell r="C1917" t="str">
            <v>- - - прочие</v>
          </cell>
          <cell r="D1917" t="str">
            <v>-</v>
          </cell>
          <cell r="E1917">
            <v>13</v>
          </cell>
        </row>
        <row r="1918">
          <cell r="B1918">
            <v>1513111000</v>
          </cell>
          <cell r="C1918" t="str">
            <v>- - - для технического или промышленного применения, кроме производства продуктов, используемых для употребления в пищу</v>
          </cell>
          <cell r="D1918" t="str">
            <v>-</v>
          </cell>
          <cell r="E1918">
            <v>0</v>
          </cell>
        </row>
        <row r="1919">
          <cell r="B1919">
            <v>1513119100</v>
          </cell>
          <cell r="C1919" t="str">
            <v>- - - - в первичных упаковках нетто-массой не более 1 кг</v>
          </cell>
          <cell r="D1919" t="str">
            <v>-</v>
          </cell>
          <cell r="E1919">
            <v>3</v>
          </cell>
        </row>
        <row r="1920">
          <cell r="B1920">
            <v>1513119902</v>
          </cell>
          <cell r="C1920" t="str">
            <v>- - - - - в таре нетто-массой 19 000 кг или менее</v>
          </cell>
          <cell r="D1920" t="str">
            <v>-</v>
          </cell>
          <cell r="E1920">
            <v>3</v>
          </cell>
        </row>
        <row r="1921">
          <cell r="B1921">
            <v>1513119908</v>
          </cell>
          <cell r="C1921" t="str">
            <v>- - - - - прочее</v>
          </cell>
          <cell r="D1921" t="str">
            <v>-</v>
          </cell>
          <cell r="E1921">
            <v>0</v>
          </cell>
        </row>
        <row r="1922">
          <cell r="B1922">
            <v>1513191100</v>
          </cell>
          <cell r="C1922" t="str">
            <v>- - - - в первичных упаковках нетто-массой не более 1 кг</v>
          </cell>
          <cell r="D1922" t="str">
            <v>-</v>
          </cell>
          <cell r="E1922">
            <v>3</v>
          </cell>
        </row>
        <row r="1923">
          <cell r="B1923">
            <v>1513191902</v>
          </cell>
          <cell r="C1923" t="str">
            <v>- - - - - в таре нетто-массой 19 000 кг или менее</v>
          </cell>
          <cell r="D1923" t="str">
            <v>-</v>
          </cell>
          <cell r="E1923">
            <v>3</v>
          </cell>
        </row>
        <row r="1924">
          <cell r="B1924">
            <v>1513191908</v>
          </cell>
          <cell r="C1924" t="str">
            <v>- - - - - прочие</v>
          </cell>
          <cell r="D1924" t="str">
            <v>-</v>
          </cell>
          <cell r="E1924">
            <v>0</v>
          </cell>
        </row>
        <row r="1925">
          <cell r="B1925">
            <v>1513193000</v>
          </cell>
          <cell r="C1925" t="str">
            <v>- - - - для технического или промышленного применения, кроме производства продуктов, используемых для употребления в пищу</v>
          </cell>
          <cell r="D1925" t="str">
            <v>-</v>
          </cell>
          <cell r="E1925">
            <v>0</v>
          </cell>
        </row>
        <row r="1926">
          <cell r="B1926">
            <v>1513199100</v>
          </cell>
          <cell r="C1926" t="str">
            <v>- - - - - в первичных упаковках нетто-массой не более 1 кг</v>
          </cell>
          <cell r="D1926" t="str">
            <v>-</v>
          </cell>
          <cell r="E1926">
            <v>3</v>
          </cell>
        </row>
        <row r="1927">
          <cell r="B1927">
            <v>1513199902</v>
          </cell>
          <cell r="C1927" t="str">
            <v>- - - - - - в таре нетто-массой 19 000 кг или менее</v>
          </cell>
          <cell r="D1927" t="str">
            <v>-</v>
          </cell>
          <cell r="E1927">
            <v>3</v>
          </cell>
        </row>
        <row r="1928">
          <cell r="B1928">
            <v>1513199908</v>
          </cell>
          <cell r="C1928" t="str">
            <v>- - - - - - прочие</v>
          </cell>
          <cell r="D1928" t="str">
            <v>-</v>
          </cell>
          <cell r="E1928">
            <v>0</v>
          </cell>
        </row>
        <row r="1929">
          <cell r="B1929">
            <v>1513211000</v>
          </cell>
          <cell r="C1929" t="str">
            <v>- - - для технического или промышленного применения, кроме производства продуктов, используемых для употребления в пищу</v>
          </cell>
          <cell r="D1929" t="str">
            <v>-</v>
          </cell>
          <cell r="E1929">
            <v>0</v>
          </cell>
        </row>
        <row r="1930">
          <cell r="B1930">
            <v>1513213000</v>
          </cell>
          <cell r="C1930" t="str">
            <v>- - - - в первичных упаковках нетто-массой не более 1 кг</v>
          </cell>
          <cell r="D1930" t="str">
            <v>-</v>
          </cell>
          <cell r="E1930" t="str">
            <v>5, но не менее 0,12 евро за 1 кг</v>
          </cell>
        </row>
        <row r="1931">
          <cell r="B1931">
            <v>1513219002</v>
          </cell>
          <cell r="C1931" t="str">
            <v>- - - - - в таре нетто-массой 19 000 кг или менее</v>
          </cell>
          <cell r="D1931" t="str">
            <v>-</v>
          </cell>
          <cell r="E1931" t="str">
            <v>5, но не менее 0,12 евро за 1 кг</v>
          </cell>
        </row>
        <row r="1932">
          <cell r="B1932">
            <v>1513219008</v>
          </cell>
          <cell r="C1932" t="str">
            <v>- - - - - прочее</v>
          </cell>
          <cell r="D1932" t="str">
            <v>-</v>
          </cell>
          <cell r="E1932">
            <v>0</v>
          </cell>
        </row>
        <row r="1933">
          <cell r="B1933">
            <v>1513291100</v>
          </cell>
          <cell r="C1933" t="str">
            <v>- - - - в первичных упаковках нетто-массой не более 1 кг</v>
          </cell>
          <cell r="D1933" t="str">
            <v>-</v>
          </cell>
          <cell r="E1933" t="str">
            <v>5, но не менее 0,12 евро за 1 кг</v>
          </cell>
        </row>
        <row r="1934">
          <cell r="B1934">
            <v>1513291902</v>
          </cell>
          <cell r="C1934" t="str">
            <v>- - - - - в таре нетто-массой 19 000 кг или менее</v>
          </cell>
          <cell r="D1934" t="str">
            <v>-</v>
          </cell>
          <cell r="E1934" t="str">
            <v>5, но не менее 0,12 евро за 1 кг</v>
          </cell>
        </row>
        <row r="1935">
          <cell r="B1935">
            <v>1513291908</v>
          </cell>
          <cell r="C1935" t="str">
            <v>- - - - - прочие</v>
          </cell>
          <cell r="D1935" t="str">
            <v>-</v>
          </cell>
          <cell r="E1935">
            <v>0</v>
          </cell>
        </row>
        <row r="1936">
          <cell r="B1936">
            <v>1513293000</v>
          </cell>
          <cell r="C1936" t="str">
            <v>- - - - для технического или промышленного применения, кроме производства продуктов, используемых для употребления в пищу</v>
          </cell>
          <cell r="D1936" t="str">
            <v>-</v>
          </cell>
          <cell r="E1936">
            <v>0</v>
          </cell>
        </row>
        <row r="1937">
          <cell r="B1937">
            <v>1513295000</v>
          </cell>
          <cell r="C1937" t="str">
            <v>- - - - - в первичных упаковках нетто-массой 1 кг или менее</v>
          </cell>
          <cell r="D1937" t="str">
            <v>-</v>
          </cell>
          <cell r="E1937" t="str">
            <v>5, но не менее 0,12 евро за 1 кг</v>
          </cell>
        </row>
        <row r="1938">
          <cell r="B1938">
            <v>1513299002</v>
          </cell>
          <cell r="C1938" t="str">
            <v>- - - - - - в таре нетто-массой 19 000 кг или менее</v>
          </cell>
          <cell r="D1938" t="str">
            <v>-</v>
          </cell>
          <cell r="E1938" t="str">
            <v>5, но не менее 0,12 евро за 1 кг</v>
          </cell>
        </row>
        <row r="1939">
          <cell r="B1939">
            <v>1513299008</v>
          </cell>
          <cell r="C1939" t="str">
            <v>- - - - - - прочие</v>
          </cell>
          <cell r="D1939" t="str">
            <v>-</v>
          </cell>
          <cell r="E1939">
            <v>0</v>
          </cell>
        </row>
        <row r="1940">
          <cell r="B1940">
            <v>1514111000</v>
          </cell>
          <cell r="C1940" t="str">
            <v>- - - для технического или промышленного применения, кроме производства продуктов, используемых для употребления в пищу</v>
          </cell>
          <cell r="D1940" t="str">
            <v>-</v>
          </cell>
          <cell r="E1940">
            <v>15</v>
          </cell>
        </row>
        <row r="1941">
          <cell r="B1941">
            <v>1514119001</v>
          </cell>
          <cell r="C1941" t="str">
            <v>- - - - в первичных упаковках нетто-объемом 10 л или менее</v>
          </cell>
          <cell r="D1941" t="str">
            <v>-</v>
          </cell>
          <cell r="E1941">
            <v>13</v>
          </cell>
        </row>
        <row r="1942">
          <cell r="B1942">
            <v>1514119009</v>
          </cell>
          <cell r="C1942" t="str">
            <v>- - - - прочее</v>
          </cell>
          <cell r="D1942" t="str">
            <v>-</v>
          </cell>
          <cell r="E1942">
            <v>13</v>
          </cell>
        </row>
        <row r="1943">
          <cell r="B1943">
            <v>1514191000</v>
          </cell>
          <cell r="C1943" t="str">
            <v>- - - для технического или промышленного применения, кроме производства продуктов, используемых для употребления в пищу</v>
          </cell>
          <cell r="D1943" t="str">
            <v>-</v>
          </cell>
          <cell r="E1943">
            <v>13</v>
          </cell>
        </row>
        <row r="1944">
          <cell r="B1944">
            <v>1514199001</v>
          </cell>
          <cell r="C1944" t="str">
            <v>- - - - в первичных упаковках нетто-объемом 10 л или менее</v>
          </cell>
          <cell r="D1944" t="str">
            <v>-</v>
          </cell>
          <cell r="E1944" t="str">
            <v>13, но не менее 0,11 евро за 1 кг</v>
          </cell>
        </row>
        <row r="1945">
          <cell r="B1945">
            <v>1514199009</v>
          </cell>
          <cell r="C1945" t="str">
            <v>- - - - прочие</v>
          </cell>
          <cell r="D1945" t="str">
            <v>-</v>
          </cell>
          <cell r="E1945" t="str">
            <v>13, но не менее 0,087 евро за 1 кг</v>
          </cell>
        </row>
        <row r="1946">
          <cell r="B1946">
            <v>1514911000</v>
          </cell>
          <cell r="C1946" t="str">
            <v>- - - для технического или промышленного применения, кроме производства продуктов, используемых для употребления в пищу</v>
          </cell>
          <cell r="D1946" t="str">
            <v>-</v>
          </cell>
          <cell r="E1946">
            <v>15</v>
          </cell>
        </row>
        <row r="1947">
          <cell r="B1947">
            <v>1514919001</v>
          </cell>
          <cell r="C1947" t="str">
            <v>- - - - в первичных упаковках нетто-объемом 10 л или менее</v>
          </cell>
          <cell r="D1947" t="str">
            <v>-</v>
          </cell>
          <cell r="E1947">
            <v>13</v>
          </cell>
        </row>
        <row r="1948">
          <cell r="B1948">
            <v>1514919009</v>
          </cell>
          <cell r="C1948" t="str">
            <v>- - - - прочее</v>
          </cell>
          <cell r="D1948" t="str">
            <v>-</v>
          </cell>
          <cell r="E1948">
            <v>13</v>
          </cell>
        </row>
        <row r="1949">
          <cell r="B1949">
            <v>1514991000</v>
          </cell>
          <cell r="C1949" t="str">
            <v>- - - для технического или промышленного применения, кроме производства продуктов, используемых для употребления в пищу</v>
          </cell>
          <cell r="D1949" t="str">
            <v>-</v>
          </cell>
          <cell r="E1949">
            <v>13</v>
          </cell>
        </row>
        <row r="1950">
          <cell r="B1950">
            <v>1514999001</v>
          </cell>
          <cell r="C1950" t="str">
            <v>- - - - в первичных упаковках нетто-объемом 10 л или менее</v>
          </cell>
          <cell r="D1950" t="str">
            <v>-</v>
          </cell>
          <cell r="E1950" t="str">
            <v>13, но не менее 0,11 евро за 1 кг</v>
          </cell>
        </row>
        <row r="1951">
          <cell r="B1951">
            <v>1514999009</v>
          </cell>
          <cell r="C1951" t="str">
            <v>- - - - прочие</v>
          </cell>
          <cell r="D1951" t="str">
            <v>-</v>
          </cell>
          <cell r="E1951" t="str">
            <v>13, но не менее 0,087 евро за 1 кг</v>
          </cell>
        </row>
        <row r="1952">
          <cell r="B1952">
            <v>1515110000</v>
          </cell>
          <cell r="C1952" t="str">
            <v>- - масло сырое</v>
          </cell>
          <cell r="D1952" t="str">
            <v>-</v>
          </cell>
          <cell r="E1952">
            <v>5</v>
          </cell>
        </row>
        <row r="1953">
          <cell r="B1953">
            <v>1515191000</v>
          </cell>
          <cell r="C1953" t="str">
            <v>- - - для технического или промышленного применения, кроме производства продуктов, используемых для употребления в пищу</v>
          </cell>
          <cell r="D1953" t="str">
            <v>-</v>
          </cell>
          <cell r="E1953">
            <v>5</v>
          </cell>
        </row>
        <row r="1954">
          <cell r="B1954">
            <v>1515199000</v>
          </cell>
          <cell r="C1954" t="str">
            <v>- - - прочие</v>
          </cell>
          <cell r="D1954" t="str">
            <v>-</v>
          </cell>
          <cell r="E1954">
            <v>5</v>
          </cell>
        </row>
        <row r="1955">
          <cell r="B1955">
            <v>1515211000</v>
          </cell>
          <cell r="C1955" t="str">
            <v>- - - для технического или промышленного применения, кроме производства продуктов, используемых для употребления в пищу</v>
          </cell>
          <cell r="D1955" t="str">
            <v>-</v>
          </cell>
          <cell r="E1955">
            <v>5</v>
          </cell>
        </row>
        <row r="1956">
          <cell r="B1956">
            <v>1515219000</v>
          </cell>
          <cell r="C1956" t="str">
            <v>- - - прочее</v>
          </cell>
          <cell r="D1956" t="str">
            <v>-</v>
          </cell>
          <cell r="E1956">
            <v>5</v>
          </cell>
        </row>
        <row r="1957">
          <cell r="B1957">
            <v>1515291000</v>
          </cell>
          <cell r="C1957" t="str">
            <v>- - - для технического или промышленного применения, кроме производства продуктов, используемых для употребления в пищу</v>
          </cell>
          <cell r="D1957" t="str">
            <v>-</v>
          </cell>
          <cell r="E1957">
            <v>5</v>
          </cell>
        </row>
        <row r="1958">
          <cell r="B1958">
            <v>1515299000</v>
          </cell>
          <cell r="C1958" t="str">
            <v>- - - прочие</v>
          </cell>
          <cell r="D1958" t="str">
            <v>-</v>
          </cell>
          <cell r="E1958">
            <v>5</v>
          </cell>
        </row>
        <row r="1959">
          <cell r="B1959">
            <v>1515301000</v>
          </cell>
          <cell r="C1959" t="str">
            <v>- - для производства аминоундекановой кислоты для использования в производстве синтетического волокна или искусственных полимерных материалов</v>
          </cell>
          <cell r="D1959" t="str">
            <v>-</v>
          </cell>
          <cell r="E1959">
            <v>5</v>
          </cell>
        </row>
        <row r="1960">
          <cell r="B1960">
            <v>1515309000</v>
          </cell>
          <cell r="C1960" t="str">
            <v>- - прочие</v>
          </cell>
          <cell r="D1960" t="str">
            <v>-</v>
          </cell>
          <cell r="E1960">
            <v>5</v>
          </cell>
        </row>
        <row r="1961">
          <cell r="B1961">
            <v>1515501100</v>
          </cell>
          <cell r="C1961" t="str">
            <v>- - - для технического или промышленного применения, кроме производства продуктов, используемых для употребления в пищу</v>
          </cell>
          <cell r="D1961" t="str">
            <v>-</v>
          </cell>
          <cell r="E1961">
            <v>5</v>
          </cell>
        </row>
        <row r="1962">
          <cell r="B1962">
            <v>1515501900</v>
          </cell>
          <cell r="C1962" t="str">
            <v>- - - прочее</v>
          </cell>
          <cell r="D1962" t="str">
            <v>-</v>
          </cell>
          <cell r="E1962">
            <v>5</v>
          </cell>
        </row>
        <row r="1963">
          <cell r="B1963">
            <v>1515509100</v>
          </cell>
          <cell r="C1963" t="str">
            <v>- - - для технического или промышленного применения, кроме производства продуктов, используемых для употребления в пищу</v>
          </cell>
          <cell r="D1963" t="str">
            <v>-</v>
          </cell>
          <cell r="E1963">
            <v>5</v>
          </cell>
        </row>
        <row r="1964">
          <cell r="B1964">
            <v>1515509900</v>
          </cell>
          <cell r="C1964" t="str">
            <v>- - - прочие</v>
          </cell>
          <cell r="D1964" t="str">
            <v>-</v>
          </cell>
          <cell r="E1964">
            <v>5</v>
          </cell>
        </row>
        <row r="1965">
          <cell r="B1965">
            <v>1515901100</v>
          </cell>
          <cell r="C1965" t="str">
            <v>- - тунговое масло; масла жожоба и ойтиковое; воск из мирта и японский воск; их фракции</v>
          </cell>
          <cell r="D1965" t="str">
            <v>-</v>
          </cell>
          <cell r="E1965">
            <v>5</v>
          </cell>
        </row>
        <row r="1966">
          <cell r="B1966">
            <v>1515902100</v>
          </cell>
          <cell r="C1966" t="str">
            <v>- - - - для технического или промышленного применения, кроме производства продуктов, используемых для употребления в пищу</v>
          </cell>
          <cell r="D1966" t="str">
            <v>-</v>
          </cell>
          <cell r="E1966">
            <v>5</v>
          </cell>
        </row>
        <row r="1967">
          <cell r="B1967">
            <v>1515902900</v>
          </cell>
          <cell r="C1967" t="str">
            <v>- - - - прочее</v>
          </cell>
          <cell r="D1967" t="str">
            <v>-</v>
          </cell>
          <cell r="E1967">
            <v>5</v>
          </cell>
        </row>
        <row r="1968">
          <cell r="B1968">
            <v>1515903100</v>
          </cell>
          <cell r="C1968" t="str">
            <v>- - - - для технического или промышленного применения, кроме производства продуктов, используемых для употребления в пищу</v>
          </cell>
          <cell r="D1968" t="str">
            <v>-</v>
          </cell>
          <cell r="E1968">
            <v>5</v>
          </cell>
        </row>
        <row r="1969">
          <cell r="B1969">
            <v>1515903900</v>
          </cell>
          <cell r="C1969" t="str">
            <v>- - - - прочие</v>
          </cell>
          <cell r="D1969" t="str">
            <v>-</v>
          </cell>
          <cell r="E1969">
            <v>5</v>
          </cell>
        </row>
        <row r="1970">
          <cell r="B1970">
            <v>1515904000</v>
          </cell>
          <cell r="C1970" t="str">
            <v>- - - - для технического или промышленного применения, кроме производства продуктов, используемых для употребления в пищу</v>
          </cell>
          <cell r="D1970" t="str">
            <v>-</v>
          </cell>
          <cell r="E1970">
            <v>5</v>
          </cell>
        </row>
        <row r="1971">
          <cell r="B1971">
            <v>1515905100</v>
          </cell>
          <cell r="C1971" t="str">
            <v>- - - - - в твердом виде, в первичных упаковках нетто-массой не более 1 кг</v>
          </cell>
          <cell r="D1971" t="str">
            <v>-</v>
          </cell>
          <cell r="E1971">
            <v>5</v>
          </cell>
        </row>
        <row r="1972">
          <cell r="B1972">
            <v>1515905900</v>
          </cell>
          <cell r="C1972" t="str">
            <v>- - - - - в твердом виде, прочие; в жидком виде</v>
          </cell>
          <cell r="D1972" t="str">
            <v>-</v>
          </cell>
          <cell r="E1972">
            <v>5</v>
          </cell>
        </row>
        <row r="1973">
          <cell r="B1973">
            <v>1515906000</v>
          </cell>
          <cell r="C1973" t="str">
            <v>- - - - для технического или промышленного применения, кроме производства продуктов, используемых для употребления в пищу</v>
          </cell>
          <cell r="D1973" t="str">
            <v>-</v>
          </cell>
          <cell r="E1973">
            <v>5</v>
          </cell>
        </row>
        <row r="1974">
          <cell r="B1974">
            <v>1515909100</v>
          </cell>
          <cell r="C1974" t="str">
            <v>- - - - - в твердом виде, в первичных упаковках нетто-массой не более 1 кг</v>
          </cell>
          <cell r="D1974" t="str">
            <v>-</v>
          </cell>
          <cell r="E1974">
            <v>5</v>
          </cell>
        </row>
        <row r="1975">
          <cell r="B1975">
            <v>1515909900</v>
          </cell>
          <cell r="C1975" t="str">
            <v>- - - - - в твердом виде, прочие; в жидком виде</v>
          </cell>
          <cell r="D1975" t="str">
            <v>-</v>
          </cell>
          <cell r="E1975">
            <v>5</v>
          </cell>
        </row>
        <row r="1976">
          <cell r="B1976">
            <v>1516101000</v>
          </cell>
          <cell r="C1976" t="str">
            <v>- - в первичных упаковках нетто-массой не более 1 кг</v>
          </cell>
          <cell r="D1976" t="str">
            <v>-</v>
          </cell>
          <cell r="E1976">
            <v>15</v>
          </cell>
        </row>
        <row r="1977">
          <cell r="B1977">
            <v>1516109000</v>
          </cell>
          <cell r="C1977" t="str">
            <v>- - прочие</v>
          </cell>
          <cell r="D1977" t="str">
            <v>-</v>
          </cell>
          <cell r="E1977">
            <v>15</v>
          </cell>
        </row>
        <row r="1978">
          <cell r="B1978">
            <v>1516201000</v>
          </cell>
          <cell r="C1978" t="str">
            <v>- - масло гидрогенизированное касторовое, так называемый "опаловый воск"</v>
          </cell>
          <cell r="D1978" t="str">
            <v>-</v>
          </cell>
          <cell r="E1978">
            <v>15</v>
          </cell>
        </row>
        <row r="1979">
          <cell r="B1979">
            <v>1516209100</v>
          </cell>
          <cell r="C1979" t="str">
            <v>- - - в первичных упаковках нетто-массой не более 1 кг</v>
          </cell>
          <cell r="D1979" t="str">
            <v>-</v>
          </cell>
          <cell r="E1979">
            <v>15</v>
          </cell>
        </row>
        <row r="1980">
          <cell r="B1980">
            <v>1516209500</v>
          </cell>
          <cell r="C1980" t="str">
            <v>- - - - масла льняное, рапсовое (из рапса, или кользы), подсолнечное, брассии, карите, макоре, тулукуна или бабассу для технического или промышленного применения, кроме производства продуктов, используемых для употребления в пищу</v>
          </cell>
          <cell r="D1980" t="str">
            <v>-</v>
          </cell>
          <cell r="E1980">
            <v>13</v>
          </cell>
        </row>
        <row r="1981">
          <cell r="B1981">
            <v>1516209601</v>
          </cell>
          <cell r="C1981" t="str">
            <v>- - - - - - масло хлопковое гидрогенизированное</v>
          </cell>
          <cell r="D1981" t="str">
            <v>-</v>
          </cell>
          <cell r="E1981">
            <v>13</v>
          </cell>
        </row>
        <row r="1982">
          <cell r="B1982">
            <v>1516209602</v>
          </cell>
          <cell r="C1982" t="str">
            <v>- - - - - - масло из виноградных косточек</v>
          </cell>
          <cell r="D1982" t="str">
            <v>-</v>
          </cell>
          <cell r="E1982">
            <v>12</v>
          </cell>
        </row>
        <row r="1983">
          <cell r="B1983">
            <v>1516209609</v>
          </cell>
          <cell r="C1983" t="str">
            <v>- - - - - - прочие</v>
          </cell>
          <cell r="D1983" t="str">
            <v>-</v>
          </cell>
          <cell r="E1983" t="str">
            <v>14, но не менее 0,12 евро за 1 кг</v>
          </cell>
        </row>
        <row r="1984">
          <cell r="B1984">
            <v>1516209801</v>
          </cell>
          <cell r="C1984" t="str">
            <v>- - - - - - заменители какао-масла</v>
          </cell>
          <cell r="D1984" t="str">
            <v>-</v>
          </cell>
          <cell r="E1984">
            <v>12</v>
          </cell>
        </row>
        <row r="1985">
          <cell r="B1985">
            <v>1516209802</v>
          </cell>
          <cell r="C1985" t="str">
            <v>- - - - - - эквиваленты какао-масла</v>
          </cell>
          <cell r="D1985" t="str">
            <v>-</v>
          </cell>
          <cell r="E1985">
            <v>12</v>
          </cell>
        </row>
        <row r="1986">
          <cell r="B1986">
            <v>1516209809</v>
          </cell>
          <cell r="C1986" t="str">
            <v>- - - - - - прочие</v>
          </cell>
          <cell r="D1986" t="str">
            <v>-</v>
          </cell>
          <cell r="E1986">
            <v>12</v>
          </cell>
        </row>
        <row r="1987">
          <cell r="B1987">
            <v>1517101000</v>
          </cell>
          <cell r="C1987" t="str">
            <v>- - содержащий более 10 мас.%, но не более 15 мас.% молочных жиров</v>
          </cell>
          <cell r="D1987" t="str">
            <v>-</v>
          </cell>
          <cell r="E1987" t="str">
            <v>15, но не менее 0,12 евро за 1 кг</v>
          </cell>
        </row>
        <row r="1988">
          <cell r="B1988">
            <v>1517109000</v>
          </cell>
          <cell r="C1988" t="str">
            <v>- - прочий</v>
          </cell>
          <cell r="D1988" t="str">
            <v>-</v>
          </cell>
          <cell r="E1988" t="str">
            <v>15, но не менее 0,12 евро за 1 кг</v>
          </cell>
        </row>
        <row r="1989">
          <cell r="B1989">
            <v>1517901000</v>
          </cell>
          <cell r="C1989" t="str">
            <v>- - содержащие более 10 мас.%, но не более 15 мас.% молочных жиров</v>
          </cell>
          <cell r="D1989" t="str">
            <v>-</v>
          </cell>
          <cell r="E1989" t="str">
            <v>15, но не менее 0,12 евро за 1 кг</v>
          </cell>
        </row>
        <row r="1990">
          <cell r="B1990">
            <v>1517909100</v>
          </cell>
          <cell r="C1990" t="str">
            <v>- - - нелетучие растительные масла жидкие, смешанные</v>
          </cell>
          <cell r="D1990" t="str">
            <v>-</v>
          </cell>
          <cell r="E1990" t="str">
            <v>15, но не менее 0,12 евро за 1 кг</v>
          </cell>
        </row>
        <row r="1991">
          <cell r="B1991">
            <v>1517909300</v>
          </cell>
          <cell r="C1991" t="str">
            <v>- - - пригодные для употребления в пищу смеси или готовые продукты, используемые в качестве смазки для форм</v>
          </cell>
          <cell r="D1991" t="str">
            <v>-</v>
          </cell>
          <cell r="E1991" t="str">
            <v>15, но не менее 0,15 евро за 1 кг</v>
          </cell>
        </row>
        <row r="1992">
          <cell r="B1992">
            <v>1517909900</v>
          </cell>
          <cell r="C1992" t="str">
            <v>- - - прочие</v>
          </cell>
          <cell r="D1992" t="str">
            <v>-</v>
          </cell>
          <cell r="E1992" t="str">
            <v>15, но не менее 0,12 евро за 1 кг</v>
          </cell>
        </row>
        <row r="1993">
          <cell r="B1993">
            <v>1518001000</v>
          </cell>
          <cell r="C1993" t="str">
            <v>- линоксин</v>
          </cell>
          <cell r="D1993" t="str">
            <v>-</v>
          </cell>
          <cell r="E1993">
            <v>15</v>
          </cell>
        </row>
        <row r="1994">
          <cell r="B1994">
            <v>1518003100</v>
          </cell>
          <cell r="C1994" t="str">
            <v>- - сырые</v>
          </cell>
          <cell r="D1994" t="str">
            <v>-</v>
          </cell>
          <cell r="E1994">
            <v>15</v>
          </cell>
        </row>
        <row r="1995">
          <cell r="B1995">
            <v>1518003900</v>
          </cell>
          <cell r="C1995" t="str">
            <v>- - прочие</v>
          </cell>
          <cell r="D1995" t="str">
            <v>-</v>
          </cell>
          <cell r="E1995">
            <v>15</v>
          </cell>
        </row>
        <row r="1996">
          <cell r="B1996">
            <v>1518009100</v>
          </cell>
          <cell r="C1996" t="str">
            <v>- - животные или растительные жиры и масла и их фракции, вареные, окисленные, дегидратированные, сульфурированные, окисленные воздушной продувкой, полимеризованные путем нагревания в вакууме или в инертном газе или химически модифицированные другим способом, кроме продуктов товарной позиции 1516</v>
          </cell>
          <cell r="D1996" t="str">
            <v>-</v>
          </cell>
          <cell r="E1996">
            <v>15</v>
          </cell>
        </row>
        <row r="1997">
          <cell r="B1997">
            <v>1518009500</v>
          </cell>
          <cell r="C1997" t="str">
            <v>- - - непригодные для употребления в пищу смеси или готовые продукты из животных или животных и растительных жиров и масел и их фракций</v>
          </cell>
          <cell r="D1997" t="str">
            <v>-</v>
          </cell>
          <cell r="E1997">
            <v>12</v>
          </cell>
        </row>
        <row r="1998">
          <cell r="B1998">
            <v>1518009900</v>
          </cell>
          <cell r="C1998" t="str">
            <v>- - - прочие</v>
          </cell>
          <cell r="D1998" t="str">
            <v>-</v>
          </cell>
          <cell r="E1998">
            <v>12</v>
          </cell>
        </row>
        <row r="1999">
          <cell r="B1999">
            <v>1520000000</v>
          </cell>
          <cell r="C1999" t="str">
            <v>Глицерин сырой; глицериновая вода и глицериновый щелок</v>
          </cell>
          <cell r="D1999" t="str">
            <v>-</v>
          </cell>
          <cell r="E1999">
            <v>5</v>
          </cell>
        </row>
        <row r="2000">
          <cell r="B2000">
            <v>1521100000</v>
          </cell>
          <cell r="C2000" t="str">
            <v>- воски растительные</v>
          </cell>
          <cell r="D2000" t="str">
            <v>-</v>
          </cell>
          <cell r="E2000">
            <v>12</v>
          </cell>
        </row>
        <row r="2001">
          <cell r="B2001">
            <v>1521901000</v>
          </cell>
          <cell r="C2001" t="str">
            <v>- - спермацет, рафинированный или нерафинированный, окрашенный или неокрашенный</v>
          </cell>
          <cell r="D2001" t="str">
            <v>-</v>
          </cell>
          <cell r="E2001">
            <v>15</v>
          </cell>
        </row>
        <row r="2002">
          <cell r="B2002">
            <v>1521909100</v>
          </cell>
          <cell r="C2002" t="str">
            <v>- - - сырые</v>
          </cell>
          <cell r="D2002" t="str">
            <v>-</v>
          </cell>
          <cell r="E2002">
            <v>15</v>
          </cell>
        </row>
        <row r="2003">
          <cell r="B2003">
            <v>1521909900</v>
          </cell>
          <cell r="C2003" t="str">
            <v>- - - прочие</v>
          </cell>
          <cell r="D2003" t="str">
            <v>-</v>
          </cell>
          <cell r="E2003">
            <v>15</v>
          </cell>
        </row>
        <row r="2004">
          <cell r="B2004">
            <v>1522001000</v>
          </cell>
          <cell r="C2004" t="str">
            <v>- дегра</v>
          </cell>
          <cell r="D2004" t="str">
            <v>-</v>
          </cell>
          <cell r="E2004">
            <v>15</v>
          </cell>
        </row>
        <row r="2005">
          <cell r="B2005">
            <v>1522003100</v>
          </cell>
          <cell r="C2005" t="str">
            <v>- - - соапстоки</v>
          </cell>
          <cell r="D2005" t="str">
            <v>-</v>
          </cell>
          <cell r="E2005">
            <v>15</v>
          </cell>
        </row>
        <row r="2006">
          <cell r="B2006">
            <v>1522003900</v>
          </cell>
          <cell r="C2006" t="str">
            <v>- - - прочие</v>
          </cell>
          <cell r="D2006" t="str">
            <v>-</v>
          </cell>
          <cell r="E2006">
            <v>15</v>
          </cell>
        </row>
        <row r="2007">
          <cell r="B2007">
            <v>1522009100</v>
          </cell>
          <cell r="C2007" t="str">
            <v>- - - масличный фуз и жировые остатки; соапстоки</v>
          </cell>
          <cell r="D2007" t="str">
            <v>-</v>
          </cell>
          <cell r="E2007">
            <v>15</v>
          </cell>
        </row>
        <row r="2008">
          <cell r="B2008">
            <v>1522009900</v>
          </cell>
          <cell r="C2008" t="str">
            <v>- - - прочие</v>
          </cell>
          <cell r="D2008" t="str">
            <v>-</v>
          </cell>
          <cell r="E2008">
            <v>15</v>
          </cell>
        </row>
        <row r="2009">
          <cell r="B2009">
            <v>1601001000</v>
          </cell>
          <cell r="C2009" t="str">
            <v>- из печени</v>
          </cell>
          <cell r="D2009" t="str">
            <v>-</v>
          </cell>
          <cell r="E2009" t="str">
            <v>0,25 евро за 1 кг</v>
          </cell>
        </row>
        <row r="2010">
          <cell r="B2010">
            <v>1601009100</v>
          </cell>
          <cell r="C2010" t="str">
            <v>- - колбасы, сухие или пастообразные, сырые</v>
          </cell>
          <cell r="D2010" t="str">
            <v>-</v>
          </cell>
          <cell r="E2010" t="str">
            <v>0,25 евро за 1 кг</v>
          </cell>
        </row>
        <row r="2011">
          <cell r="B2011">
            <v>1601009900</v>
          </cell>
          <cell r="C2011" t="str">
            <v>- - прочие</v>
          </cell>
          <cell r="D2011" t="str">
            <v>-</v>
          </cell>
          <cell r="E2011" t="str">
            <v>0,25 евро за 1 кг</v>
          </cell>
        </row>
        <row r="2012">
          <cell r="B2012">
            <v>1602100010</v>
          </cell>
          <cell r="C2012" t="str">
            <v>- - для детей раннего возраста</v>
          </cell>
          <cell r="D2012" t="str">
            <v>-</v>
          </cell>
          <cell r="E2012">
            <v>0</v>
          </cell>
        </row>
        <row r="2013">
          <cell r="B2013">
            <v>1602100090</v>
          </cell>
          <cell r="C2013" t="str">
            <v>- - прочие</v>
          </cell>
          <cell r="D2013" t="str">
            <v>-</v>
          </cell>
          <cell r="E2013" t="str">
            <v>20, но не менее 0,5 евро за 1 кг</v>
          </cell>
        </row>
        <row r="2014">
          <cell r="B2014">
            <v>1602201000</v>
          </cell>
          <cell r="C2014" t="str">
            <v>- - гусиной и утиной печени</v>
          </cell>
          <cell r="D2014" t="str">
            <v>-</v>
          </cell>
          <cell r="E2014" t="str">
            <v>20, но не менее 0,5 евро за 1 кг</v>
          </cell>
        </row>
        <row r="2015">
          <cell r="B2015">
            <v>1602209000</v>
          </cell>
          <cell r="C2015" t="str">
            <v>- - прочие</v>
          </cell>
          <cell r="D2015" t="str">
            <v>-</v>
          </cell>
          <cell r="E2015" t="str">
            <v>20, но не менее 0,4 евро за 1 кг</v>
          </cell>
        </row>
        <row r="2016">
          <cell r="B2016">
            <v>1602311100</v>
          </cell>
          <cell r="C2016" t="str">
            <v>- - - - содержащие исключительно сырое мясо индейки</v>
          </cell>
          <cell r="D2016" t="str">
            <v>-</v>
          </cell>
          <cell r="E2016" t="str">
            <v>20, но не менее 0,5 евро за 1 кг</v>
          </cell>
        </row>
        <row r="2017">
          <cell r="B2017">
            <v>1602311900</v>
          </cell>
          <cell r="C2017" t="str">
            <v>- - - - прочие</v>
          </cell>
          <cell r="D2017" t="str">
            <v>-</v>
          </cell>
          <cell r="E2017" t="str">
            <v>20, но не менее 0,5 евро за 1 кг</v>
          </cell>
        </row>
        <row r="2018">
          <cell r="B2018">
            <v>1602318000</v>
          </cell>
          <cell r="C2018" t="str">
            <v>- - - прочие</v>
          </cell>
          <cell r="D2018" t="str">
            <v>-</v>
          </cell>
          <cell r="E2018" t="str">
            <v>20, но не менее 0,5 евро за 1 кг</v>
          </cell>
        </row>
        <row r="2019">
          <cell r="B2019">
            <v>1602321100</v>
          </cell>
          <cell r="C2019" t="str">
            <v>- - - - сырого</v>
          </cell>
          <cell r="D2019" t="str">
            <v>-</v>
          </cell>
          <cell r="E2019" t="str">
            <v>20, но не менее 0,5 евро за 1 кг</v>
          </cell>
        </row>
        <row r="2020">
          <cell r="B2020">
            <v>1602321900</v>
          </cell>
          <cell r="C2020" t="str">
            <v>- - - - прочего</v>
          </cell>
          <cell r="D2020" t="str">
            <v>-</v>
          </cell>
          <cell r="E2020" t="str">
            <v>20, но не менее 0,5 евро за 1 кг</v>
          </cell>
        </row>
        <row r="2021">
          <cell r="B2021">
            <v>1602323000</v>
          </cell>
          <cell r="C2021" t="str">
            <v>- - - содержащие 25 мас.% или более, но менее 57 мас.% мяса домашней птицы или субпродуктов</v>
          </cell>
          <cell r="D2021" t="str">
            <v>-</v>
          </cell>
          <cell r="E2021" t="str">
            <v>20, но не менее 0,5 евро за 1 кг</v>
          </cell>
        </row>
        <row r="2022">
          <cell r="B2022">
            <v>1602329000</v>
          </cell>
          <cell r="C2022" t="str">
            <v>- - - прочие</v>
          </cell>
          <cell r="D2022" t="str">
            <v>-</v>
          </cell>
          <cell r="E2022" t="str">
            <v>20, но не менее 0,5 евро за 1 кг</v>
          </cell>
        </row>
        <row r="2023">
          <cell r="B2023">
            <v>1602392100</v>
          </cell>
          <cell r="C2023" t="str">
            <v>- - - - сырого</v>
          </cell>
          <cell r="D2023" t="str">
            <v>-</v>
          </cell>
          <cell r="E2023" t="str">
            <v>20, но не менее 0,5 евро за 1 кг</v>
          </cell>
        </row>
        <row r="2024">
          <cell r="B2024">
            <v>1602392900</v>
          </cell>
          <cell r="C2024" t="str">
            <v>- - - - прочего</v>
          </cell>
          <cell r="D2024" t="str">
            <v>-</v>
          </cell>
          <cell r="E2024" t="str">
            <v>20, но не менее 0,5 евро за 1 кг</v>
          </cell>
        </row>
        <row r="2025">
          <cell r="B2025">
            <v>1602398500</v>
          </cell>
          <cell r="C2025" t="str">
            <v>- - - прочие</v>
          </cell>
          <cell r="D2025" t="str">
            <v>-</v>
          </cell>
          <cell r="E2025" t="str">
            <v>20, но не менее 0,5 евро за 1 кг</v>
          </cell>
        </row>
        <row r="2026">
          <cell r="B2026">
            <v>1602411000</v>
          </cell>
          <cell r="C2026" t="str">
            <v>- - - домашней свиньи</v>
          </cell>
          <cell r="D2026" t="str">
            <v>-</v>
          </cell>
          <cell r="E2026" t="str">
            <v>20, но не менее 0,35 евро за 1 кг</v>
          </cell>
        </row>
        <row r="2027">
          <cell r="B2027">
            <v>1602419000</v>
          </cell>
          <cell r="C2027" t="str">
            <v>- - - прочие</v>
          </cell>
          <cell r="D2027" t="str">
            <v>-</v>
          </cell>
          <cell r="E2027" t="str">
            <v>20, но не менее 0,4 евро за 1 кг</v>
          </cell>
        </row>
        <row r="2028">
          <cell r="B2028">
            <v>1602421000</v>
          </cell>
          <cell r="C2028" t="str">
            <v>- - - домашней свиньи</v>
          </cell>
          <cell r="D2028" t="str">
            <v>-</v>
          </cell>
          <cell r="E2028" t="str">
            <v>20, но не менее 0,31 евро за 1 кг</v>
          </cell>
        </row>
        <row r="2029">
          <cell r="B2029">
            <v>1602429000</v>
          </cell>
          <cell r="C2029" t="str">
            <v>- - - прочие</v>
          </cell>
          <cell r="D2029" t="str">
            <v>-</v>
          </cell>
          <cell r="E2029" t="str">
            <v>20, но не менее 0,4 евро за 1 кг</v>
          </cell>
        </row>
        <row r="2030">
          <cell r="B2030">
            <v>1602491100</v>
          </cell>
          <cell r="C2030" t="str">
            <v>- - - - - филейные части (исключая шейные части) и их отруба, включая смеси филейных частей или окороков</v>
          </cell>
          <cell r="D2030" t="str">
            <v>-</v>
          </cell>
          <cell r="E2030" t="str">
            <v>20, но не менее 0,5 евро за 1 кг</v>
          </cell>
        </row>
        <row r="2031">
          <cell r="B2031">
            <v>1602491300</v>
          </cell>
          <cell r="C2031" t="str">
            <v>- - - - - шейные части и их отруба, включая смеси шейных и лопаточных частей</v>
          </cell>
          <cell r="D2031" t="str">
            <v>-</v>
          </cell>
          <cell r="E2031" t="str">
            <v>20, но не менее 0,5 евро за 1 кг</v>
          </cell>
        </row>
        <row r="2032">
          <cell r="B2032">
            <v>1602491500</v>
          </cell>
          <cell r="C2032" t="str">
            <v>- - - - - прочие смеси, содержащие окорока, лопаточные части, филейные части или шейные части и их отруба</v>
          </cell>
          <cell r="D2032" t="str">
            <v>-</v>
          </cell>
          <cell r="E2032" t="str">
            <v>20, но не менее 0,5 евро за 1 кг</v>
          </cell>
        </row>
        <row r="2033">
          <cell r="B2033">
            <v>1602491900</v>
          </cell>
          <cell r="C2033" t="str">
            <v>- - - - - прочие</v>
          </cell>
          <cell r="D2033" t="str">
            <v>-</v>
          </cell>
          <cell r="E2033" t="str">
            <v>20, но не менее 0,25 евро за 1 кг</v>
          </cell>
        </row>
        <row r="2034">
          <cell r="B2034">
            <v>1602493000</v>
          </cell>
          <cell r="C2034" t="str">
            <v>- - - - содержащие 40 мас.% или более, но менее 80 мас.% мяса или мясных субпродуктов любого вида, включая жиры любого вида или происхождения</v>
          </cell>
          <cell r="D2034" t="str">
            <v>-</v>
          </cell>
          <cell r="E2034" t="str">
            <v>20, но не менее 0,4 евро за 1 кг</v>
          </cell>
        </row>
        <row r="2035">
          <cell r="B2035">
            <v>1602495000</v>
          </cell>
          <cell r="C2035" t="str">
            <v>- - - - содержащие менее 40 мас.% мяса или мясных субпродуктов любого вида, включая жиры любого вида или происхождения</v>
          </cell>
          <cell r="D2035" t="str">
            <v>-</v>
          </cell>
          <cell r="E2035" t="str">
            <v>20, но не менее 0,5 евро за 1 кг</v>
          </cell>
        </row>
        <row r="2036">
          <cell r="B2036">
            <v>1602499000</v>
          </cell>
          <cell r="C2036" t="str">
            <v>- - - прочие</v>
          </cell>
          <cell r="D2036" t="str">
            <v>-</v>
          </cell>
          <cell r="E2036" t="str">
            <v>20, но не менее 0,25 евро за 1 кг</v>
          </cell>
        </row>
        <row r="2037">
          <cell r="B2037">
            <v>1602501000</v>
          </cell>
          <cell r="C2037" t="str">
            <v>- - сырые; смеси отварного мяса или субпродуктов и сырого мяса или субпродуктов</v>
          </cell>
          <cell r="D2037" t="str">
            <v>-</v>
          </cell>
          <cell r="E2037" t="str">
            <v>20, но не менее 0,5 евро за 1 кг</v>
          </cell>
        </row>
        <row r="2038">
          <cell r="B2038">
            <v>1602503101</v>
          </cell>
          <cell r="C2038" t="str">
            <v>- - - - в герметичных контейнерах</v>
          </cell>
          <cell r="D2038" t="str">
            <v>-</v>
          </cell>
          <cell r="E2038" t="str">
            <v>20, но не менее 0,4 евро за 1 кг</v>
          </cell>
        </row>
        <row r="2039">
          <cell r="B2039">
            <v>1602503109</v>
          </cell>
          <cell r="C2039" t="str">
            <v>- - - - прочая</v>
          </cell>
          <cell r="D2039" t="str">
            <v>-</v>
          </cell>
          <cell r="E2039" t="str">
            <v>20, но не менее 0,5 евро за 1 кг</v>
          </cell>
        </row>
        <row r="2040">
          <cell r="B2040">
            <v>1602509501</v>
          </cell>
          <cell r="C2040" t="str">
            <v>- - - - в герметичных контейнерах</v>
          </cell>
          <cell r="D2040" t="str">
            <v>-</v>
          </cell>
          <cell r="E2040" t="str">
            <v>20, но не менее 0,25 евро за 1 кг</v>
          </cell>
        </row>
        <row r="2041">
          <cell r="B2041">
            <v>1602509509</v>
          </cell>
          <cell r="C2041" t="str">
            <v>- - - - прочие</v>
          </cell>
          <cell r="D2041" t="str">
            <v>-</v>
          </cell>
          <cell r="E2041" t="str">
            <v>20, но не менее 0,5 евро за 1 кг</v>
          </cell>
        </row>
        <row r="2042">
          <cell r="B2042">
            <v>1602901000</v>
          </cell>
          <cell r="C2042" t="str">
            <v>- - продукты из крови любых животных</v>
          </cell>
          <cell r="D2042" t="str">
            <v>-</v>
          </cell>
          <cell r="E2042" t="str">
            <v>20, но не менее 0,5 евро за 1 кг</v>
          </cell>
        </row>
        <row r="2043">
          <cell r="B2043">
            <v>1602903100</v>
          </cell>
          <cell r="C2043" t="str">
            <v>- - - из дичи или кролика</v>
          </cell>
          <cell r="D2043" t="str">
            <v>-</v>
          </cell>
          <cell r="E2043" t="str">
            <v>20, но не менее 0,5 евро за 1 кг</v>
          </cell>
        </row>
        <row r="2044">
          <cell r="B2044">
            <v>1602905100</v>
          </cell>
          <cell r="C2044" t="str">
            <v>- - - - содержащие мясо или мясные субпродукты из домашней свиньи</v>
          </cell>
          <cell r="D2044" t="str">
            <v>-</v>
          </cell>
          <cell r="E2044" t="str">
            <v>20, но не менее 0,5 евро за 1 кг</v>
          </cell>
        </row>
        <row r="2045">
          <cell r="B2045">
            <v>1602906100</v>
          </cell>
          <cell r="C2045" t="str">
            <v>- - - - - - сырые; смеси отварного мяса или субпродуктов и сырого мяса или субпродуктов</v>
          </cell>
          <cell r="D2045" t="str">
            <v>-</v>
          </cell>
          <cell r="E2045" t="str">
            <v>20, но не менее 0,5 евро за 1 кг</v>
          </cell>
        </row>
        <row r="2046">
          <cell r="B2046">
            <v>1602906900</v>
          </cell>
          <cell r="C2046" t="str">
            <v>- - - - - - прочие</v>
          </cell>
          <cell r="D2046" t="str">
            <v>-</v>
          </cell>
          <cell r="E2046" t="str">
            <v>20, но не менее 0,5 евро за 1 кг</v>
          </cell>
        </row>
        <row r="2047">
          <cell r="B2047">
            <v>1602909100</v>
          </cell>
          <cell r="C2047" t="str">
            <v>- - - - - - из баранины</v>
          </cell>
          <cell r="D2047" t="str">
            <v>-</v>
          </cell>
          <cell r="E2047" t="str">
            <v>20, но не менее 0,5 евро за 1 кг</v>
          </cell>
        </row>
        <row r="2048">
          <cell r="B2048">
            <v>1602909500</v>
          </cell>
          <cell r="C2048" t="str">
            <v>- - - - - - из козлятины</v>
          </cell>
          <cell r="D2048" t="str">
            <v>-</v>
          </cell>
          <cell r="E2048" t="str">
            <v>20, но не менее 0,5 евро за 1 кг</v>
          </cell>
        </row>
        <row r="2049">
          <cell r="B2049">
            <v>1602909900</v>
          </cell>
          <cell r="C2049" t="str">
            <v>- - - - - - прочие</v>
          </cell>
          <cell r="D2049" t="str">
            <v>-</v>
          </cell>
          <cell r="E2049" t="str">
            <v>20, но не менее 0,5 евро за 1 кг</v>
          </cell>
        </row>
        <row r="2050">
          <cell r="B2050">
            <v>1603001000</v>
          </cell>
          <cell r="C2050" t="str">
            <v>- в первичных упаковках нетто-массой 1 кг или менее</v>
          </cell>
          <cell r="D2050" t="str">
            <v>-</v>
          </cell>
          <cell r="E2050">
            <v>14</v>
          </cell>
        </row>
        <row r="2051">
          <cell r="B2051">
            <v>1603008000</v>
          </cell>
          <cell r="C2051" t="str">
            <v>- прочие</v>
          </cell>
          <cell r="D2051" t="str">
            <v>-</v>
          </cell>
          <cell r="E2051">
            <v>14</v>
          </cell>
        </row>
        <row r="2052">
          <cell r="B2052">
            <v>1604110000</v>
          </cell>
          <cell r="C2052" t="str">
            <v>- - лосось</v>
          </cell>
          <cell r="D2052" t="str">
            <v>-</v>
          </cell>
          <cell r="E2052" t="str">
            <v>12, но не менее 0,79 евро за 1 кг</v>
          </cell>
        </row>
        <row r="2053">
          <cell r="B2053">
            <v>1604121000</v>
          </cell>
          <cell r="C2053" t="str">
            <v>- - - филе, сырое, в тесте или панировке, предварительно обжаренное или не обжаренное в масле, замороженное</v>
          </cell>
          <cell r="D2053" t="str">
            <v>-</v>
          </cell>
          <cell r="E2053">
            <v>12</v>
          </cell>
        </row>
        <row r="2054">
          <cell r="B2054">
            <v>1604129100</v>
          </cell>
          <cell r="C2054" t="str">
            <v>- - - - в герметичных упаковках</v>
          </cell>
          <cell r="D2054" t="str">
            <v>-</v>
          </cell>
          <cell r="E2054">
            <v>12</v>
          </cell>
        </row>
        <row r="2055">
          <cell r="B2055">
            <v>1604129900</v>
          </cell>
          <cell r="C2055" t="str">
            <v>- - - - прочая</v>
          </cell>
          <cell r="D2055" t="str">
            <v>-</v>
          </cell>
          <cell r="E2055">
            <v>12</v>
          </cell>
        </row>
        <row r="2056">
          <cell r="B2056">
            <v>1604131100</v>
          </cell>
          <cell r="C2056" t="str">
            <v>- - - - в оливковом масле</v>
          </cell>
          <cell r="D2056" t="str">
            <v>-</v>
          </cell>
          <cell r="E2056">
            <v>12</v>
          </cell>
        </row>
        <row r="2057">
          <cell r="B2057">
            <v>1604131900</v>
          </cell>
          <cell r="C2057" t="str">
            <v>- - - - прочие</v>
          </cell>
          <cell r="D2057" t="str">
            <v>-</v>
          </cell>
          <cell r="E2057">
            <v>12</v>
          </cell>
        </row>
        <row r="2058">
          <cell r="B2058">
            <v>1604139000</v>
          </cell>
          <cell r="C2058" t="str">
            <v>- - - прочие</v>
          </cell>
          <cell r="D2058" t="str">
            <v>-</v>
          </cell>
          <cell r="E2058">
            <v>12</v>
          </cell>
        </row>
        <row r="2059">
          <cell r="B2059">
            <v>1604142100</v>
          </cell>
          <cell r="C2059" t="str">
            <v>- - - - - в растительном масле</v>
          </cell>
          <cell r="D2059" t="str">
            <v>-</v>
          </cell>
          <cell r="E2059">
            <v>12.5</v>
          </cell>
        </row>
        <row r="2060">
          <cell r="B2060">
            <v>1604142600</v>
          </cell>
          <cell r="C2060" t="str">
            <v>- - - - - - филе, известное как "корды, или балык"</v>
          </cell>
          <cell r="D2060" t="str">
            <v>-</v>
          </cell>
          <cell r="E2060">
            <v>12.5</v>
          </cell>
        </row>
        <row r="2061">
          <cell r="B2061">
            <v>1604142800</v>
          </cell>
          <cell r="C2061" t="str">
            <v>- - - - - - прочий</v>
          </cell>
          <cell r="D2061" t="str">
            <v>-</v>
          </cell>
          <cell r="E2061">
            <v>12.5</v>
          </cell>
        </row>
        <row r="2062">
          <cell r="B2062">
            <v>1604143100</v>
          </cell>
          <cell r="C2062" t="str">
            <v>- - - - - в растительном масле</v>
          </cell>
          <cell r="D2062" t="str">
            <v>-</v>
          </cell>
          <cell r="E2062">
            <v>12.5</v>
          </cell>
        </row>
        <row r="2063">
          <cell r="B2063">
            <v>1604143600</v>
          </cell>
          <cell r="C2063" t="str">
            <v>- - - - - - филе, известное как "корды, или балык"</v>
          </cell>
          <cell r="D2063" t="str">
            <v>-</v>
          </cell>
          <cell r="E2063">
            <v>12.5</v>
          </cell>
        </row>
        <row r="2064">
          <cell r="B2064">
            <v>1604143800</v>
          </cell>
          <cell r="C2064" t="str">
            <v>- - - - - - прочий</v>
          </cell>
          <cell r="D2064" t="str">
            <v>-</v>
          </cell>
          <cell r="E2064">
            <v>12.5</v>
          </cell>
        </row>
        <row r="2065">
          <cell r="B2065">
            <v>1604144100</v>
          </cell>
          <cell r="C2065" t="str">
            <v>- - - - - в растительном масле</v>
          </cell>
          <cell r="D2065" t="str">
            <v>-</v>
          </cell>
          <cell r="E2065">
            <v>12.5</v>
          </cell>
        </row>
        <row r="2066">
          <cell r="B2066">
            <v>1604144600</v>
          </cell>
          <cell r="C2066" t="str">
            <v>- - - - - - филе, известное как "корды, или балык"</v>
          </cell>
          <cell r="D2066" t="str">
            <v>-</v>
          </cell>
          <cell r="E2066">
            <v>12.5</v>
          </cell>
        </row>
        <row r="2067">
          <cell r="B2067">
            <v>1604144800</v>
          </cell>
          <cell r="C2067" t="str">
            <v>- - - - - - прочий</v>
          </cell>
          <cell r="D2067" t="str">
            <v>-</v>
          </cell>
          <cell r="E2067">
            <v>12.5</v>
          </cell>
        </row>
        <row r="2068">
          <cell r="B2068">
            <v>1604149000</v>
          </cell>
          <cell r="C2068" t="str">
            <v>- - - пеламида (Sarda spp.)</v>
          </cell>
          <cell r="D2068" t="str">
            <v>-</v>
          </cell>
          <cell r="E2068">
            <v>12.5</v>
          </cell>
        </row>
        <row r="2069">
          <cell r="B2069">
            <v>1604151100</v>
          </cell>
          <cell r="C2069" t="str">
            <v>- - - - филе</v>
          </cell>
          <cell r="D2069" t="str">
            <v>-</v>
          </cell>
          <cell r="E2069">
            <v>15</v>
          </cell>
        </row>
        <row r="2070">
          <cell r="B2070">
            <v>1604151900</v>
          </cell>
          <cell r="C2070" t="str">
            <v>- - - - прочая</v>
          </cell>
          <cell r="D2070" t="str">
            <v>-</v>
          </cell>
          <cell r="E2070">
            <v>14</v>
          </cell>
        </row>
        <row r="2071">
          <cell r="B2071">
            <v>1604159000</v>
          </cell>
          <cell r="C2071" t="str">
            <v>- - - вида Scomber australasicus</v>
          </cell>
          <cell r="D2071" t="str">
            <v>-</v>
          </cell>
          <cell r="E2071">
            <v>15</v>
          </cell>
        </row>
        <row r="2072">
          <cell r="B2072">
            <v>1604160000</v>
          </cell>
          <cell r="C2072" t="str">
            <v>- - анчоусы</v>
          </cell>
          <cell r="D2072" t="str">
            <v>-</v>
          </cell>
          <cell r="E2072">
            <v>15</v>
          </cell>
        </row>
        <row r="2073">
          <cell r="B2073">
            <v>1604170000</v>
          </cell>
          <cell r="C2073" t="str">
            <v>- - угорь</v>
          </cell>
          <cell r="D2073" t="str">
            <v>-</v>
          </cell>
          <cell r="E2073">
            <v>15</v>
          </cell>
        </row>
        <row r="2074">
          <cell r="B2074">
            <v>1604180000</v>
          </cell>
          <cell r="C2074" t="str">
            <v>- - плавники акульи</v>
          </cell>
          <cell r="D2074" t="str">
            <v>-</v>
          </cell>
          <cell r="E2074">
            <v>15</v>
          </cell>
        </row>
        <row r="2075">
          <cell r="B2075">
            <v>1604191000</v>
          </cell>
          <cell r="C2075" t="str">
            <v>- - - лососевые, кроме лосося</v>
          </cell>
          <cell r="D2075" t="str">
            <v>-</v>
          </cell>
          <cell r="E2075">
            <v>15</v>
          </cell>
        </row>
        <row r="2076">
          <cell r="B2076">
            <v>1604193100</v>
          </cell>
          <cell r="C2076" t="str">
            <v>- - - - филе, известное как "корды, или балык"</v>
          </cell>
          <cell r="D2076" t="str">
            <v>-</v>
          </cell>
          <cell r="E2076">
            <v>15</v>
          </cell>
        </row>
        <row r="2077">
          <cell r="B2077">
            <v>1604193900</v>
          </cell>
          <cell r="C2077" t="str">
            <v>- - - - прочая</v>
          </cell>
          <cell r="D2077" t="str">
            <v>-</v>
          </cell>
          <cell r="E2077">
            <v>15</v>
          </cell>
        </row>
        <row r="2078">
          <cell r="B2078">
            <v>1604195000</v>
          </cell>
          <cell r="C2078" t="str">
            <v>- - - рыба вида Orcynopsis unicolor</v>
          </cell>
          <cell r="D2078" t="str">
            <v>-</v>
          </cell>
          <cell r="E2078">
            <v>15</v>
          </cell>
        </row>
        <row r="2079">
          <cell r="B2079">
            <v>1604199100</v>
          </cell>
          <cell r="C2079" t="str">
            <v>- - - - филе, сырое, в тесте или панировке, предварительно обжаренное или не обжаренное в масле, замороженное</v>
          </cell>
          <cell r="D2079" t="str">
            <v>-</v>
          </cell>
          <cell r="E2079">
            <v>15</v>
          </cell>
        </row>
        <row r="2080">
          <cell r="B2080">
            <v>1604199200</v>
          </cell>
          <cell r="C2080" t="str">
            <v>- - - - - треска (Gadus morhua, Gadus ogac, Gadus macrocephalus)</v>
          </cell>
          <cell r="D2080" t="str">
            <v>-</v>
          </cell>
          <cell r="E2080">
            <v>14</v>
          </cell>
        </row>
        <row r="2081">
          <cell r="B2081">
            <v>1604199300</v>
          </cell>
          <cell r="C2081" t="str">
            <v>- - - - - сайда (Pollachius virens)</v>
          </cell>
          <cell r="D2081" t="str">
            <v>-</v>
          </cell>
          <cell r="E2081">
            <v>12.5</v>
          </cell>
        </row>
        <row r="2082">
          <cell r="B2082">
            <v>1604199400</v>
          </cell>
          <cell r="C2082" t="str">
            <v>- - - - - мерлуза (Merluccius spp.) и американский нитеперый налим (Urophycis spp.)</v>
          </cell>
          <cell r="D2082" t="str">
            <v>-</v>
          </cell>
          <cell r="E2082">
            <v>14</v>
          </cell>
        </row>
        <row r="2083">
          <cell r="B2083">
            <v>1604199500</v>
          </cell>
          <cell r="C2083" t="str">
            <v>- - - - - минтай (Theragra chalcogramma) и серебристая сайда (Pollachius pollachius)</v>
          </cell>
          <cell r="D2083" t="str">
            <v>-</v>
          </cell>
          <cell r="E2083">
            <v>14</v>
          </cell>
        </row>
        <row r="2084">
          <cell r="B2084">
            <v>1604199710</v>
          </cell>
          <cell r="C2084" t="str">
            <v>- - - - - - осетровые</v>
          </cell>
          <cell r="D2084" t="str">
            <v>-</v>
          </cell>
          <cell r="E2084">
            <v>15</v>
          </cell>
        </row>
        <row r="2085">
          <cell r="B2085">
            <v>1604199780</v>
          </cell>
          <cell r="C2085" t="str">
            <v>- - - - - - прочая</v>
          </cell>
          <cell r="D2085" t="str">
            <v>-</v>
          </cell>
          <cell r="E2085">
            <v>15</v>
          </cell>
        </row>
        <row r="2086">
          <cell r="B2086">
            <v>1604200500</v>
          </cell>
          <cell r="C2086" t="str">
            <v>- - готовые продукты из сурими</v>
          </cell>
          <cell r="D2086" t="str">
            <v>-</v>
          </cell>
          <cell r="E2086">
            <v>12.5</v>
          </cell>
        </row>
        <row r="2087">
          <cell r="B2087">
            <v>1604201000</v>
          </cell>
          <cell r="C2087" t="str">
            <v>- - - из лосося</v>
          </cell>
          <cell r="D2087" t="str">
            <v>-</v>
          </cell>
          <cell r="E2087">
            <v>12.5</v>
          </cell>
        </row>
        <row r="2088">
          <cell r="B2088">
            <v>1604203000</v>
          </cell>
          <cell r="C2088" t="str">
            <v>- - - из лососевых, кроме лосося</v>
          </cell>
          <cell r="D2088" t="str">
            <v>-</v>
          </cell>
          <cell r="E2088">
            <v>12.5</v>
          </cell>
        </row>
        <row r="2089">
          <cell r="B2089">
            <v>1604204000</v>
          </cell>
          <cell r="C2089" t="str">
            <v>- - - из анчоусов</v>
          </cell>
          <cell r="D2089" t="str">
            <v>-</v>
          </cell>
          <cell r="E2089">
            <v>12.5</v>
          </cell>
        </row>
        <row r="2090">
          <cell r="B2090">
            <v>1604205000</v>
          </cell>
          <cell r="C2090" t="str">
            <v>- - - из сардин, пеламиды, скумбрий видов Scomber scombrus и Scomber japonicus, рыбы вида Orcynopsis unicolor</v>
          </cell>
          <cell r="D2090" t="str">
            <v>-</v>
          </cell>
          <cell r="E2090">
            <v>12.5</v>
          </cell>
        </row>
        <row r="2091">
          <cell r="B2091">
            <v>1604207000</v>
          </cell>
          <cell r="C2091" t="str">
            <v>- - - из тунца, скипджека, или тунца полосатого, или другой рыбы рода Euthynnus</v>
          </cell>
          <cell r="D2091" t="str">
            <v>-</v>
          </cell>
          <cell r="E2091">
            <v>12.5</v>
          </cell>
        </row>
        <row r="2092">
          <cell r="B2092">
            <v>1604209010</v>
          </cell>
          <cell r="C2092" t="str">
            <v>- - - - из осетровых</v>
          </cell>
          <cell r="D2092" t="str">
            <v>-</v>
          </cell>
          <cell r="E2092">
            <v>12</v>
          </cell>
        </row>
        <row r="2093">
          <cell r="B2093">
            <v>1604209090</v>
          </cell>
          <cell r="C2093" t="str">
            <v>- - - - из прочей рыбы</v>
          </cell>
          <cell r="D2093" t="str">
            <v>-</v>
          </cell>
          <cell r="E2093">
            <v>12</v>
          </cell>
        </row>
        <row r="2094">
          <cell r="B2094">
            <v>1604310000</v>
          </cell>
          <cell r="C2094" t="str">
            <v>- - икра осетровых</v>
          </cell>
          <cell r="D2094" t="str">
            <v>-</v>
          </cell>
          <cell r="E2094" t="str">
            <v>17, но не менее 18,7 евро за 1 кг</v>
          </cell>
        </row>
        <row r="2095">
          <cell r="B2095">
            <v>1604320010</v>
          </cell>
          <cell r="C2095" t="str">
            <v>- - - икра лососевых (красная икра)</v>
          </cell>
          <cell r="D2095" t="str">
            <v>-</v>
          </cell>
          <cell r="E2095" t="str">
            <v>15, но не менее 8,3 евро за 1 кг</v>
          </cell>
        </row>
        <row r="2096">
          <cell r="B2096">
            <v>1604320090</v>
          </cell>
          <cell r="C2096" t="str">
            <v>- - - прочие</v>
          </cell>
          <cell r="D2096" t="str">
            <v>-</v>
          </cell>
          <cell r="E2096" t="str">
            <v>15, но не менее 8,3 евро за 1 кг</v>
          </cell>
        </row>
        <row r="2097">
          <cell r="B2097">
            <v>1605100000</v>
          </cell>
          <cell r="C2097" t="str">
            <v>- крабы</v>
          </cell>
          <cell r="D2097" t="str">
            <v>-</v>
          </cell>
          <cell r="E2097" t="str">
            <v>13, но не менее 1,95 евро за 1 кг</v>
          </cell>
        </row>
        <row r="2098">
          <cell r="B2098">
            <v>1605211000</v>
          </cell>
          <cell r="C2098" t="str">
            <v>- - - в первичных упаковках нетто-массой не более 2 кг</v>
          </cell>
          <cell r="D2098" t="str">
            <v>-</v>
          </cell>
          <cell r="E2098" t="str">
            <v>5, но не менее 0,1 евро за 1 кг</v>
          </cell>
        </row>
        <row r="2099">
          <cell r="B2099">
            <v>1605219000</v>
          </cell>
          <cell r="C2099" t="str">
            <v>- - - прочие</v>
          </cell>
          <cell r="D2099" t="str">
            <v>-</v>
          </cell>
          <cell r="E2099" t="str">
            <v>5, но не менее 0,1 евро за 1 кг</v>
          </cell>
        </row>
        <row r="2100">
          <cell r="B2100">
            <v>1605290000</v>
          </cell>
          <cell r="C2100" t="str">
            <v>- - прочие</v>
          </cell>
          <cell r="D2100" t="str">
            <v>-</v>
          </cell>
          <cell r="E2100" t="str">
            <v>5, но не менее 0,1 евро за 1 кг</v>
          </cell>
        </row>
        <row r="2101">
          <cell r="B2101">
            <v>1605301000</v>
          </cell>
          <cell r="C2101" t="str">
            <v>- - мясо омаров, подвергнутое тепловой обработке, для производства омарного масла или омарных паштетов, паст, супов или соусов</v>
          </cell>
          <cell r="D2101" t="str">
            <v>-</v>
          </cell>
          <cell r="E2101" t="str">
            <v>8, но не менее 1,2 евро за 1 кг</v>
          </cell>
        </row>
        <row r="2102">
          <cell r="B2102">
            <v>1605309000</v>
          </cell>
          <cell r="C2102" t="str">
            <v>- - прочие</v>
          </cell>
          <cell r="D2102" t="str">
            <v>-</v>
          </cell>
          <cell r="E2102" t="str">
            <v>8, но не менее 1,2 евро за 1 кг</v>
          </cell>
        </row>
        <row r="2103">
          <cell r="B2103">
            <v>1605400000</v>
          </cell>
          <cell r="C2103" t="str">
            <v>- прочие ракообразные</v>
          </cell>
          <cell r="D2103" t="str">
            <v>-</v>
          </cell>
          <cell r="E2103" t="str">
            <v>16, но не менее 1,6 евро за 1 кг</v>
          </cell>
        </row>
        <row r="2104">
          <cell r="B2104">
            <v>1605510000</v>
          </cell>
          <cell r="C2104" t="str">
            <v>- - устрицы</v>
          </cell>
          <cell r="D2104" t="str">
            <v>-</v>
          </cell>
          <cell r="E2104">
            <v>8</v>
          </cell>
        </row>
        <row r="2105">
          <cell r="B2105">
            <v>1605520000</v>
          </cell>
          <cell r="C2105" t="str">
            <v>- - гребешки, включая королевские гребешки</v>
          </cell>
          <cell r="D2105" t="str">
            <v>-</v>
          </cell>
          <cell r="E2105">
            <v>8</v>
          </cell>
        </row>
        <row r="2106">
          <cell r="B2106">
            <v>1605531000</v>
          </cell>
          <cell r="C2106" t="str">
            <v>- - - в герметичных упаковках</v>
          </cell>
          <cell r="D2106" t="str">
            <v>-</v>
          </cell>
          <cell r="E2106">
            <v>8</v>
          </cell>
        </row>
        <row r="2107">
          <cell r="B2107">
            <v>1605539000</v>
          </cell>
          <cell r="C2107" t="str">
            <v>- - - прочие</v>
          </cell>
          <cell r="D2107" t="str">
            <v>-</v>
          </cell>
          <cell r="E2107">
            <v>8</v>
          </cell>
        </row>
        <row r="2108">
          <cell r="B2108">
            <v>1605540000</v>
          </cell>
          <cell r="C2108" t="str">
            <v>- - каракатицы и кальмары</v>
          </cell>
          <cell r="D2108" t="str">
            <v>-</v>
          </cell>
          <cell r="E2108">
            <v>8</v>
          </cell>
        </row>
        <row r="2109">
          <cell r="B2109">
            <v>1605550000</v>
          </cell>
          <cell r="C2109" t="str">
            <v>- - осьминоги</v>
          </cell>
          <cell r="D2109" t="str">
            <v>-</v>
          </cell>
          <cell r="E2109">
            <v>8</v>
          </cell>
        </row>
        <row r="2110">
          <cell r="B2110">
            <v>1605560000</v>
          </cell>
          <cell r="C2110" t="str">
            <v>- - клемы, сердцевидки и арки</v>
          </cell>
          <cell r="D2110" t="str">
            <v>-</v>
          </cell>
          <cell r="E2110">
            <v>8</v>
          </cell>
        </row>
        <row r="2111">
          <cell r="B2111">
            <v>1605570000</v>
          </cell>
          <cell r="C2111" t="str">
            <v>- - морские ушки</v>
          </cell>
          <cell r="D2111" t="str">
            <v>-</v>
          </cell>
          <cell r="E2111">
            <v>8</v>
          </cell>
        </row>
        <row r="2112">
          <cell r="B2112">
            <v>1605580000</v>
          </cell>
          <cell r="C2112" t="str">
            <v>- - улитки, кроме липариса</v>
          </cell>
          <cell r="D2112" t="str">
            <v>-</v>
          </cell>
          <cell r="E2112">
            <v>8</v>
          </cell>
        </row>
        <row r="2113">
          <cell r="B2113">
            <v>1605590000</v>
          </cell>
          <cell r="C2113" t="str">
            <v>- - прочие</v>
          </cell>
          <cell r="D2113" t="str">
            <v>-</v>
          </cell>
          <cell r="E2113">
            <v>8</v>
          </cell>
        </row>
        <row r="2114">
          <cell r="B2114">
            <v>1605610000</v>
          </cell>
          <cell r="C2114" t="str">
            <v>- - голотурии</v>
          </cell>
          <cell r="D2114" t="str">
            <v>-</v>
          </cell>
          <cell r="E2114">
            <v>8</v>
          </cell>
        </row>
        <row r="2115">
          <cell r="B2115">
            <v>1605620000</v>
          </cell>
          <cell r="C2115" t="str">
            <v>- - морские ежи</v>
          </cell>
          <cell r="D2115" t="str">
            <v>-</v>
          </cell>
          <cell r="E2115">
            <v>8</v>
          </cell>
        </row>
        <row r="2116">
          <cell r="B2116">
            <v>1605630000</v>
          </cell>
          <cell r="C2116" t="str">
            <v>- - медузы</v>
          </cell>
          <cell r="D2116" t="str">
            <v>-</v>
          </cell>
          <cell r="E2116">
            <v>8</v>
          </cell>
        </row>
        <row r="2117">
          <cell r="B2117">
            <v>1605690000</v>
          </cell>
          <cell r="C2117" t="str">
            <v>- - прочие</v>
          </cell>
          <cell r="D2117" t="str">
            <v>-</v>
          </cell>
          <cell r="E2117">
            <v>8</v>
          </cell>
        </row>
        <row r="2118">
          <cell r="B2118">
            <v>1701121001</v>
          </cell>
          <cell r="C2118" t="str">
            <v>- - - - с 1 января по 30 июня</v>
          </cell>
          <cell r="D2118" t="str">
            <v>-</v>
          </cell>
          <cell r="E2118" t="str">
            <v>250 долларов США за 1000 кг</v>
          </cell>
        </row>
        <row r="2119">
          <cell r="B2119">
            <v>1701121009</v>
          </cell>
          <cell r="C2119" t="str">
            <v>- - - - с 1 июля по 31 декабря</v>
          </cell>
          <cell r="D2119" t="str">
            <v>-</v>
          </cell>
          <cell r="E2119" t="str">
            <v>250 долларов США за 1000 кг</v>
          </cell>
        </row>
        <row r="2120">
          <cell r="B2120">
            <v>1701129001</v>
          </cell>
          <cell r="C2120" t="str">
            <v>- - - - с 1 января по 30 июня</v>
          </cell>
          <cell r="D2120" t="str">
            <v>-</v>
          </cell>
          <cell r="E2120" t="str">
            <v>250 долларов США за 1000 кг</v>
          </cell>
        </row>
        <row r="2121">
          <cell r="B2121">
            <v>1701129009</v>
          </cell>
          <cell r="C2121" t="str">
            <v>- - - - с 1 июля по 31 декабря</v>
          </cell>
          <cell r="D2121" t="str">
            <v>-</v>
          </cell>
          <cell r="E2121" t="str">
            <v>250 долларов США за 1000 кг</v>
          </cell>
        </row>
        <row r="2122">
          <cell r="B2122">
            <v>1701131011</v>
          </cell>
          <cell r="C2122" t="str">
            <v>- - - - - при среднемесячной цене не более 286,60 доллара США за 1 т на Нью-Йоркской товарно-сырьевой бирже</v>
          </cell>
          <cell r="D2122" t="str">
            <v>-</v>
          </cell>
          <cell r="E2122" t="str">
            <v>250 долларов США за 1000 кг</v>
          </cell>
        </row>
        <row r="2123">
          <cell r="B2123">
            <v>1701131012</v>
          </cell>
          <cell r="C2123" t="str">
            <v>- - - - - при среднемесячной цене не менее 286,61 доллара США за 1 т, но не более 324,08 доллара США за 1 т на Нью-Йоркской товарно-сырьевой бирже</v>
          </cell>
          <cell r="D2123" t="str">
            <v>-</v>
          </cell>
          <cell r="E2123" t="str">
            <v>240 долларов США за 1000 кг</v>
          </cell>
        </row>
        <row r="2124">
          <cell r="B2124">
            <v>1701131013</v>
          </cell>
          <cell r="C2124" t="str">
            <v>- - - - - при среднемесячной цене не менее 324,09 доллара США за 1 т, но не более 361,56 доллара США за 1 т на Нью-Йоркской товарно-сырьевой бирже</v>
          </cell>
          <cell r="D2124" t="str">
            <v>-</v>
          </cell>
          <cell r="E2124" t="str">
            <v>203 доллара США за 1000 кг</v>
          </cell>
        </row>
        <row r="2125">
          <cell r="B2125">
            <v>1701131014</v>
          </cell>
          <cell r="C2125" t="str">
            <v>- - - - - при среднемесячной цене не менее 361,57 доллара США за 1 т, но не более 396,83 доллара США за 1 т на Нью-Йоркской товарно-сырьевой бирже</v>
          </cell>
          <cell r="D2125" t="str">
            <v>-</v>
          </cell>
          <cell r="E2125" t="str">
            <v>171 доллар США за 1000 кг</v>
          </cell>
        </row>
        <row r="2126">
          <cell r="B2126">
            <v>1701131015</v>
          </cell>
          <cell r="C2126" t="str">
            <v>- - - - - при среднемесячной цене не менее 396,84 доллара США за 1 т на Нью-Йоркской товарно-сырьевой бирже</v>
          </cell>
          <cell r="D2126" t="str">
            <v>-</v>
          </cell>
          <cell r="E2126" t="str">
            <v>140 долларов США за 1000 кг</v>
          </cell>
        </row>
        <row r="2127">
          <cell r="B2127">
            <v>1701131021</v>
          </cell>
          <cell r="C2127" t="str">
            <v>- - - - - при среднемесячной цене не более 286,60 доллара США за 1 т на Нью-Йоркской товарно-сырьевой бирже</v>
          </cell>
          <cell r="D2127" t="str">
            <v>-</v>
          </cell>
          <cell r="E2127" t="str">
            <v>250 долларов США за 1000 кг</v>
          </cell>
        </row>
        <row r="2128">
          <cell r="B2128">
            <v>1701131022</v>
          </cell>
          <cell r="C2128" t="str">
            <v>- - - - - при среднемесячной цене не менее 286,61 доллара США за 1 т, но не более 326,28 доллара США за 1 т на Нью-Йоркской товарно-сырьевой бирже</v>
          </cell>
          <cell r="D2128" t="str">
            <v>-</v>
          </cell>
          <cell r="E2128" t="str">
            <v>248 долларов США за 1000 кг</v>
          </cell>
        </row>
        <row r="2129">
          <cell r="B2129">
            <v>1701131023</v>
          </cell>
          <cell r="C2129" t="str">
            <v>- - - - - при среднемесячной цене не менее 326,29 доллара США за 1 т, но не более 365,97 доллара США за 1 т на Нью-Йоркской товарно-сырьевой бирже</v>
          </cell>
          <cell r="D2129" t="str">
            <v>-</v>
          </cell>
          <cell r="E2129" t="str">
            <v>227 долларов США за 1000 кг</v>
          </cell>
        </row>
        <row r="2130">
          <cell r="B2130">
            <v>1701131024</v>
          </cell>
          <cell r="C2130" t="str">
            <v>- - - - - при среднемесячной цене не менее 365,98 доллара США за 1 т, но не более 405,65 доллара США за 1 т на Нью-Йоркской товарно-сырьевой бирже</v>
          </cell>
          <cell r="D2130" t="str">
            <v>-</v>
          </cell>
          <cell r="E2130" t="str">
            <v>205 долларов США за 1000 кг</v>
          </cell>
        </row>
        <row r="2131">
          <cell r="B2131">
            <v>1701131025</v>
          </cell>
          <cell r="C2131" t="str">
            <v>- - - - - при среднемесячной цене не менее 405,66 доллара США за 1 т, но не более 445,33 доллара США за 1 т на Нью-Йоркской товарно-сырьевой бирже</v>
          </cell>
          <cell r="D2131" t="str">
            <v>-</v>
          </cell>
          <cell r="E2131" t="str">
            <v>183 доллара США за 1000 кг</v>
          </cell>
        </row>
        <row r="2132">
          <cell r="B2132">
            <v>1701131026</v>
          </cell>
          <cell r="C2132" t="str">
            <v>- - - - - при среднемесячной цене не менее 445,34 доллара США за 1 т, но не более 485,02 доллара США за 1 т на Нью-Йоркской товарно-сырьевой бирже</v>
          </cell>
          <cell r="D2132" t="str">
            <v>-</v>
          </cell>
          <cell r="E2132" t="str">
            <v>162 доллара США за 1000 кг</v>
          </cell>
        </row>
        <row r="2133">
          <cell r="B2133">
            <v>1701131027</v>
          </cell>
          <cell r="C2133" t="str">
            <v>- - - - - при среднемесячной цене не менее 485,03 доллара США за 1 т на Нью-Йоркской товарно-сырьевой бирже</v>
          </cell>
          <cell r="D2133" t="str">
            <v>-</v>
          </cell>
          <cell r="E2133" t="str">
            <v>140 долларов США за 1000 кг</v>
          </cell>
        </row>
        <row r="2134">
          <cell r="B2134">
            <v>1701131031</v>
          </cell>
          <cell r="C2134" t="str">
            <v>- - - - - при среднемесячной цене не более 286,60 доллара США за 1 т на Нью-Йоркской товарно-сырьевой бирже</v>
          </cell>
          <cell r="D2134" t="str">
            <v>-</v>
          </cell>
          <cell r="E2134" t="str">
            <v>250 долларов США за 1000 кг</v>
          </cell>
        </row>
        <row r="2135">
          <cell r="B2135">
            <v>1701131032</v>
          </cell>
          <cell r="C2135" t="str">
            <v>- - - - - при среднемесячной цене не менее 286,61 доллара США за 1 т, но не более 324,08 доллара США за 1 т на Нью-Йоркской товарно-сырьевой бирже</v>
          </cell>
          <cell r="D2135" t="str">
            <v>-</v>
          </cell>
          <cell r="E2135" t="str">
            <v>240 долларов США за 1000 кг</v>
          </cell>
        </row>
        <row r="2136">
          <cell r="B2136">
            <v>1701131033</v>
          </cell>
          <cell r="C2136" t="str">
            <v>- - - - - при среднемесячной цене не менее 324,09 доллара США за 1 т, но не более 361,56 доллара США за 1 т на Нью-Йоркской товарно-сырьевой бирже</v>
          </cell>
          <cell r="D2136" t="str">
            <v>-</v>
          </cell>
          <cell r="E2136" t="str">
            <v>203 доллара США за 1000 кг</v>
          </cell>
        </row>
        <row r="2137">
          <cell r="B2137">
            <v>1701131034</v>
          </cell>
          <cell r="C2137" t="str">
            <v>- - - - - при среднемесячной цене не менее 361,57 доллара США за 1 т, но не более 396,83 доллара США за 1 т на Нью-Йоркской товарно-сырьевой бирже</v>
          </cell>
          <cell r="D2137" t="str">
            <v>-</v>
          </cell>
          <cell r="E2137" t="str">
            <v>171 доллар США за 1000 кг</v>
          </cell>
        </row>
        <row r="2138">
          <cell r="B2138">
            <v>1701131035</v>
          </cell>
          <cell r="C2138" t="str">
            <v>- - - - - при среднемесячной цене не менее 396,84 доллара США за 1 т на Нью-Йоркской товарно-сырьевой бирже</v>
          </cell>
          <cell r="D2138" t="str">
            <v>-</v>
          </cell>
          <cell r="E2138" t="str">
            <v>140 долларов США за 1000 кг</v>
          </cell>
        </row>
        <row r="2139">
          <cell r="B2139">
            <v>1701139011</v>
          </cell>
          <cell r="C2139" t="str">
            <v>- - - - - при среднемесячной цене не более 286,60 доллара США за 1 т на Нью-Йоркской товарно-сырьевой бирже</v>
          </cell>
          <cell r="D2139" t="str">
            <v>-</v>
          </cell>
          <cell r="E2139" t="str">
            <v>250 долларов США за 1000 кг</v>
          </cell>
        </row>
        <row r="2140">
          <cell r="B2140">
            <v>1701139012</v>
          </cell>
          <cell r="C2140" t="str">
            <v>- - - - - при среднемесячной цене не менее 286,61 доллара США за 1 т, но не более 324,08 доллара США за 1 т на Нью-Йоркской товарно-сырьевой бирже</v>
          </cell>
          <cell r="D2140" t="str">
            <v>-</v>
          </cell>
          <cell r="E2140" t="str">
            <v>240 долларов США за 1000 кг</v>
          </cell>
        </row>
        <row r="2141">
          <cell r="B2141">
            <v>1701139013</v>
          </cell>
          <cell r="C2141" t="str">
            <v>- - - - - при среднемесячной цене не менее 324,09 доллара США за 1 т, но не более 361,56 доллара США за 1 т на Нью-Йоркской товарно-сырьевой бирже</v>
          </cell>
          <cell r="D2141" t="str">
            <v>-</v>
          </cell>
          <cell r="E2141" t="str">
            <v>203 доллара США за 1000 кг</v>
          </cell>
        </row>
        <row r="2142">
          <cell r="B2142">
            <v>1701139014</v>
          </cell>
          <cell r="C2142" t="str">
            <v>- - - - - при среднемесячной цене не менее 361,57 доллара США за 1 т, но не более 396,83 доллара США за 1 т на Нью-Йоркской товарно-сырьевой бирже</v>
          </cell>
          <cell r="D2142" t="str">
            <v>-</v>
          </cell>
          <cell r="E2142" t="str">
            <v>171 доллар США за 1000 кг</v>
          </cell>
        </row>
        <row r="2143">
          <cell r="B2143">
            <v>1701139015</v>
          </cell>
          <cell r="C2143" t="str">
            <v>- - - - - при среднемесячной цене не менее 396,84 доллара США за 1 т на Нью-Йоркской товарно-сырьевой бирже</v>
          </cell>
          <cell r="D2143" t="str">
            <v>-</v>
          </cell>
          <cell r="E2143" t="str">
            <v>140 долларов США за 1000 кг</v>
          </cell>
        </row>
        <row r="2144">
          <cell r="B2144">
            <v>1701139021</v>
          </cell>
          <cell r="C2144" t="str">
            <v>- - - - - при среднемесячной цене не более 286,60 доллара США за 1 т на Нью-Йоркской товарно-сырьевой бирже</v>
          </cell>
          <cell r="D2144" t="str">
            <v>-</v>
          </cell>
          <cell r="E2144" t="str">
            <v>250 долларов США за 1000 кг</v>
          </cell>
        </row>
        <row r="2145">
          <cell r="B2145">
            <v>1701139022</v>
          </cell>
          <cell r="C2145" t="str">
            <v>- - - - - при среднемесячной цене не менее 286,61 доллара США за 1 т, но не более 326,28 доллара США за 1 т на Нью-Йоркской товарно-сырьевой бирже</v>
          </cell>
          <cell r="D2145" t="str">
            <v>-</v>
          </cell>
          <cell r="E2145" t="str">
            <v>248 долларов США за 1000 кг</v>
          </cell>
        </row>
        <row r="2146">
          <cell r="B2146">
            <v>1701139023</v>
          </cell>
          <cell r="C2146" t="str">
            <v>- - - - - при среднемесячной цене не менее 326,29 доллара США за 1 т, но не более 365,97 доллара США за 1 т на Нью-Йоркской товарно-сырьевой бирже</v>
          </cell>
          <cell r="D2146" t="str">
            <v>-</v>
          </cell>
          <cell r="E2146" t="str">
            <v>227 долларов США за 1000 кг</v>
          </cell>
        </row>
        <row r="2147">
          <cell r="B2147">
            <v>1701139024</v>
          </cell>
          <cell r="C2147" t="str">
            <v>- - - - - при среднемесячной цене не менее 365,98 доллара США за 1 т, но не более 405,65 доллара США за 1 т на Нью-Йоркской товарно-сырьевой бирже</v>
          </cell>
          <cell r="D2147" t="str">
            <v>-</v>
          </cell>
          <cell r="E2147" t="str">
            <v>205 долларов США за 1000 кг</v>
          </cell>
        </row>
        <row r="2148">
          <cell r="B2148">
            <v>1701139025</v>
          </cell>
          <cell r="C2148" t="str">
            <v>- - - - - при среднемесячной цене не менее 405,66 доллара США за 1 т, но не более 445,33 доллара США за 1 т на Нью-Йоркской товарно-сырьевой бирже</v>
          </cell>
          <cell r="D2148" t="str">
            <v>-</v>
          </cell>
          <cell r="E2148" t="str">
            <v>183 доллара США за 1000 кг</v>
          </cell>
        </row>
        <row r="2149">
          <cell r="B2149">
            <v>1701139026</v>
          </cell>
          <cell r="C2149" t="str">
            <v>- - - - - при среднемесячной цене не менее 445,34 доллара США за 1 т, но не более 485,02 доллара США за 1 т на Нью-Йоркской товарно-сырьевой бирже</v>
          </cell>
          <cell r="D2149" t="str">
            <v>-</v>
          </cell>
          <cell r="E2149" t="str">
            <v>162 доллара США за 1000 кг</v>
          </cell>
        </row>
        <row r="2150">
          <cell r="B2150">
            <v>1701139027</v>
          </cell>
          <cell r="C2150" t="str">
            <v>- - - - - при среднемесячной цене не менее 485,03 доллара США за 1 т на Нью-Йоркской товарно-сырьевой бирже</v>
          </cell>
          <cell r="D2150" t="str">
            <v>-</v>
          </cell>
          <cell r="E2150" t="str">
            <v>140 долларов США за 1000 кг</v>
          </cell>
        </row>
        <row r="2151">
          <cell r="B2151">
            <v>1701139031</v>
          </cell>
          <cell r="C2151" t="str">
            <v>- - - - - при среднемесячной цене не более 286,60 доллара США за 1 т на Нью-Йоркской товарно-сырьевой бирже</v>
          </cell>
          <cell r="D2151" t="str">
            <v>-</v>
          </cell>
          <cell r="E2151" t="str">
            <v>250 долларов США за 1000 кг</v>
          </cell>
        </row>
        <row r="2152">
          <cell r="B2152">
            <v>1701139032</v>
          </cell>
          <cell r="C2152" t="str">
            <v>- - - - - при среднемесячной цене не менее 286,61 доллара США за 1 т, но не более 324,08 доллара США за 1 т на Нью-Йоркской товарно-сырьевой бирже</v>
          </cell>
          <cell r="D2152" t="str">
            <v>-</v>
          </cell>
          <cell r="E2152" t="str">
            <v>240 долларов США за 1000 кг</v>
          </cell>
        </row>
        <row r="2153">
          <cell r="B2153">
            <v>1701139033</v>
          </cell>
          <cell r="C2153" t="str">
            <v>- - - - - при среднемесячной цене не менее 324,09 доллара США за 1 т, но не более 361,56 доллара США за 1 т на Нью-Йоркской товарно-сырьевой бирже</v>
          </cell>
          <cell r="D2153" t="str">
            <v>-</v>
          </cell>
          <cell r="E2153" t="str">
            <v>203 доллара США за 1000 кг</v>
          </cell>
        </row>
        <row r="2154">
          <cell r="B2154">
            <v>1701139034</v>
          </cell>
          <cell r="C2154" t="str">
            <v>- - - - - при среднемесячной цене не менее 361,57 доллара США за 1 т, но не более 396,83 доллара США за 1 т на Нью-Йоркской товарно-сырьевой бирже</v>
          </cell>
          <cell r="D2154" t="str">
            <v>-</v>
          </cell>
          <cell r="E2154" t="str">
            <v>171 доллар США за 1000 кг</v>
          </cell>
        </row>
        <row r="2155">
          <cell r="B2155">
            <v>1701139035</v>
          </cell>
          <cell r="C2155" t="str">
            <v>- - - - - при среднемесячной цене не менее 396,84 доллара США за 1 т на Нью-Йоркской товарно-сырьевой бирже</v>
          </cell>
          <cell r="D2155" t="str">
            <v>-</v>
          </cell>
          <cell r="E2155" t="str">
            <v>140 долларов США за 1000 кг</v>
          </cell>
        </row>
        <row r="2156">
          <cell r="B2156">
            <v>1701141011</v>
          </cell>
          <cell r="C2156" t="str">
            <v>- - - - - при среднемесячной цене не более 286,60 доллара США за 1 т на Нью-Йоркской товарно-сырьевой бирже</v>
          </cell>
          <cell r="D2156" t="str">
            <v>-</v>
          </cell>
          <cell r="E2156" t="str">
            <v>250 долларов США за 1000 кг</v>
          </cell>
        </row>
        <row r="2157">
          <cell r="B2157">
            <v>1701141012</v>
          </cell>
          <cell r="C2157" t="str">
            <v>- - - - - при среднемесячной цене не менее 286,61 доллара США за 1 т, но не более 324,08 доллара США за 1 т на Нью-Йоркской товарно-сырьевой бирже</v>
          </cell>
          <cell r="D2157" t="str">
            <v>-</v>
          </cell>
          <cell r="E2157" t="str">
            <v>240 долларов США за 1000 кг</v>
          </cell>
        </row>
        <row r="2158">
          <cell r="B2158">
            <v>1701141013</v>
          </cell>
          <cell r="C2158" t="str">
            <v>- - - - - при среднемесячной цене не менее 324,09 доллара США за 1 т, но не более 361,56 доллара США за 1 т на Нью-Йоркской товарно-сырьевой бирже</v>
          </cell>
          <cell r="D2158" t="str">
            <v>-</v>
          </cell>
          <cell r="E2158" t="str">
            <v>203 доллара США за 1000 кг</v>
          </cell>
        </row>
        <row r="2159">
          <cell r="B2159">
            <v>1701141014</v>
          </cell>
          <cell r="C2159" t="str">
            <v>- - - - - при среднемесячной цене не менее 361,57 доллара США за 1 т, но не более 396,83 доллара США за 1 т на Нью-Йоркской товарно-сырьевой бирже</v>
          </cell>
          <cell r="D2159" t="str">
            <v>-</v>
          </cell>
          <cell r="E2159" t="str">
            <v>171 доллар США за 1000 кг</v>
          </cell>
        </row>
        <row r="2160">
          <cell r="B2160">
            <v>1701141015</v>
          </cell>
          <cell r="C2160" t="str">
            <v>- - - - - при среднемесячной цене не менее 396,84 доллара США за 1 т на Нью-Йоркской товарно-сырьевой бирже</v>
          </cell>
          <cell r="D2160" t="str">
            <v>-</v>
          </cell>
          <cell r="E2160" t="str">
            <v>140 долларов США за 1000 кг</v>
          </cell>
        </row>
        <row r="2161">
          <cell r="B2161">
            <v>1701141021</v>
          </cell>
          <cell r="C2161" t="str">
            <v>- - - - - при среднемесячной цене не более 286,60 доллара США за 1 т на Нью-Йоркской товарно-сырьевой бирже</v>
          </cell>
          <cell r="D2161" t="str">
            <v>-</v>
          </cell>
          <cell r="E2161" t="str">
            <v>250 долларов США за 1000 кг</v>
          </cell>
        </row>
        <row r="2162">
          <cell r="B2162">
            <v>1701141022</v>
          </cell>
          <cell r="C2162" t="str">
            <v>- - - - - при среднемесячной цене не менее 286,61 доллара США за 1 т, но не более 326,28 доллара США за 1 т на Нью-Йоркской товарно-сырьевой бирже</v>
          </cell>
          <cell r="D2162" t="str">
            <v>-</v>
          </cell>
          <cell r="E2162" t="str">
            <v>248 долларов США за 1000 кг</v>
          </cell>
        </row>
        <row r="2163">
          <cell r="B2163">
            <v>1701141023</v>
          </cell>
          <cell r="C2163" t="str">
            <v>- - - - - при среднемесячной цене не менее 326,29 доллара США за 1 т, но не более 365,97 доллара США за 1 т на Нью-Йоркской товарно-сырьевой бирже</v>
          </cell>
          <cell r="D2163" t="str">
            <v>-</v>
          </cell>
          <cell r="E2163" t="str">
            <v>227 долларов США за 1000 кг</v>
          </cell>
        </row>
        <row r="2164">
          <cell r="B2164">
            <v>1701141024</v>
          </cell>
          <cell r="C2164" t="str">
            <v>- - - - - при среднемесячной цене не менее 365,98 доллара США за 1 т, но не более 405,65 доллара США за 1 т на Нью-Йоркской товарно-сырьевой бирже</v>
          </cell>
          <cell r="D2164" t="str">
            <v>-</v>
          </cell>
          <cell r="E2164" t="str">
            <v>205 долларов США за 1000 кг</v>
          </cell>
        </row>
        <row r="2165">
          <cell r="B2165">
            <v>1701141025</v>
          </cell>
          <cell r="C2165" t="str">
            <v>- - - - - при среднемесячной цене не менее 405,66 доллара США за 1 т, но не более 445,33 доллара США за 1 т на Нью-Йоркской товарно-сырьевой бирже</v>
          </cell>
          <cell r="D2165" t="str">
            <v>-</v>
          </cell>
          <cell r="E2165" t="str">
            <v>183 доллара США за 1000 кг</v>
          </cell>
        </row>
        <row r="2166">
          <cell r="B2166">
            <v>1701141026</v>
          </cell>
          <cell r="C2166" t="str">
            <v>- - - - - при среднемесячной цене не менее 445,34 доллара США за 1 т, но не более 485,02 доллара США за 1 т на Нью-Йоркской товарно-сырьевой бирже</v>
          </cell>
          <cell r="D2166" t="str">
            <v>-</v>
          </cell>
          <cell r="E2166" t="str">
            <v>162 доллара США за 1000 кг</v>
          </cell>
        </row>
        <row r="2167">
          <cell r="B2167">
            <v>1701141027</v>
          </cell>
          <cell r="C2167" t="str">
            <v>- - - - - при среднемесячной цене не менее 485,03 доллара США за 1 т на Нью-Йоркской товарно-сырьевой бирже</v>
          </cell>
          <cell r="D2167" t="str">
            <v>-</v>
          </cell>
          <cell r="E2167" t="str">
            <v>140 долларов США за 1000 кг</v>
          </cell>
        </row>
        <row r="2168">
          <cell r="B2168">
            <v>1701141031</v>
          </cell>
          <cell r="C2168" t="str">
            <v>- - - - - при среднемесячной цене не более 286,60 доллара США за 1 т на Нью-Йоркской товарно-сырьевой бирже</v>
          </cell>
          <cell r="D2168" t="str">
            <v>-</v>
          </cell>
          <cell r="E2168" t="str">
            <v>250 долларов США за 1000 кг</v>
          </cell>
        </row>
        <row r="2169">
          <cell r="B2169">
            <v>1701141032</v>
          </cell>
          <cell r="C2169" t="str">
            <v>- - - - - при среднемесячной цене не менее 286,61 доллара США за 1 т, но не более 324,08 доллара США за 1 т на Нью-Йоркской товарно-сырьевой бирже</v>
          </cell>
          <cell r="D2169" t="str">
            <v>-</v>
          </cell>
          <cell r="E2169" t="str">
            <v>240 долларов США за 1000 кг</v>
          </cell>
        </row>
        <row r="2170">
          <cell r="B2170">
            <v>1701141033</v>
          </cell>
          <cell r="C2170" t="str">
            <v>- - - - - при среднемесячной цене не менее 324,09 доллара США за 1 т, но не более 361,56 доллара США за 1 т на Нью-Йоркской товарно-сырьевой бирже</v>
          </cell>
          <cell r="D2170" t="str">
            <v>-</v>
          </cell>
          <cell r="E2170" t="str">
            <v>203 доллара США за 1000 кг</v>
          </cell>
        </row>
        <row r="2171">
          <cell r="B2171">
            <v>1701141034</v>
          </cell>
          <cell r="C2171" t="str">
            <v>- - - - - при среднемесячной цене не менее 361,57 доллара США за 1 т, но не более 396,83 доллара США за 1 т на Нью-Йоркской товарно-сырьевой бирже</v>
          </cell>
          <cell r="D2171" t="str">
            <v>-</v>
          </cell>
          <cell r="E2171" t="str">
            <v>171 доллар США за 1000 кг</v>
          </cell>
        </row>
        <row r="2172">
          <cell r="B2172">
            <v>1701141035</v>
          </cell>
          <cell r="C2172" t="str">
            <v>- - - - - при среднемесячной цене не менее 396,84 доллара США за 1 т на Нью-Йоркской товарно-сырьевой бирже</v>
          </cell>
          <cell r="D2172" t="str">
            <v>-</v>
          </cell>
          <cell r="E2172" t="str">
            <v>140 долларов США за 1000 кг</v>
          </cell>
        </row>
        <row r="2173">
          <cell r="B2173">
            <v>1701149011</v>
          </cell>
          <cell r="C2173" t="str">
            <v>- - - - - при среднемесячной цене не более 286,60 доллара США за 1 т на Нью-Йоркской товарно-сырьевой бирже</v>
          </cell>
          <cell r="D2173" t="str">
            <v>-</v>
          </cell>
          <cell r="E2173" t="str">
            <v>250 долларов США за 1000 кг</v>
          </cell>
        </row>
        <row r="2174">
          <cell r="B2174">
            <v>1701149012</v>
          </cell>
          <cell r="C2174" t="str">
            <v>- - - - - при среднемесячной цене не менее 286,61 доллара США за 1 т, но не более 324,08 доллара США за 1 т на Нью-Йоркской товарно-сырьевой бирже</v>
          </cell>
          <cell r="D2174" t="str">
            <v>-</v>
          </cell>
          <cell r="E2174" t="str">
            <v>240 долларов США за 1000 кг</v>
          </cell>
        </row>
        <row r="2175">
          <cell r="B2175">
            <v>1701149013</v>
          </cell>
          <cell r="C2175" t="str">
            <v>- - - - - при среднемесячной цене не менее 324,09 доллара США за 1 т, но не более 361,56 доллара США за 1 т на Нью-Йоркской товарно-сырьевой бирже</v>
          </cell>
          <cell r="D2175" t="str">
            <v>-</v>
          </cell>
          <cell r="E2175" t="str">
            <v>203 доллара США за 1000 кг</v>
          </cell>
        </row>
        <row r="2176">
          <cell r="B2176">
            <v>1701149014</v>
          </cell>
          <cell r="C2176" t="str">
            <v>- - - - - при среднемесячной цене не менее 361,57 доллара США за 1 т, но не более 396,83 доллара США за 1 т на Нью-Йоркской товарно-сырьевой бирже</v>
          </cell>
          <cell r="D2176" t="str">
            <v>-</v>
          </cell>
          <cell r="E2176" t="str">
            <v>171 доллар США за 1000 кг</v>
          </cell>
        </row>
        <row r="2177">
          <cell r="B2177">
            <v>1701149015</v>
          </cell>
          <cell r="C2177" t="str">
            <v>- - - - - при среднемесячной цене не менее 396,84 доллара США за 1 т на Нью-Йоркской товарно-сырьевой бирже</v>
          </cell>
          <cell r="D2177" t="str">
            <v>-</v>
          </cell>
          <cell r="E2177" t="str">
            <v>140 долларов США за 1000 кг</v>
          </cell>
        </row>
        <row r="2178">
          <cell r="B2178">
            <v>1701149021</v>
          </cell>
          <cell r="C2178" t="str">
            <v>- - - - - при среднемесячной цене не более 286,60 доллара США за 1 т на Нью-Йоркской товарно-сырьевой бирже</v>
          </cell>
          <cell r="D2178" t="str">
            <v>-</v>
          </cell>
          <cell r="E2178" t="str">
            <v>250 долларов США за 1000 кг</v>
          </cell>
        </row>
        <row r="2179">
          <cell r="B2179">
            <v>1701149022</v>
          </cell>
          <cell r="C2179" t="str">
            <v>- - - - - при среднемесячной цене не менее 286,61 доллара США за 1 т, но не более 326,28 доллара США за 1 т на Нью-Йоркской товарно-сырьевой бирже</v>
          </cell>
          <cell r="D2179" t="str">
            <v>-</v>
          </cell>
          <cell r="E2179" t="str">
            <v>248 долларов США за 1000 кг</v>
          </cell>
        </row>
        <row r="2180">
          <cell r="B2180">
            <v>1701149023</v>
          </cell>
          <cell r="C2180" t="str">
            <v>- - - - - при среднемесячной цене не менее 326,29 доллара США за 1 т, но не более 365,97 доллара США за 1 т на Нью-Йоркской товарно-сырьевой бирже</v>
          </cell>
          <cell r="D2180" t="str">
            <v>-</v>
          </cell>
          <cell r="E2180" t="str">
            <v>227 долларов США за 1000 кг</v>
          </cell>
        </row>
        <row r="2181">
          <cell r="B2181">
            <v>1701149024</v>
          </cell>
          <cell r="C2181" t="str">
            <v>- - - - - при среднемесячной цене не менее 365,98 доллара США за 1 т, но не более 405,65 доллара США за 1 т на Нью-Йоркской товарно-сырьевой бирже</v>
          </cell>
          <cell r="D2181" t="str">
            <v>-</v>
          </cell>
          <cell r="E2181" t="str">
            <v>205 долларов США за 1000 кг</v>
          </cell>
        </row>
        <row r="2182">
          <cell r="B2182">
            <v>1701149025</v>
          </cell>
          <cell r="C2182" t="str">
            <v>- - - - - при среднемесячной цене не менее 405,66 доллара США за 1 т, но не более 445,33 доллара США за 1 т на Нью-Йоркской товарно-сырьевой бирже</v>
          </cell>
          <cell r="D2182" t="str">
            <v>-</v>
          </cell>
          <cell r="E2182" t="str">
            <v>183 доллара США за 1000 кг</v>
          </cell>
        </row>
        <row r="2183">
          <cell r="B2183">
            <v>1701149026</v>
          </cell>
          <cell r="C2183" t="str">
            <v>- - - - - при среднемесячной цене не менее 445,34 доллара США за 1 т, но не более 485,02 доллара США за 1 т на Нью-Йоркской товарно-сырьевой бирже</v>
          </cell>
          <cell r="D2183" t="str">
            <v>-</v>
          </cell>
          <cell r="E2183" t="str">
            <v>162 доллара США за 1000 кг</v>
          </cell>
        </row>
        <row r="2184">
          <cell r="B2184">
            <v>1701149027</v>
          </cell>
          <cell r="C2184" t="str">
            <v>- - - - - при среднемесячной цене не менее 485,03 доллара США за 1 т на Нью-Йоркской товарно-сырьевой бирже</v>
          </cell>
          <cell r="D2184" t="str">
            <v>-</v>
          </cell>
          <cell r="E2184" t="str">
            <v>140 долларов США за 1000 кг</v>
          </cell>
        </row>
        <row r="2185">
          <cell r="B2185">
            <v>1701149031</v>
          </cell>
          <cell r="C2185" t="str">
            <v>- - - - - при среднемесячной цене не более 286,60 доллара США за 1 т на Нью-Йоркской товарно-сырьевой бирже</v>
          </cell>
          <cell r="D2185" t="str">
            <v>-</v>
          </cell>
          <cell r="E2185" t="str">
            <v>250 долларов США за 1000 кг</v>
          </cell>
        </row>
        <row r="2186">
          <cell r="B2186">
            <v>1701149032</v>
          </cell>
          <cell r="C2186" t="str">
            <v>- - - - - при среднемесячной цене не менее 286,61 доллара США за 1 т, но не более 324,08 доллара США за 1 т на Нью-Йоркской товарно-сырьевой бирже</v>
          </cell>
          <cell r="D2186" t="str">
            <v>-</v>
          </cell>
          <cell r="E2186" t="str">
            <v>240 долларов США за 1000 кг</v>
          </cell>
        </row>
        <row r="2187">
          <cell r="B2187">
            <v>1701149033</v>
          </cell>
          <cell r="C2187" t="str">
            <v>- - - - - при среднемесячной цене не менее 324,09 доллара США за 1 т, но не более 361,56 доллара США за 1 т на Нью-Йоркской товарно-сырьевой бирже</v>
          </cell>
          <cell r="D2187" t="str">
            <v>-</v>
          </cell>
          <cell r="E2187" t="str">
            <v>203 доллара США за 1000 кг</v>
          </cell>
        </row>
        <row r="2188">
          <cell r="B2188">
            <v>1701149034</v>
          </cell>
          <cell r="C2188" t="str">
            <v>- - - - - при среднемесячной цене не менее 361,57 доллара США за 1 т, но не более 396,83 доллара США за 1 т на Нью-Йоркской товарно-сырьевой бирже</v>
          </cell>
          <cell r="D2188" t="str">
            <v>-</v>
          </cell>
          <cell r="E2188" t="str">
            <v>171 доллар США за 1000 кг</v>
          </cell>
        </row>
        <row r="2189">
          <cell r="B2189">
            <v>1701149035</v>
          </cell>
          <cell r="C2189" t="str">
            <v>- - - - - при среднемесячной цене не менее 396,84 доллара США за 1 т на Нью-Йоркской товарно-сырьевой бирже</v>
          </cell>
          <cell r="D2189" t="str">
            <v>-</v>
          </cell>
          <cell r="E2189" t="str">
            <v>140 долларов США за 1000 кг</v>
          </cell>
        </row>
        <row r="2190">
          <cell r="B2190">
            <v>1701910011</v>
          </cell>
          <cell r="C2190" t="str">
            <v>- - - - при среднемесячной цене не более 286,60 доллара США за 1 т на Нью-Йоркской товарно-сырьевой бирже</v>
          </cell>
          <cell r="D2190" t="str">
            <v>-</v>
          </cell>
          <cell r="E2190" t="str">
            <v>250 долларов США за 1000 кг</v>
          </cell>
        </row>
        <row r="2191">
          <cell r="B2191">
            <v>1701910012</v>
          </cell>
          <cell r="C2191" t="str">
            <v>- - - - при среднемесячной цене не менее 286,61 доллара США за 1 т, но не более 324,08 доллара США за 1 т на Нью-Йоркской товарно-сырьевой бирже</v>
          </cell>
          <cell r="D2191" t="str">
            <v>-</v>
          </cell>
          <cell r="E2191" t="str">
            <v>240 долларов США за 1000 кг</v>
          </cell>
        </row>
        <row r="2192">
          <cell r="B2192">
            <v>1701910013</v>
          </cell>
          <cell r="C2192" t="str">
            <v>- - - - при среднемесячной цене не менее 324,09 доллара США за 1 т, но не более 361,56 доллара США за 1 т на Нью-Йоркской товарно-сырьевой бирже</v>
          </cell>
          <cell r="D2192" t="str">
            <v>-</v>
          </cell>
          <cell r="E2192" t="str">
            <v>203 доллара США за 1000 кг</v>
          </cell>
        </row>
        <row r="2193">
          <cell r="B2193">
            <v>1701910014</v>
          </cell>
          <cell r="C2193" t="str">
            <v>- - - - при среднемесячной цене не менее 361,57 доллара США за 1 т, но не более 396,83 доллара США за 1 т на Нью-Йоркской товарно-сырьевой бирже</v>
          </cell>
          <cell r="D2193" t="str">
            <v>-</v>
          </cell>
          <cell r="E2193" t="str">
            <v>171 доллар США за 1000 кг</v>
          </cell>
        </row>
        <row r="2194">
          <cell r="B2194">
            <v>1701910015</v>
          </cell>
          <cell r="C2194" t="str">
            <v>- - - - при среднемесячной цене не менее 396,84 доллара США за 1 т на Нью-Йоркской товарно-сырьевой бирже</v>
          </cell>
          <cell r="D2194" t="str">
            <v>-</v>
          </cell>
          <cell r="E2194" t="str">
            <v>140 долларов США за 1000 кг</v>
          </cell>
        </row>
        <row r="2195">
          <cell r="B2195">
            <v>1701910021</v>
          </cell>
          <cell r="C2195" t="str">
            <v>- - - - при среднемесячной цене не более 286,60 доллара США за 1 т на Нью-Йоркской товарно-сырьевой бирже</v>
          </cell>
          <cell r="D2195" t="str">
            <v>-</v>
          </cell>
          <cell r="E2195" t="str">
            <v>250 долларов США за 1000 кг</v>
          </cell>
        </row>
        <row r="2196">
          <cell r="B2196">
            <v>1701910022</v>
          </cell>
          <cell r="C2196" t="str">
            <v>- - - - при среднемесячной цене не менее 286,61 доллара США за 1 т, но не более 326,28 доллара США за 1 т на Нью-Йоркской товарно-сырьевой бирже</v>
          </cell>
          <cell r="D2196" t="str">
            <v>-</v>
          </cell>
          <cell r="E2196" t="str">
            <v>248 долларов США за 1000 кг</v>
          </cell>
        </row>
        <row r="2197">
          <cell r="B2197">
            <v>1701910023</v>
          </cell>
          <cell r="C2197" t="str">
            <v>- - - - при среднемесячной цене не менее 326,29 доллара США за 1 т, но не более 365,97 доллара США за 1 т на Нью-Йоркской товарно-сырьевой бирже</v>
          </cell>
          <cell r="D2197" t="str">
            <v>-</v>
          </cell>
          <cell r="E2197" t="str">
            <v>227 долларов США за 1000 кг</v>
          </cell>
        </row>
        <row r="2198">
          <cell r="B2198">
            <v>1701910024</v>
          </cell>
          <cell r="C2198" t="str">
            <v>- - - - при среднемесячной цене не менее 365,98 доллара США за 1 т, но не более 405,65 доллара США за 1 т на Нью-Йоркской товарно-сырьевой бирже</v>
          </cell>
          <cell r="D2198" t="str">
            <v>-</v>
          </cell>
          <cell r="E2198" t="str">
            <v>205 долларов США за 1000 кг</v>
          </cell>
        </row>
        <row r="2199">
          <cell r="B2199">
            <v>1701910025</v>
          </cell>
          <cell r="C2199" t="str">
            <v>- - - - при среднемесячной цене не менее 405,66 доллара США за 1 т, но не более 445,33 доллара США за 1 т на Нью-Йоркской товарно-сырьевой бирже</v>
          </cell>
          <cell r="D2199" t="str">
            <v>-</v>
          </cell>
          <cell r="E2199" t="str">
            <v>183 доллара США за 1000 кг</v>
          </cell>
        </row>
        <row r="2200">
          <cell r="B2200">
            <v>1701910026</v>
          </cell>
          <cell r="C2200" t="str">
            <v>- - - - при среднемесячной цене не менее 445,34 доллара США за 1 т, но не более 485,02 доллара США за 1 т на Нью-Йоркской товарно-сырьевой бирже</v>
          </cell>
          <cell r="D2200" t="str">
            <v>-</v>
          </cell>
          <cell r="E2200" t="str">
            <v>162 доллара США за 1000 кг</v>
          </cell>
        </row>
        <row r="2201">
          <cell r="B2201">
            <v>1701910027</v>
          </cell>
          <cell r="C2201" t="str">
            <v>- - - - при среднемесячной цене не менее 485,03 доллара США за 1 т на Нью-Йоркской товарно-сырьевой бирже</v>
          </cell>
          <cell r="D2201" t="str">
            <v>-</v>
          </cell>
          <cell r="E2201" t="str">
            <v>140 долларов США за 1000 кг</v>
          </cell>
        </row>
        <row r="2202">
          <cell r="B2202">
            <v>1701910031</v>
          </cell>
          <cell r="C2202" t="str">
            <v>- - - - при среднемесячной цене не более 286,60 доллара США за 1 т на Нью-Йоркской товарно-сырьевой бирже</v>
          </cell>
          <cell r="D2202" t="str">
            <v>-</v>
          </cell>
          <cell r="E2202" t="str">
            <v>250 долларов США за 1000 кг</v>
          </cell>
        </row>
        <row r="2203">
          <cell r="B2203">
            <v>1701910032</v>
          </cell>
          <cell r="C2203" t="str">
            <v>- - - - при среднемесячной цене не менее 286,61 доллара США за 1 т, но не более 324,08 доллара США за 1 т на Нью-Йоркской товарно-сырьевой бирже</v>
          </cell>
          <cell r="D2203" t="str">
            <v>-</v>
          </cell>
          <cell r="E2203" t="str">
            <v>240 долларов США за 1000 кг</v>
          </cell>
        </row>
        <row r="2204">
          <cell r="B2204">
            <v>1701910033</v>
          </cell>
          <cell r="C2204" t="str">
            <v>- - - - при среднемесячной цене не менее 324,09 доллара США за 1 т, но не более 361,56 доллара США за 1 т на Нью-Йоркской товарно-сырьевой бирже</v>
          </cell>
          <cell r="D2204" t="str">
            <v>-</v>
          </cell>
          <cell r="E2204" t="str">
            <v>203 доллара США за 1000 кг</v>
          </cell>
        </row>
        <row r="2205">
          <cell r="B2205">
            <v>1701910034</v>
          </cell>
          <cell r="C2205" t="str">
            <v>- - - - при среднемесячной цене не менее 361,57 доллара США за 1 т, но не более 396,83 доллара США за 1 т на Нью-Йоркской товарно-сырьевой бирже</v>
          </cell>
          <cell r="D2205" t="str">
            <v>-</v>
          </cell>
          <cell r="E2205" t="str">
            <v>171 доллар США за 1000 кг</v>
          </cell>
        </row>
        <row r="2206">
          <cell r="B2206">
            <v>1701910035</v>
          </cell>
          <cell r="C2206" t="str">
            <v>- - - - при среднемесячной цене не менее 396,84 доллара США за 1 т на Нью-Йоркской товарно-сырьевой бирже</v>
          </cell>
          <cell r="D2206" t="str">
            <v>-</v>
          </cell>
          <cell r="E2206" t="str">
            <v>140 долларов США за 1000 кг</v>
          </cell>
        </row>
        <row r="2207">
          <cell r="B2207">
            <v>1701991001</v>
          </cell>
          <cell r="C2207" t="str">
            <v>- - - - с 1 января по 30 июня</v>
          </cell>
          <cell r="D2207" t="str">
            <v>-</v>
          </cell>
          <cell r="E2207" t="str">
            <v>340 долларов США за 1000 кг</v>
          </cell>
        </row>
        <row r="2208">
          <cell r="B2208">
            <v>1701991009</v>
          </cell>
          <cell r="C2208" t="str">
            <v>- - - - с 1 июля по 31 декабря</v>
          </cell>
          <cell r="D2208" t="str">
            <v>-</v>
          </cell>
          <cell r="E2208" t="str">
            <v>340 долларов США за 1000 кг</v>
          </cell>
        </row>
        <row r="2209">
          <cell r="B2209">
            <v>1701999001</v>
          </cell>
          <cell r="C2209" t="str">
            <v>- - - - с 1 января по 30 июня</v>
          </cell>
          <cell r="D2209" t="str">
            <v>-</v>
          </cell>
          <cell r="E2209" t="str">
            <v>340 долларов США за 1000 кг</v>
          </cell>
        </row>
        <row r="2210">
          <cell r="B2210">
            <v>1701999009</v>
          </cell>
          <cell r="C2210" t="str">
            <v>- - - - с 1 июля по 31 декабря</v>
          </cell>
          <cell r="D2210" t="str">
            <v>-</v>
          </cell>
          <cell r="E2210" t="str">
            <v>340 долларов США за 1000 кг</v>
          </cell>
        </row>
        <row r="2211">
          <cell r="B2211">
            <v>1702110000</v>
          </cell>
          <cell r="C2211" t="str">
            <v>- - содержащие 99 мас.% или более лактозы, выраженной как безводная лактоза, в пересчете на сухое вещество</v>
          </cell>
          <cell r="D2211" t="str">
            <v>-</v>
          </cell>
          <cell r="E2211">
            <v>5</v>
          </cell>
        </row>
        <row r="2212">
          <cell r="B2212">
            <v>1702190000</v>
          </cell>
          <cell r="C2212" t="str">
            <v>- - прочие</v>
          </cell>
          <cell r="D2212" t="str">
            <v>-</v>
          </cell>
          <cell r="E2212">
            <v>5</v>
          </cell>
        </row>
        <row r="2213">
          <cell r="B2213">
            <v>1702201000</v>
          </cell>
          <cell r="C2213" t="str">
            <v>- - сахар кленовый в твердом состоянии, содержащий добавки вкусо-ароматических или красящих веществ</v>
          </cell>
          <cell r="D2213" t="str">
            <v>-</v>
          </cell>
          <cell r="E2213">
            <v>5</v>
          </cell>
        </row>
        <row r="2214">
          <cell r="B2214">
            <v>1702209000</v>
          </cell>
          <cell r="C2214" t="str">
            <v>- - прочие</v>
          </cell>
          <cell r="D2214" t="str">
            <v>-</v>
          </cell>
          <cell r="E2214" t="str">
            <v>0,12 евро за 1 кг</v>
          </cell>
        </row>
        <row r="2215">
          <cell r="B2215">
            <v>1702301000</v>
          </cell>
          <cell r="C2215" t="str">
            <v>- - изоглюкоза</v>
          </cell>
          <cell r="D2215" t="str">
            <v>-</v>
          </cell>
          <cell r="E2215">
            <v>5</v>
          </cell>
        </row>
        <row r="2216">
          <cell r="B2216">
            <v>1702305000</v>
          </cell>
          <cell r="C2216" t="str">
            <v>- - - в виде белого кристаллического порошка, агломерированного или неагломерированного</v>
          </cell>
          <cell r="D2216" t="str">
            <v>-</v>
          </cell>
          <cell r="E2216">
            <v>5</v>
          </cell>
        </row>
        <row r="2217">
          <cell r="B2217">
            <v>1702309001</v>
          </cell>
          <cell r="C2217" t="str">
            <v>- - - - патока крахмальная</v>
          </cell>
          <cell r="D2217" t="str">
            <v>-</v>
          </cell>
          <cell r="E2217">
            <v>5</v>
          </cell>
        </row>
        <row r="2218">
          <cell r="B2218">
            <v>1702309009</v>
          </cell>
          <cell r="C2218" t="str">
            <v>- - - - прочие</v>
          </cell>
          <cell r="D2218" t="str">
            <v>-</v>
          </cell>
          <cell r="E2218">
            <v>5</v>
          </cell>
        </row>
        <row r="2219">
          <cell r="B2219">
            <v>1702401000</v>
          </cell>
          <cell r="C2219" t="str">
            <v>- - изоглюкоза</v>
          </cell>
          <cell r="D2219" t="str">
            <v>-</v>
          </cell>
          <cell r="E2219">
            <v>5</v>
          </cell>
        </row>
        <row r="2220">
          <cell r="B2220">
            <v>1702409000</v>
          </cell>
          <cell r="C2220" t="str">
            <v>- - прочие</v>
          </cell>
          <cell r="D2220" t="str">
            <v>-</v>
          </cell>
          <cell r="E2220">
            <v>5</v>
          </cell>
        </row>
        <row r="2221">
          <cell r="B2221">
            <v>1702500000</v>
          </cell>
          <cell r="C2221" t="str">
            <v>- фруктоза химически чистая</v>
          </cell>
          <cell r="D2221" t="str">
            <v>-</v>
          </cell>
          <cell r="E2221">
            <v>5</v>
          </cell>
        </row>
        <row r="2222">
          <cell r="B2222">
            <v>1702601000</v>
          </cell>
          <cell r="C2222" t="str">
            <v>- - изоглюкоза</v>
          </cell>
          <cell r="D2222" t="str">
            <v>-</v>
          </cell>
          <cell r="E2222">
            <v>5</v>
          </cell>
        </row>
        <row r="2223">
          <cell r="B2223">
            <v>1702608000</v>
          </cell>
          <cell r="C2223" t="str">
            <v>- - сироп инулина</v>
          </cell>
          <cell r="D2223" t="str">
            <v>-</v>
          </cell>
          <cell r="E2223">
            <v>5</v>
          </cell>
        </row>
        <row r="2224">
          <cell r="B2224">
            <v>1702609500</v>
          </cell>
          <cell r="C2224" t="str">
            <v>- - прочие</v>
          </cell>
          <cell r="D2224" t="str">
            <v>-</v>
          </cell>
          <cell r="E2224">
            <v>5</v>
          </cell>
        </row>
        <row r="2225">
          <cell r="B2225">
            <v>1702901000</v>
          </cell>
          <cell r="C2225" t="str">
            <v>- - мальтоза химически чистая</v>
          </cell>
          <cell r="D2225" t="str">
            <v>-</v>
          </cell>
          <cell r="E2225">
            <v>5</v>
          </cell>
        </row>
        <row r="2226">
          <cell r="B2226">
            <v>1702903000</v>
          </cell>
          <cell r="C2226" t="str">
            <v>- - изоглюкоза</v>
          </cell>
          <cell r="D2226" t="str">
            <v>-</v>
          </cell>
          <cell r="E2226">
            <v>5</v>
          </cell>
        </row>
        <row r="2227">
          <cell r="B2227">
            <v>1702905000</v>
          </cell>
          <cell r="C2227" t="str">
            <v>- - мальтодекстрин и сироп мальтодекстрина</v>
          </cell>
          <cell r="D2227" t="str">
            <v>-</v>
          </cell>
          <cell r="E2227">
            <v>5</v>
          </cell>
        </row>
        <row r="2228">
          <cell r="B2228">
            <v>1702907100</v>
          </cell>
          <cell r="C2228" t="str">
            <v>- - - содержащий 50 мас.% или более сахарозы в сухом состоянии</v>
          </cell>
          <cell r="D2228" t="str">
            <v>-</v>
          </cell>
          <cell r="E2228" t="str">
            <v>0,138 евро за 1 кг</v>
          </cell>
        </row>
        <row r="2229">
          <cell r="B2229">
            <v>1702907500</v>
          </cell>
          <cell r="C2229" t="str">
            <v>- - - - в виде порошка, агломерированного или неагломерированного</v>
          </cell>
          <cell r="D2229" t="str">
            <v>-</v>
          </cell>
          <cell r="E2229">
            <v>12</v>
          </cell>
        </row>
        <row r="2230">
          <cell r="B2230">
            <v>1702907900</v>
          </cell>
          <cell r="C2230" t="str">
            <v>- - - - прочие</v>
          </cell>
          <cell r="D2230" t="str">
            <v>-</v>
          </cell>
          <cell r="E2230" t="str">
            <v>0,138 евро за 1 кг</v>
          </cell>
        </row>
        <row r="2231">
          <cell r="B2231">
            <v>1702908000</v>
          </cell>
          <cell r="C2231" t="str">
            <v>- - сироп инулина</v>
          </cell>
          <cell r="D2231" t="str">
            <v>-</v>
          </cell>
          <cell r="E2231">
            <v>5</v>
          </cell>
        </row>
        <row r="2232">
          <cell r="B2232">
            <v>1702909500</v>
          </cell>
          <cell r="C2232" t="str">
            <v>- - прочие</v>
          </cell>
          <cell r="D2232" t="str">
            <v>-</v>
          </cell>
          <cell r="E2232">
            <v>12</v>
          </cell>
        </row>
        <row r="2233">
          <cell r="B2233">
            <v>1703100000</v>
          </cell>
          <cell r="C2233" t="str">
            <v>- меласса тростниковая</v>
          </cell>
          <cell r="D2233" t="str">
            <v>-</v>
          </cell>
          <cell r="E2233">
            <v>5</v>
          </cell>
        </row>
        <row r="2234">
          <cell r="B2234">
            <v>1703900000</v>
          </cell>
          <cell r="C2234" t="str">
            <v>- прочая</v>
          </cell>
          <cell r="D2234" t="str">
            <v>-</v>
          </cell>
          <cell r="E2234">
            <v>5</v>
          </cell>
        </row>
        <row r="2235">
          <cell r="B2235">
            <v>1704101000</v>
          </cell>
          <cell r="C2235" t="str">
            <v>- - содержащая менее 60 мас.% сахарозы (включая инвертный сахар, выраженный как сахароза)</v>
          </cell>
          <cell r="D2235" t="str">
            <v>-</v>
          </cell>
          <cell r="E2235" t="str">
            <v>10, но не менее 0,6 евро за 1 кг</v>
          </cell>
        </row>
        <row r="2236">
          <cell r="B2236">
            <v>1704109001</v>
          </cell>
          <cell r="C2236" t="str">
            <v>- - - жевательная резинка в полосках</v>
          </cell>
          <cell r="D2236" t="str">
            <v>-</v>
          </cell>
          <cell r="E2236" t="str">
            <v>10, но не менее 0,6 евро за 1 кг</v>
          </cell>
        </row>
        <row r="2237">
          <cell r="B2237">
            <v>1704109009</v>
          </cell>
          <cell r="C2237" t="str">
            <v>- - - прочая</v>
          </cell>
          <cell r="D2237" t="str">
            <v>-</v>
          </cell>
          <cell r="E2237" t="str">
            <v>10, но не менее 0,38 евро за 1 кг</v>
          </cell>
        </row>
        <row r="2238">
          <cell r="B2238">
            <v>1704901000</v>
          </cell>
          <cell r="C2238" t="str">
            <v>- - экстракт солодки, содержащий более 10 мас.% сахарозы, но не содержащий других добавок</v>
          </cell>
          <cell r="D2238" t="str">
            <v>-</v>
          </cell>
          <cell r="E2238" t="str">
            <v>14, но не менее 0,17 евро за 1 кг</v>
          </cell>
        </row>
        <row r="2239">
          <cell r="B2239">
            <v>1704903000</v>
          </cell>
          <cell r="C2239" t="str">
            <v>- - шоколад белый</v>
          </cell>
          <cell r="D2239" t="str">
            <v>-</v>
          </cell>
          <cell r="E2239" t="str">
            <v>12, но не менее 0,15 евро за 1 кг</v>
          </cell>
        </row>
        <row r="2240">
          <cell r="B2240">
            <v>1704905100</v>
          </cell>
          <cell r="C2240" t="str">
            <v>- - - пасты и массы, включая марципан, в первичных упаковках нетто-массой 1 кг или более</v>
          </cell>
          <cell r="D2240" t="str">
            <v>-</v>
          </cell>
          <cell r="E2240" t="str">
            <v>14, но не менее 0,17 евро за 1 кг</v>
          </cell>
        </row>
        <row r="2241">
          <cell r="B2241">
            <v>1704905500</v>
          </cell>
          <cell r="C2241" t="str">
            <v>- - - пастилки от боли в горле и таблетки от кашля</v>
          </cell>
          <cell r="D2241" t="str">
            <v>-</v>
          </cell>
          <cell r="E2241">
            <v>7</v>
          </cell>
        </row>
        <row r="2242">
          <cell r="B2242">
            <v>1704906100</v>
          </cell>
          <cell r="C2242" t="str">
            <v>- - - покрытые сахаром (дражированные) товары</v>
          </cell>
          <cell r="D2242" t="str">
            <v>-</v>
          </cell>
          <cell r="E2242" t="str">
            <v>14, но не менее 0,175 евро за 1 кг</v>
          </cell>
        </row>
        <row r="2243">
          <cell r="B2243">
            <v>1704906500</v>
          </cell>
          <cell r="C2243" t="str">
            <v>- - - - кондитерские изделия в виде резинки и желе, включая фруктовую пасту в виде кондитерских изделий из сахара</v>
          </cell>
          <cell r="D2243" t="str">
            <v>-</v>
          </cell>
          <cell r="E2243" t="str">
            <v>14, но не менее 0,175 евро за 1 кг</v>
          </cell>
        </row>
        <row r="2244">
          <cell r="B2244">
            <v>1704907100</v>
          </cell>
          <cell r="C2244" t="str">
            <v>- - - - леденцовая карамель, с начинкой или без начинки</v>
          </cell>
          <cell r="D2244" t="str">
            <v>-</v>
          </cell>
          <cell r="E2244" t="str">
            <v>14, но не менее 0,175 евро за 1 кг</v>
          </cell>
        </row>
        <row r="2245">
          <cell r="B2245">
            <v>1704907500</v>
          </cell>
          <cell r="C2245" t="str">
            <v>- - - - тоффи, карамели прочие и аналогичные сладости</v>
          </cell>
          <cell r="D2245" t="str">
            <v>-</v>
          </cell>
          <cell r="E2245" t="str">
            <v>14, но не менее 0,13 евро за 1 кг</v>
          </cell>
        </row>
        <row r="2246">
          <cell r="B2246">
            <v>1704908100</v>
          </cell>
          <cell r="C2246" t="str">
            <v>- - - - - отпрессованные таблетки</v>
          </cell>
          <cell r="D2246" t="str">
            <v>-</v>
          </cell>
          <cell r="E2246" t="str">
            <v>14, но не менее 0,175 евро за 1 кг</v>
          </cell>
        </row>
        <row r="2247">
          <cell r="B2247">
            <v>1704909900</v>
          </cell>
          <cell r="C2247" t="str">
            <v>- - - - - прочие</v>
          </cell>
          <cell r="D2247" t="str">
            <v>-</v>
          </cell>
          <cell r="E2247" t="str">
            <v>12, но не менее 0,14 евро за 1 кг</v>
          </cell>
        </row>
        <row r="2248">
          <cell r="B2248">
            <v>1801000000</v>
          </cell>
          <cell r="C2248" t="str">
            <v>Какао-бобы, целые или дробленые, сырые или жареные</v>
          </cell>
          <cell r="D2248" t="str">
            <v>-</v>
          </cell>
          <cell r="E2248">
            <v>0</v>
          </cell>
        </row>
        <row r="2249">
          <cell r="B2249">
            <v>1802000000</v>
          </cell>
          <cell r="C2249" t="str">
            <v>Шелуха, оболочки, кожица и прочие отходы какао</v>
          </cell>
          <cell r="D2249" t="str">
            <v>-</v>
          </cell>
          <cell r="E2249">
            <v>5</v>
          </cell>
        </row>
        <row r="2250">
          <cell r="B2250">
            <v>1803200000</v>
          </cell>
          <cell r="C2250" t="str">
            <v>- частично или полностью обезжиренная</v>
          </cell>
          <cell r="D2250" t="str">
            <v>-</v>
          </cell>
          <cell r="E2250">
            <v>5</v>
          </cell>
        </row>
        <row r="2251">
          <cell r="B2251">
            <v>1805000000</v>
          </cell>
          <cell r="C2251" t="str">
            <v>Какао-порошок без добавок сахара или других подслащивающих веществ</v>
          </cell>
          <cell r="D2251" t="str">
            <v>-</v>
          </cell>
          <cell r="E2251">
            <v>5</v>
          </cell>
        </row>
        <row r="2252">
          <cell r="B2252">
            <v>1806101500</v>
          </cell>
          <cell r="C2252" t="str">
            <v>- - не содержащий сахарозы или содержащий менее 5 мас.% сахарозы (включая инвертный сахар, выраженный как сахароза) или изоглюкозы, выраженной как сахароза</v>
          </cell>
          <cell r="D2252" t="str">
            <v>-</v>
          </cell>
          <cell r="E2252">
            <v>5</v>
          </cell>
        </row>
        <row r="2253">
          <cell r="B2253">
            <v>1806102000</v>
          </cell>
          <cell r="C2253" t="str">
            <v>- - содержащий 5 мас.% или более, но менее 65 мас.% сахарозы (включая инвертный сахар, выраженный как сахароза) или изоглюкозы, выраженной как сахароза</v>
          </cell>
          <cell r="D2253" t="str">
            <v>-</v>
          </cell>
          <cell r="E2253" t="str">
            <v>0,2 евро за 1 кг</v>
          </cell>
        </row>
        <row r="2254">
          <cell r="B2254">
            <v>1806103000</v>
          </cell>
          <cell r="C2254" t="str">
            <v>- - содержащий 65 мас.% или более, но менее 80 мас.% сахарозы (включая инвертный сахар, выраженный как сахароза) или изоглюкозы, выраженной как сахароза</v>
          </cell>
          <cell r="D2254" t="str">
            <v>-</v>
          </cell>
          <cell r="E2254" t="str">
            <v>0,2 евро за 1 кг</v>
          </cell>
        </row>
        <row r="2255">
          <cell r="B2255">
            <v>1806109000</v>
          </cell>
          <cell r="C2255" t="str">
            <v>- - содержащий 80 мас.% или более сахарозы (включая инвертный сахар, выраженный как сахароза) или изоглюкозы, выраженной как сахароза</v>
          </cell>
          <cell r="D2255" t="str">
            <v>-</v>
          </cell>
          <cell r="E2255" t="str">
            <v>0,2 евро за 1 кг</v>
          </cell>
        </row>
        <row r="2256">
          <cell r="B2256">
            <v>1806201000</v>
          </cell>
          <cell r="C2256" t="str">
            <v>- - содержащие 31 мас.% или более какао-масла или содержащие в сумме 31 мас.% или более какао-масла и молочного жира</v>
          </cell>
          <cell r="D2256" t="str">
            <v>-</v>
          </cell>
          <cell r="E2256">
            <v>5</v>
          </cell>
        </row>
        <row r="2257">
          <cell r="B2257">
            <v>1806203000</v>
          </cell>
          <cell r="C2257" t="str">
            <v>- - содержащие в сумме 25 мас.% или более, но менее 31 мас.% какао-масла и молочного жира</v>
          </cell>
          <cell r="D2257" t="str">
            <v>-</v>
          </cell>
          <cell r="E2257">
            <v>5</v>
          </cell>
        </row>
        <row r="2258">
          <cell r="B2258">
            <v>1806205000</v>
          </cell>
          <cell r="C2258" t="str">
            <v>- - - содержащие 18 мас.% или более какао-масла</v>
          </cell>
          <cell r="D2258" t="str">
            <v>-</v>
          </cell>
          <cell r="E2258">
            <v>5</v>
          </cell>
        </row>
        <row r="2259">
          <cell r="B2259">
            <v>1806207000</v>
          </cell>
          <cell r="C2259" t="str">
            <v>- - - молочно-шоколадная крошка</v>
          </cell>
          <cell r="D2259" t="str">
            <v>-</v>
          </cell>
          <cell r="E2259">
            <v>5</v>
          </cell>
        </row>
        <row r="2260">
          <cell r="B2260">
            <v>1806208000</v>
          </cell>
          <cell r="C2260" t="str">
            <v>- - - шоколадная глазурь</v>
          </cell>
          <cell r="D2260" t="str">
            <v>-</v>
          </cell>
          <cell r="E2260">
            <v>5</v>
          </cell>
        </row>
        <row r="2261">
          <cell r="B2261">
            <v>1806209500</v>
          </cell>
          <cell r="C2261" t="str">
            <v>- - - прочие</v>
          </cell>
          <cell r="D2261" t="str">
            <v>-</v>
          </cell>
          <cell r="E2261">
            <v>5</v>
          </cell>
        </row>
        <row r="2262">
          <cell r="B2262">
            <v>1806310000</v>
          </cell>
          <cell r="C2262" t="str">
            <v>- - с начинкой</v>
          </cell>
          <cell r="D2262" t="str">
            <v>-</v>
          </cell>
          <cell r="E2262" t="str">
            <v>0,2 евро за 1 кг</v>
          </cell>
        </row>
        <row r="2263">
          <cell r="B2263">
            <v>1806321000</v>
          </cell>
          <cell r="C2263" t="str">
            <v>- - - с добавкой зерна злаков, плодов или орехов</v>
          </cell>
          <cell r="D2263" t="str">
            <v>-</v>
          </cell>
          <cell r="E2263" t="str">
            <v>0,2 евро за 1 кг</v>
          </cell>
        </row>
        <row r="2264">
          <cell r="B2264">
            <v>1806329000</v>
          </cell>
          <cell r="C2264" t="str">
            <v>- - - прочие</v>
          </cell>
          <cell r="D2264" t="str">
            <v>-</v>
          </cell>
          <cell r="E2264" t="str">
            <v>0,2 евро за 1 кг</v>
          </cell>
        </row>
        <row r="2265">
          <cell r="B2265">
            <v>1806901100</v>
          </cell>
          <cell r="C2265" t="str">
            <v>- - - - содержащие алкоголь</v>
          </cell>
          <cell r="D2265" t="str">
            <v>-</v>
          </cell>
          <cell r="E2265" t="str">
            <v>0,28 евро за 1 кг</v>
          </cell>
        </row>
        <row r="2266">
          <cell r="B2266">
            <v>1806901900</v>
          </cell>
          <cell r="C2266" t="str">
            <v>- - - - прочие</v>
          </cell>
          <cell r="D2266" t="str">
            <v>-</v>
          </cell>
          <cell r="E2266" t="str">
            <v>0,28 евро за 1 кг</v>
          </cell>
        </row>
        <row r="2267">
          <cell r="B2267">
            <v>1806903100</v>
          </cell>
          <cell r="C2267" t="str">
            <v>- - - - с начинкой</v>
          </cell>
          <cell r="D2267" t="str">
            <v>-</v>
          </cell>
          <cell r="E2267" t="str">
            <v>0,28 евро за 1 кг</v>
          </cell>
        </row>
        <row r="2268">
          <cell r="B2268">
            <v>1806903900</v>
          </cell>
          <cell r="C2268" t="str">
            <v>- - - - без начинки</v>
          </cell>
          <cell r="D2268" t="str">
            <v>-</v>
          </cell>
          <cell r="E2268" t="str">
            <v>0,28 евро за 1 кг</v>
          </cell>
        </row>
        <row r="2269">
          <cell r="B2269">
            <v>1806905001</v>
          </cell>
          <cell r="C2269" t="str">
            <v>- - - леденцовая карамель, с начинкой или без начинки</v>
          </cell>
          <cell r="D2269" t="str">
            <v>-</v>
          </cell>
          <cell r="E2269" t="str">
            <v>0,28 евро за 1 кг</v>
          </cell>
        </row>
        <row r="2270">
          <cell r="B2270">
            <v>1806905002</v>
          </cell>
          <cell r="C2270" t="str">
            <v>- - - тоффи, карамели прочие и аналогичные сладости</v>
          </cell>
          <cell r="D2270" t="str">
            <v>-</v>
          </cell>
          <cell r="E2270" t="str">
            <v>0,28 евро за 1 кг</v>
          </cell>
        </row>
        <row r="2271">
          <cell r="B2271">
            <v>1806905009</v>
          </cell>
          <cell r="C2271" t="str">
            <v>- - - прочие</v>
          </cell>
          <cell r="D2271" t="str">
            <v>-</v>
          </cell>
          <cell r="E2271" t="str">
            <v>0,28 евро за 1 кг</v>
          </cell>
        </row>
        <row r="2272">
          <cell r="B2272">
            <v>1806906000</v>
          </cell>
          <cell r="C2272" t="str">
            <v>- - пасты, содержащие какао</v>
          </cell>
          <cell r="D2272" t="str">
            <v>-</v>
          </cell>
          <cell r="E2272" t="str">
            <v>0,28 евро за 1 кг</v>
          </cell>
        </row>
        <row r="2273">
          <cell r="B2273">
            <v>1806907000</v>
          </cell>
          <cell r="C2273" t="str">
            <v>- - готовые изделия, содержащие какао и предназначенные для производства или приготовления напитков</v>
          </cell>
          <cell r="D2273" t="str">
            <v>-</v>
          </cell>
          <cell r="E2273" t="str">
            <v>0,28 евро за 1 кг</v>
          </cell>
        </row>
        <row r="2274">
          <cell r="B2274">
            <v>1806909000</v>
          </cell>
          <cell r="C2274" t="str">
            <v>- - прочие</v>
          </cell>
          <cell r="D2274" t="str">
            <v>-</v>
          </cell>
          <cell r="E2274">
            <v>10</v>
          </cell>
        </row>
        <row r="2275">
          <cell r="B2275">
            <v>1901100000</v>
          </cell>
          <cell r="C2275" t="str">
            <v>- готовые пищевые продукты, предназначенные для детей раннего возраста, расфасованные для розничной продажи</v>
          </cell>
          <cell r="D2275" t="str">
            <v>-</v>
          </cell>
          <cell r="E2275">
            <v>5</v>
          </cell>
        </row>
        <row r="2276">
          <cell r="B2276">
            <v>1901200000</v>
          </cell>
          <cell r="C2276" t="str">
            <v>- смеси и тесто для изготовления хлебобулочных и мучных кондитерских изделий товарной позиции 1905</v>
          </cell>
          <cell r="D2276" t="str">
            <v>-</v>
          </cell>
          <cell r="E2276">
            <v>11</v>
          </cell>
        </row>
        <row r="2277">
          <cell r="B2277">
            <v>1901901100</v>
          </cell>
          <cell r="C2277" t="str">
            <v>- - - с содержанием сухого экстракта 90 мас.% или более</v>
          </cell>
          <cell r="D2277" t="str">
            <v>-</v>
          </cell>
          <cell r="E2277">
            <v>13</v>
          </cell>
        </row>
        <row r="2278">
          <cell r="B2278">
            <v>1901901900</v>
          </cell>
          <cell r="C2278" t="str">
            <v>- - - прочий</v>
          </cell>
          <cell r="D2278" t="str">
            <v>-</v>
          </cell>
          <cell r="E2278">
            <v>13</v>
          </cell>
        </row>
        <row r="2279">
          <cell r="B2279">
            <v>1901909100</v>
          </cell>
          <cell r="C2279" t="str">
            <v>- - - не содержащие молочного жира, сахарозы, изоглюкозы, глюкозы или крахмала или содержащие менее 1,5 мас.% молочного жира, 5 мас.% сахарозы (включая инвертный сахар) или изоглюкозы, 5 мас.% глюкозы или крахмала, кроме пищевых продуктов в виде порошка из сырья товарных позиций 0401 - 0404</v>
          </cell>
          <cell r="D2279" t="str">
            <v>-</v>
          </cell>
          <cell r="E2279">
            <v>13</v>
          </cell>
        </row>
        <row r="2280">
          <cell r="B2280">
            <v>1901909900</v>
          </cell>
          <cell r="C2280" t="str">
            <v>- - - прочие</v>
          </cell>
          <cell r="D2280" t="str">
            <v>-</v>
          </cell>
          <cell r="E2280">
            <v>11</v>
          </cell>
        </row>
        <row r="2281">
          <cell r="B2281">
            <v>1902110000</v>
          </cell>
          <cell r="C2281" t="str">
            <v>- - содержащие яйца</v>
          </cell>
          <cell r="D2281" t="str">
            <v>-</v>
          </cell>
          <cell r="E2281" t="str">
            <v>15, но не менее 0,06 евро за 1 кг</v>
          </cell>
        </row>
        <row r="2282">
          <cell r="B2282">
            <v>1902191000</v>
          </cell>
          <cell r="C2282" t="str">
            <v>- - - не содержащие муки грубого или тонкого помола из мягкой пшеницы</v>
          </cell>
          <cell r="D2282" t="str">
            <v>-</v>
          </cell>
          <cell r="E2282" t="str">
            <v>15, но не менее 0,06 евро за 1 кг</v>
          </cell>
        </row>
        <row r="2283">
          <cell r="B2283">
            <v>1902199000</v>
          </cell>
          <cell r="C2283" t="str">
            <v>- - - прочие</v>
          </cell>
          <cell r="D2283" t="str">
            <v>-</v>
          </cell>
          <cell r="E2283" t="str">
            <v>15, но не менее 0,06 евро за 1 кг</v>
          </cell>
        </row>
        <row r="2284">
          <cell r="B2284">
            <v>1902201000</v>
          </cell>
          <cell r="C2284" t="str">
            <v>- - содержащие более 20 мас.% рыбы, ракообразных, моллюсков или прочих водных беспозвоночных</v>
          </cell>
          <cell r="D2284" t="str">
            <v>-</v>
          </cell>
          <cell r="E2284" t="str">
            <v>15, но не менее 0,06 евро за 1 кг</v>
          </cell>
        </row>
        <row r="2285">
          <cell r="B2285">
            <v>1902203000</v>
          </cell>
          <cell r="C2285" t="str">
            <v>- - содержащие более 20 мас.% колбасы и аналогичных изделий из мяса и мясных субпродуктов любого вида, включая жиры любого вида или происхождения</v>
          </cell>
          <cell r="D2285" t="str">
            <v>-</v>
          </cell>
          <cell r="E2285" t="str">
            <v>15, но не менее 0,06 евро за 1 кг</v>
          </cell>
        </row>
        <row r="2286">
          <cell r="B2286">
            <v>1902209100</v>
          </cell>
          <cell r="C2286" t="str">
            <v>- - - подвергнутые тепловой обработке</v>
          </cell>
          <cell r="D2286" t="str">
            <v>-</v>
          </cell>
          <cell r="E2286" t="str">
            <v>15, но не менее 0,06 евро за 1 кг</v>
          </cell>
        </row>
        <row r="2287">
          <cell r="B2287">
            <v>1902209900</v>
          </cell>
          <cell r="C2287" t="str">
            <v>- - - прочие</v>
          </cell>
          <cell r="D2287" t="str">
            <v>-</v>
          </cell>
          <cell r="E2287" t="str">
            <v>15, но не менее 0,06 евро за 1 кг</v>
          </cell>
        </row>
        <row r="2288">
          <cell r="B2288">
            <v>1902301000</v>
          </cell>
          <cell r="C2288" t="str">
            <v>- - сушеные</v>
          </cell>
          <cell r="D2288" t="str">
            <v>-</v>
          </cell>
          <cell r="E2288" t="str">
            <v>13, но не менее 0,05 евро за 1 кг</v>
          </cell>
        </row>
        <row r="2289">
          <cell r="B2289">
            <v>1902309000</v>
          </cell>
          <cell r="C2289" t="str">
            <v>- - прочие</v>
          </cell>
          <cell r="D2289" t="str">
            <v>-</v>
          </cell>
          <cell r="E2289" t="str">
            <v>13, но не менее 0,05 евро за 1 кг</v>
          </cell>
        </row>
        <row r="2290">
          <cell r="B2290">
            <v>1902401000</v>
          </cell>
          <cell r="C2290" t="str">
            <v>- - неприготовленный</v>
          </cell>
          <cell r="D2290" t="str">
            <v>-</v>
          </cell>
          <cell r="E2290" t="str">
            <v>15, но не менее 0,06 евро за 1 кг</v>
          </cell>
        </row>
        <row r="2291">
          <cell r="B2291">
            <v>1902409000</v>
          </cell>
          <cell r="C2291" t="str">
            <v>- - прочий</v>
          </cell>
          <cell r="D2291" t="str">
            <v>-</v>
          </cell>
          <cell r="E2291" t="str">
            <v>15, но не менее 0,06 евро за 1 кг</v>
          </cell>
        </row>
        <row r="2292">
          <cell r="B2292">
            <v>1903000000</v>
          </cell>
          <cell r="C2292" t="str">
            <v>Тапиока и ее заменители, приготовленные из крахмала, в форме хлопьев, гранул, зернышек, крупинок или в других аналогичных формах</v>
          </cell>
          <cell r="D2292" t="str">
            <v>-</v>
          </cell>
          <cell r="E2292">
            <v>13</v>
          </cell>
        </row>
        <row r="2293">
          <cell r="B2293">
            <v>1904101000</v>
          </cell>
          <cell r="C2293" t="str">
            <v>- - полученные из кукурузы</v>
          </cell>
          <cell r="D2293" t="str">
            <v>-</v>
          </cell>
          <cell r="E2293">
            <v>10</v>
          </cell>
        </row>
        <row r="2294">
          <cell r="B2294">
            <v>1904103000</v>
          </cell>
          <cell r="C2294" t="str">
            <v>- - полученные из риса</v>
          </cell>
          <cell r="D2294" t="str">
            <v>-</v>
          </cell>
          <cell r="E2294">
            <v>10</v>
          </cell>
        </row>
        <row r="2295">
          <cell r="B2295">
            <v>1904109000</v>
          </cell>
          <cell r="C2295" t="str">
            <v>- - прочие</v>
          </cell>
          <cell r="D2295" t="str">
            <v>-</v>
          </cell>
          <cell r="E2295">
            <v>10</v>
          </cell>
        </row>
        <row r="2296">
          <cell r="B2296">
            <v>1904201000</v>
          </cell>
          <cell r="C2296" t="str">
            <v>- - продукты типа мюсли на основе необжаренных хлопьев из зерна злаков</v>
          </cell>
          <cell r="D2296" t="str">
            <v>-</v>
          </cell>
          <cell r="E2296">
            <v>12</v>
          </cell>
        </row>
        <row r="2297">
          <cell r="B2297">
            <v>1904209100</v>
          </cell>
          <cell r="C2297" t="str">
            <v>- - - полученные из кукурузы</v>
          </cell>
          <cell r="D2297" t="str">
            <v>-</v>
          </cell>
          <cell r="E2297">
            <v>12</v>
          </cell>
        </row>
        <row r="2298">
          <cell r="B2298">
            <v>1904209500</v>
          </cell>
          <cell r="C2298" t="str">
            <v>- - - полученные из риса</v>
          </cell>
          <cell r="D2298" t="str">
            <v>-</v>
          </cell>
          <cell r="E2298">
            <v>12</v>
          </cell>
        </row>
        <row r="2299">
          <cell r="B2299">
            <v>1904209900</v>
          </cell>
          <cell r="C2299" t="str">
            <v>- - - прочие</v>
          </cell>
          <cell r="D2299" t="str">
            <v>-</v>
          </cell>
          <cell r="E2299">
            <v>12</v>
          </cell>
        </row>
        <row r="2300">
          <cell r="B2300">
            <v>1904300000</v>
          </cell>
          <cell r="C2300" t="str">
            <v>- пшеница Bulgur</v>
          </cell>
          <cell r="D2300" t="str">
            <v>-</v>
          </cell>
          <cell r="E2300">
            <v>11</v>
          </cell>
        </row>
        <row r="2301">
          <cell r="B2301">
            <v>1904901000</v>
          </cell>
          <cell r="C2301" t="str">
            <v>- - рис</v>
          </cell>
          <cell r="D2301" t="str">
            <v>-</v>
          </cell>
          <cell r="E2301">
            <v>11</v>
          </cell>
        </row>
        <row r="2302">
          <cell r="B2302">
            <v>1904908000</v>
          </cell>
          <cell r="C2302" t="str">
            <v>- - прочие</v>
          </cell>
          <cell r="D2302" t="str">
            <v>-</v>
          </cell>
          <cell r="E2302">
            <v>11</v>
          </cell>
        </row>
        <row r="2303">
          <cell r="B2303">
            <v>1905100000</v>
          </cell>
          <cell r="C2303" t="str">
            <v>- хрустящие хлебцы</v>
          </cell>
          <cell r="D2303" t="str">
            <v>-</v>
          </cell>
          <cell r="E2303" t="str">
            <v>15, но не менее 0,15 евро за 1 кг</v>
          </cell>
        </row>
        <row r="2304">
          <cell r="B2304">
            <v>1905201000</v>
          </cell>
          <cell r="C2304" t="str">
            <v>- - содержащие менее 30 мас.% сахарозы (включая инвертный сахар, выраженный как сахароза)</v>
          </cell>
          <cell r="D2304" t="str">
            <v>-</v>
          </cell>
          <cell r="E2304" t="str">
            <v>15, но не менее 0,15 евро за 1 кг</v>
          </cell>
        </row>
        <row r="2305">
          <cell r="B2305">
            <v>1905203000</v>
          </cell>
          <cell r="C2305" t="str">
            <v>- - содержащие 30 мас.% или более, но менее 50 мас.% сахарозы (включая инвертный сахар, выраженный как сахароза)</v>
          </cell>
          <cell r="D2305" t="str">
            <v>-</v>
          </cell>
          <cell r="E2305" t="str">
            <v>15, но не менее 0,15 евро за 1 кг</v>
          </cell>
        </row>
        <row r="2306">
          <cell r="B2306">
            <v>1905209000</v>
          </cell>
          <cell r="C2306" t="str">
            <v>- - содержащие 50 мас.% или более сахарозы (включая инвертный сахар, выраженный как сахароза)</v>
          </cell>
          <cell r="D2306" t="str">
            <v>-</v>
          </cell>
          <cell r="E2306" t="str">
            <v>15, но не менее 0,15 евро за 1 кг</v>
          </cell>
        </row>
        <row r="2307">
          <cell r="B2307">
            <v>1905311100</v>
          </cell>
          <cell r="C2307" t="str">
            <v>- - - - в первичных упаковках нетто-массой не более 85 г</v>
          </cell>
          <cell r="D2307" t="str">
            <v>-</v>
          </cell>
          <cell r="E2307" t="str">
            <v>0,11 евро за 1 кг</v>
          </cell>
        </row>
        <row r="2308">
          <cell r="B2308">
            <v>1905311900</v>
          </cell>
          <cell r="C2308" t="str">
            <v>- - - - прочее</v>
          </cell>
          <cell r="D2308" t="str">
            <v>-</v>
          </cell>
          <cell r="E2308" t="str">
            <v>0,11 евро за 1 кг</v>
          </cell>
        </row>
        <row r="2309">
          <cell r="B2309">
            <v>1905313000</v>
          </cell>
          <cell r="C2309" t="str">
            <v>- - - - содержащее 8 мас.% или более молочных жиров</v>
          </cell>
          <cell r="D2309" t="str">
            <v>-</v>
          </cell>
          <cell r="E2309" t="str">
            <v>12, но не менее 0,08 евро за 1 кг</v>
          </cell>
        </row>
        <row r="2310">
          <cell r="B2310">
            <v>1905319100</v>
          </cell>
          <cell r="C2310" t="str">
            <v>- - - - - сухое печенье в виде сандвичей</v>
          </cell>
          <cell r="D2310" t="str">
            <v>-</v>
          </cell>
          <cell r="E2310" t="str">
            <v>12, но не менее 0,09 евро за 1 кг</v>
          </cell>
        </row>
        <row r="2311">
          <cell r="B2311">
            <v>1905319900</v>
          </cell>
          <cell r="C2311" t="str">
            <v>- - - - - прочее</v>
          </cell>
          <cell r="D2311" t="str">
            <v>-</v>
          </cell>
          <cell r="E2311" t="str">
            <v>12, но не менее 0,1 евро за 1 кг</v>
          </cell>
        </row>
        <row r="2312">
          <cell r="B2312">
            <v>1905320500</v>
          </cell>
          <cell r="C2312" t="str">
            <v>- - - с содержанием влаги более 10 мас.%</v>
          </cell>
          <cell r="D2312" t="str">
            <v>-</v>
          </cell>
          <cell r="E2312" t="str">
            <v>11, но не менее 0,11 евро за 1 кг</v>
          </cell>
        </row>
        <row r="2313">
          <cell r="B2313">
            <v>1905321100</v>
          </cell>
          <cell r="C2313" t="str">
            <v>- - - - - в первичных упаковках нетто-массой не более 85 г</v>
          </cell>
          <cell r="D2313" t="str">
            <v>-</v>
          </cell>
          <cell r="E2313" t="str">
            <v>0,11 евро за 1 кг</v>
          </cell>
        </row>
        <row r="2314">
          <cell r="B2314">
            <v>1905321900</v>
          </cell>
          <cell r="C2314" t="str">
            <v>- - - - - прочие</v>
          </cell>
          <cell r="D2314" t="str">
            <v>-</v>
          </cell>
          <cell r="E2314" t="str">
            <v>0,11 евро за 1 кг</v>
          </cell>
        </row>
        <row r="2315">
          <cell r="B2315">
            <v>1905329100</v>
          </cell>
          <cell r="C2315" t="str">
            <v>- - - - - соленые, с начинкой или без начинки</v>
          </cell>
          <cell r="D2315" t="str">
            <v>-</v>
          </cell>
          <cell r="E2315" t="str">
            <v>0,11 евро за 1 кг</v>
          </cell>
        </row>
        <row r="2316">
          <cell r="B2316">
            <v>1905329900</v>
          </cell>
          <cell r="C2316" t="str">
            <v>- - - - - прочие</v>
          </cell>
          <cell r="D2316" t="str">
            <v>-</v>
          </cell>
          <cell r="E2316" t="str">
            <v>0,11 евро за 1 кг</v>
          </cell>
        </row>
        <row r="2317">
          <cell r="B2317">
            <v>1905401000</v>
          </cell>
          <cell r="C2317" t="str">
            <v>- - сухари</v>
          </cell>
          <cell r="D2317" t="str">
            <v>-</v>
          </cell>
          <cell r="E2317" t="str">
            <v>15, но не менее 0,15 евро за 1 кг</v>
          </cell>
        </row>
        <row r="2318">
          <cell r="B2318">
            <v>1905409000</v>
          </cell>
          <cell r="C2318" t="str">
            <v>- - прочие</v>
          </cell>
          <cell r="D2318" t="str">
            <v>-</v>
          </cell>
          <cell r="E2318" t="str">
            <v>15, но не менее 0,15 евро за 1 кг</v>
          </cell>
        </row>
        <row r="2319">
          <cell r="B2319">
            <v>1905901000</v>
          </cell>
          <cell r="C2319" t="str">
            <v>- - маца</v>
          </cell>
          <cell r="D2319" t="str">
            <v>-</v>
          </cell>
          <cell r="E2319" t="str">
            <v>10, но не менее 0,1 евро за 1 кг</v>
          </cell>
        </row>
        <row r="2320">
          <cell r="B2320">
            <v>1905902000</v>
          </cell>
          <cell r="C2320" t="str">
            <v>- - вафельные пластины, пустые капсулы, пригодные для использования в фармацевтических целях, вафельные облатки для запечатывания, рисовая бумага и аналогичные продукты</v>
          </cell>
          <cell r="D2320" t="str">
            <v>-</v>
          </cell>
          <cell r="E2320" t="str">
            <v>12, но не менее 0,12 евро за 1 кг</v>
          </cell>
        </row>
        <row r="2321">
          <cell r="B2321">
            <v>1905903000</v>
          </cell>
          <cell r="C2321" t="str">
            <v>- - - хлебобулочные изделия, не содержащие добавок в виде меда, яиц, сыра или плодов и содержащие в сухом состоянии не более 5 мас.% сахара и не более 5 мас.% жира</v>
          </cell>
          <cell r="D2321" t="str">
            <v>-</v>
          </cell>
          <cell r="E2321" t="str">
            <v>12, но не менее 0,12 евро за 1 кг</v>
          </cell>
        </row>
        <row r="2322">
          <cell r="B2322">
            <v>1905904500</v>
          </cell>
          <cell r="C2322" t="str">
            <v>- - - сухое печенье</v>
          </cell>
          <cell r="D2322" t="str">
            <v>-</v>
          </cell>
          <cell r="E2322" t="str">
            <v>11, но не менее 0,11 евро за 1 кг</v>
          </cell>
        </row>
        <row r="2323">
          <cell r="B2323">
            <v>1905905500</v>
          </cell>
          <cell r="C2323" t="str">
            <v>- - - экструдированные или вытянутые продукты, острые или соленые</v>
          </cell>
          <cell r="D2323" t="str">
            <v>-</v>
          </cell>
          <cell r="E2323" t="str">
            <v>10, но не менее 0,1 евро за 1 кг</v>
          </cell>
        </row>
        <row r="2324">
          <cell r="B2324">
            <v>1905906000</v>
          </cell>
          <cell r="C2324" t="str">
            <v>- - - - с подслащивающими добавками</v>
          </cell>
          <cell r="D2324" t="str">
            <v>-</v>
          </cell>
          <cell r="E2324" t="str">
            <v>11, но не менее 0,11 евро за 1 кг</v>
          </cell>
        </row>
        <row r="2325">
          <cell r="B2325">
            <v>1905909000</v>
          </cell>
          <cell r="C2325" t="str">
            <v>- - - - прочие</v>
          </cell>
          <cell r="D2325" t="str">
            <v>-</v>
          </cell>
          <cell r="E2325" t="str">
            <v>10, но не менее 0,09 евро за 1 кг</v>
          </cell>
        </row>
        <row r="2326">
          <cell r="B2326">
            <v>2001100000</v>
          </cell>
          <cell r="C2326" t="str">
            <v>- огурцы и корнишоны</v>
          </cell>
          <cell r="D2326" t="str">
            <v>-</v>
          </cell>
          <cell r="E2326" t="str">
            <v>12, но не менее 0,06 евро за 1 кг</v>
          </cell>
        </row>
        <row r="2327">
          <cell r="B2327">
            <v>2001901000</v>
          </cell>
          <cell r="C2327" t="str">
            <v>- - манговое чутни</v>
          </cell>
          <cell r="D2327" t="str">
            <v>-</v>
          </cell>
          <cell r="E2327" t="str">
            <v>11,7, но не менее 0,058 евро за 1 кг</v>
          </cell>
        </row>
        <row r="2328">
          <cell r="B2328">
            <v>2001902000</v>
          </cell>
          <cell r="C2328" t="str">
            <v>- - плоды рода Capsicum, кроме перца стручкового сладкого или перца душистого</v>
          </cell>
          <cell r="D2328" t="str">
            <v>-</v>
          </cell>
          <cell r="E2328" t="str">
            <v>12, но не менее 0,06 евро за 1 кг</v>
          </cell>
        </row>
        <row r="2329">
          <cell r="B2329">
            <v>2001903000</v>
          </cell>
          <cell r="C2329" t="str">
            <v>- - сахарная кукуруза (Zea mays var. saccharata)</v>
          </cell>
          <cell r="D2329" t="str">
            <v>-</v>
          </cell>
          <cell r="E2329" t="str">
            <v>12, но не менее 0,06 евро за 1 кг</v>
          </cell>
        </row>
        <row r="2330">
          <cell r="B2330">
            <v>2001904000</v>
          </cell>
          <cell r="C2330" t="str">
            <v>- - ямс, сладкий картофель, или батат, и аналогичные употребляемые в пищу части растений, содержащие 5 мас.% и более крахмала</v>
          </cell>
          <cell r="D2330" t="str">
            <v>-</v>
          </cell>
          <cell r="E2330" t="str">
            <v>12, но не менее 0,06 евро за 1 кг</v>
          </cell>
        </row>
        <row r="2331">
          <cell r="B2331">
            <v>2001905000</v>
          </cell>
          <cell r="C2331" t="str">
            <v>- - грибы</v>
          </cell>
          <cell r="D2331" t="str">
            <v>-</v>
          </cell>
          <cell r="E2331" t="str">
            <v>11,8, но не менее 0,05 евро за 1 кг</v>
          </cell>
        </row>
        <row r="2332">
          <cell r="B2332">
            <v>2001906500</v>
          </cell>
          <cell r="C2332" t="str">
            <v>- - маслины, или оливки</v>
          </cell>
          <cell r="D2332" t="str">
            <v>-</v>
          </cell>
          <cell r="E2332" t="str">
            <v>12, но не менее 0,06 евро за 1 кг</v>
          </cell>
        </row>
        <row r="2333">
          <cell r="B2333">
            <v>2001907000</v>
          </cell>
          <cell r="C2333" t="str">
            <v>- - сладкий перец</v>
          </cell>
          <cell r="D2333" t="str">
            <v>-</v>
          </cell>
          <cell r="E2333" t="str">
            <v>12, но не менее 0,06 евро за 1 кг</v>
          </cell>
        </row>
        <row r="2334">
          <cell r="B2334">
            <v>2001909200</v>
          </cell>
          <cell r="C2334" t="str">
            <v>- - тропические фрукты и тропические орехи; пальмовая сердцевина</v>
          </cell>
          <cell r="D2334" t="str">
            <v>-</v>
          </cell>
          <cell r="E2334" t="str">
            <v>12, но не менее 0,06 евро за 1 кг</v>
          </cell>
        </row>
        <row r="2335">
          <cell r="B2335">
            <v>2001909701</v>
          </cell>
          <cell r="C2335" t="str">
            <v>- - - лук репчатый</v>
          </cell>
          <cell r="D2335" t="str">
            <v>-</v>
          </cell>
          <cell r="E2335" t="str">
            <v>15, но не менее 0,075 евро за 1 кг</v>
          </cell>
        </row>
        <row r="2336">
          <cell r="B2336">
            <v>2001909702</v>
          </cell>
          <cell r="C2336" t="str">
            <v>- - - краснокочанная капуста и свекла салатная (Beta vulgaris var. conditiva)</v>
          </cell>
          <cell r="D2336" t="str">
            <v>-</v>
          </cell>
          <cell r="E2336" t="str">
            <v>12, но не менее 0,06 евро за 1 кг</v>
          </cell>
        </row>
        <row r="2337">
          <cell r="B2337">
            <v>2001909709</v>
          </cell>
          <cell r="C2337" t="str">
            <v>- - - прочие</v>
          </cell>
          <cell r="D2337" t="str">
            <v>-</v>
          </cell>
          <cell r="E2337" t="str">
            <v>10, но не менее 0,05 евро за 1 кг</v>
          </cell>
        </row>
        <row r="2338">
          <cell r="B2338">
            <v>2002101000</v>
          </cell>
          <cell r="C2338" t="str">
            <v>- - очищенные</v>
          </cell>
          <cell r="D2338" t="str">
            <v>-</v>
          </cell>
          <cell r="E2338" t="str">
            <v>10, но не менее 0,05 евро за 1 кг</v>
          </cell>
        </row>
        <row r="2339">
          <cell r="B2339">
            <v>2002109000</v>
          </cell>
          <cell r="C2339" t="str">
            <v>- - прочие</v>
          </cell>
          <cell r="D2339" t="str">
            <v>-</v>
          </cell>
          <cell r="E2339" t="str">
            <v>10, но не менее 0,05 евро за 1 кг</v>
          </cell>
        </row>
        <row r="2340">
          <cell r="B2340">
            <v>2002901100</v>
          </cell>
          <cell r="C2340" t="str">
            <v>- - - в первичных упаковках нетто-массой более 1 кг</v>
          </cell>
          <cell r="D2340" t="str">
            <v>-</v>
          </cell>
          <cell r="E2340" t="str">
            <v>11, но не менее 0,055 евро за 1 кг</v>
          </cell>
        </row>
        <row r="2341">
          <cell r="B2341">
            <v>2002901900</v>
          </cell>
          <cell r="C2341" t="str">
            <v>- - - в первичных упаковках нетто-массой не более 1 кг</v>
          </cell>
          <cell r="D2341" t="str">
            <v>-</v>
          </cell>
          <cell r="E2341" t="str">
            <v>11, но не менее 0,055 евро за 1 кг</v>
          </cell>
        </row>
        <row r="2342">
          <cell r="B2342">
            <v>2002903100</v>
          </cell>
          <cell r="C2342" t="str">
            <v>- - - в первичных упаковках нетто-массой более 1 кг</v>
          </cell>
          <cell r="D2342" t="str">
            <v>-</v>
          </cell>
          <cell r="E2342" t="str">
            <v>11, но не менее 0,054 евро за 1 кг</v>
          </cell>
        </row>
        <row r="2343">
          <cell r="B2343">
            <v>2002903900</v>
          </cell>
          <cell r="C2343" t="str">
            <v>- - - в первичных упаковках нетто-массой не более 1 кг</v>
          </cell>
          <cell r="D2343" t="str">
            <v>-</v>
          </cell>
          <cell r="E2343" t="str">
            <v>11, но не менее 0,054 евро за 1 кг</v>
          </cell>
        </row>
        <row r="2344">
          <cell r="B2344">
            <v>2002909100</v>
          </cell>
          <cell r="C2344" t="str">
            <v>- - - в первичных упаковках нетто-массой более 1 кг</v>
          </cell>
          <cell r="D2344" t="str">
            <v>-</v>
          </cell>
          <cell r="E2344" t="str">
            <v>11, но не менее 0,054 евро за 1 кг</v>
          </cell>
        </row>
        <row r="2345">
          <cell r="B2345">
            <v>2002909900</v>
          </cell>
          <cell r="C2345" t="str">
            <v>- - - в первичных упаковках нетто-массой не более 1 кг</v>
          </cell>
          <cell r="D2345" t="str">
            <v>-</v>
          </cell>
          <cell r="E2345" t="str">
            <v>11, но не менее 0,054 евро за 1 кг</v>
          </cell>
        </row>
        <row r="2346">
          <cell r="B2346">
            <v>2003102000</v>
          </cell>
          <cell r="C2346" t="str">
            <v>- - предварительно консервированные, полностью подвергнутые тепловой обработке</v>
          </cell>
          <cell r="D2346" t="str">
            <v>-</v>
          </cell>
          <cell r="E2346">
            <v>10</v>
          </cell>
        </row>
        <row r="2347">
          <cell r="B2347">
            <v>2003103000</v>
          </cell>
          <cell r="C2347" t="str">
            <v>- - прочие</v>
          </cell>
          <cell r="D2347" t="str">
            <v>-</v>
          </cell>
          <cell r="E2347">
            <v>10</v>
          </cell>
        </row>
        <row r="2348">
          <cell r="B2348">
            <v>2003901000</v>
          </cell>
          <cell r="C2348" t="str">
            <v>- - трюфели</v>
          </cell>
          <cell r="D2348" t="str">
            <v>-</v>
          </cell>
          <cell r="E2348">
            <v>12</v>
          </cell>
        </row>
        <row r="2349">
          <cell r="B2349">
            <v>2003909000</v>
          </cell>
          <cell r="C2349" t="str">
            <v>- - прочие</v>
          </cell>
          <cell r="D2349" t="str">
            <v>-</v>
          </cell>
          <cell r="E2349">
            <v>10</v>
          </cell>
        </row>
        <row r="2350">
          <cell r="B2350">
            <v>2004101000</v>
          </cell>
          <cell r="C2350" t="str">
            <v>- - подвергнутый тепловой обработке, не приготовленный каким-либо другим способом</v>
          </cell>
          <cell r="D2350" t="str">
            <v>-</v>
          </cell>
          <cell r="E2350" t="str">
            <v>11, но не менее 0,055 евро за 1 кг</v>
          </cell>
        </row>
        <row r="2351">
          <cell r="B2351">
            <v>2004109100</v>
          </cell>
          <cell r="C2351" t="str">
            <v>- - - в виде муки грубого и тонкого помола или хлопьев</v>
          </cell>
          <cell r="D2351" t="str">
            <v>-</v>
          </cell>
          <cell r="E2351" t="str">
            <v>12, но не менее 0,06 евро за 1 кг</v>
          </cell>
        </row>
        <row r="2352">
          <cell r="B2352">
            <v>2004109900</v>
          </cell>
          <cell r="C2352" t="str">
            <v>- - - прочий</v>
          </cell>
          <cell r="D2352" t="str">
            <v>-</v>
          </cell>
          <cell r="E2352" t="str">
            <v>11, но не менее 0,05 евро за 1 кг</v>
          </cell>
        </row>
        <row r="2353">
          <cell r="B2353">
            <v>2004901000</v>
          </cell>
          <cell r="C2353" t="str">
            <v>- - сахарная кукуруза (Zea mays var. saccharata)</v>
          </cell>
          <cell r="D2353" t="str">
            <v>-</v>
          </cell>
          <cell r="E2353" t="str">
            <v>11, но не менее 0,055 евро за 1 кг</v>
          </cell>
        </row>
        <row r="2354">
          <cell r="B2354">
            <v>2004903000</v>
          </cell>
          <cell r="C2354" t="str">
            <v>- - капуста квашеная, каперсы и маслины, или оливки</v>
          </cell>
          <cell r="D2354" t="str">
            <v>-</v>
          </cell>
          <cell r="E2354" t="str">
            <v>11, но не менее 0,055 евро за 1 кг</v>
          </cell>
        </row>
        <row r="2355">
          <cell r="B2355">
            <v>2004905000</v>
          </cell>
          <cell r="C2355" t="str">
            <v>- - горох (Pisum sativum) и незрелая фасоль Phaseolus spp., в стручках</v>
          </cell>
          <cell r="D2355" t="str">
            <v>-</v>
          </cell>
          <cell r="E2355" t="str">
            <v>10, но не менее 0,05 евро за 1 кг</v>
          </cell>
        </row>
        <row r="2356">
          <cell r="B2356">
            <v>2004909100</v>
          </cell>
          <cell r="C2356" t="str">
            <v>- - - лук репчатый, подвергнутый тепловой обработке, не приготовленный каким-либо другим способом</v>
          </cell>
          <cell r="D2356" t="str">
            <v>-</v>
          </cell>
          <cell r="E2356" t="str">
            <v>11, но не менее 0,055 евро за 1 кг</v>
          </cell>
        </row>
        <row r="2357">
          <cell r="B2357">
            <v>2004909800</v>
          </cell>
          <cell r="C2357" t="str">
            <v>- - - прочие</v>
          </cell>
          <cell r="D2357" t="str">
            <v>-</v>
          </cell>
          <cell r="E2357" t="str">
            <v>10, но не менее 0,05 евро за 1 кг</v>
          </cell>
        </row>
        <row r="2358">
          <cell r="B2358">
            <v>2005100010</v>
          </cell>
          <cell r="C2358" t="str">
            <v>- - для детей раннего возраста</v>
          </cell>
          <cell r="D2358" t="str">
            <v>-</v>
          </cell>
          <cell r="E2358">
            <v>0</v>
          </cell>
        </row>
        <row r="2359">
          <cell r="B2359">
            <v>2005100090</v>
          </cell>
          <cell r="C2359" t="str">
            <v>- - прочие</v>
          </cell>
          <cell r="D2359" t="str">
            <v>-</v>
          </cell>
          <cell r="E2359">
            <v>12</v>
          </cell>
        </row>
        <row r="2360">
          <cell r="B2360">
            <v>2005201000</v>
          </cell>
          <cell r="C2360" t="str">
            <v>- - в виде муки грубого и тонкого помола или хлопьев</v>
          </cell>
          <cell r="D2360" t="str">
            <v>-</v>
          </cell>
          <cell r="E2360" t="str">
            <v>12, но не менее 0,06 евро за 1 кг</v>
          </cell>
        </row>
        <row r="2361">
          <cell r="B2361">
            <v>2005202000</v>
          </cell>
          <cell r="C2361" t="str">
            <v>- - - нарезанный тонкими ломтиками, обжаренный или подсушенный, соленый или несоленый, ароматизированный или неароматизированный, в герметичных упаковках, пригодный для непосредственного употребления</v>
          </cell>
          <cell r="D2361" t="str">
            <v>-</v>
          </cell>
          <cell r="E2361" t="str">
            <v>12, но не менее 0,06 евро за 1 кг</v>
          </cell>
        </row>
        <row r="2362">
          <cell r="B2362">
            <v>2005208000</v>
          </cell>
          <cell r="C2362" t="str">
            <v>- - - прочий</v>
          </cell>
          <cell r="D2362" t="str">
            <v>-</v>
          </cell>
          <cell r="E2362" t="str">
            <v>12, но не менее 0,06 евро за 1 кг</v>
          </cell>
        </row>
        <row r="2363">
          <cell r="B2363">
            <v>2005400000</v>
          </cell>
          <cell r="C2363" t="str">
            <v>- горох (Pisum sativum)</v>
          </cell>
          <cell r="D2363" t="str">
            <v>-</v>
          </cell>
          <cell r="E2363" t="str">
            <v>10, но не менее 0,05 евро за 1 кг</v>
          </cell>
        </row>
        <row r="2364">
          <cell r="B2364">
            <v>2005510000</v>
          </cell>
          <cell r="C2364" t="str">
            <v>- - фасоль лущеная</v>
          </cell>
          <cell r="D2364" t="str">
            <v>-</v>
          </cell>
          <cell r="E2364" t="str">
            <v>10, но не менее 0,05 евро за 1 кг</v>
          </cell>
        </row>
        <row r="2365">
          <cell r="B2365">
            <v>2005590000</v>
          </cell>
          <cell r="C2365" t="str">
            <v>- - прочая</v>
          </cell>
          <cell r="D2365" t="str">
            <v>-</v>
          </cell>
          <cell r="E2365" t="str">
            <v>10, но не менее 0,05 евро за 1 кг</v>
          </cell>
        </row>
        <row r="2366">
          <cell r="B2366">
            <v>2005600000</v>
          </cell>
          <cell r="C2366" t="str">
            <v>- спаржа</v>
          </cell>
          <cell r="D2366" t="str">
            <v>-</v>
          </cell>
          <cell r="E2366" t="str">
            <v>10, но не менее 0,05 евро за 1 кг</v>
          </cell>
        </row>
        <row r="2367">
          <cell r="B2367">
            <v>2005700000</v>
          </cell>
          <cell r="C2367" t="str">
            <v>- маслины, или оливки</v>
          </cell>
          <cell r="D2367" t="str">
            <v>-</v>
          </cell>
          <cell r="E2367">
            <v>10</v>
          </cell>
        </row>
        <row r="2368">
          <cell r="B2368">
            <v>2005800000</v>
          </cell>
          <cell r="C2368" t="str">
            <v>- сахарная кукуруза (Zea mays var. saccharata)</v>
          </cell>
          <cell r="D2368" t="str">
            <v>-</v>
          </cell>
          <cell r="E2368" t="str">
            <v>10, но не менее 0,03 евро за 1 кг</v>
          </cell>
        </row>
        <row r="2369">
          <cell r="B2369">
            <v>2005910000</v>
          </cell>
          <cell r="C2369" t="str">
            <v>- - побеги бамбука</v>
          </cell>
          <cell r="D2369" t="str">
            <v>-</v>
          </cell>
          <cell r="E2369" t="str">
            <v>10, но не менее 0,05 евро за 1 кг</v>
          </cell>
        </row>
        <row r="2370">
          <cell r="B2370">
            <v>2005991000</v>
          </cell>
          <cell r="C2370" t="str">
            <v>- - - плоды рода Capsicum, кроме перца стручкового сладкого и перца душистого</v>
          </cell>
          <cell r="D2370" t="str">
            <v>-</v>
          </cell>
          <cell r="E2370" t="str">
            <v>11, но не менее 0,055 евро за 1 кг</v>
          </cell>
        </row>
        <row r="2371">
          <cell r="B2371">
            <v>2005992000</v>
          </cell>
          <cell r="C2371" t="str">
            <v>- - - каперсы</v>
          </cell>
          <cell r="D2371" t="str">
            <v>-</v>
          </cell>
          <cell r="E2371" t="str">
            <v>12, но не менее 0,06 евро за 1 кг</v>
          </cell>
        </row>
        <row r="2372">
          <cell r="B2372">
            <v>2005993000</v>
          </cell>
          <cell r="C2372" t="str">
            <v>- - - артишоки</v>
          </cell>
          <cell r="D2372" t="str">
            <v>-</v>
          </cell>
          <cell r="E2372" t="str">
            <v>10, но не менее 0,05 евро за 1 кг</v>
          </cell>
        </row>
        <row r="2373">
          <cell r="B2373">
            <v>2005995000</v>
          </cell>
          <cell r="C2373" t="str">
            <v>- - - смеси овощей</v>
          </cell>
          <cell r="D2373" t="str">
            <v>-</v>
          </cell>
          <cell r="E2373" t="str">
            <v>10, но не менее 0,05 евро за 1 кг</v>
          </cell>
        </row>
        <row r="2374">
          <cell r="B2374">
            <v>2005996000</v>
          </cell>
          <cell r="C2374" t="str">
            <v>- - - капуста квашеная</v>
          </cell>
          <cell r="D2374" t="str">
            <v>-</v>
          </cell>
          <cell r="E2374" t="str">
            <v>10, но не менее 0,05 евро за 1 кг</v>
          </cell>
        </row>
        <row r="2375">
          <cell r="B2375">
            <v>2005998000</v>
          </cell>
          <cell r="C2375" t="str">
            <v>- - - прочие</v>
          </cell>
          <cell r="D2375" t="str">
            <v>-</v>
          </cell>
          <cell r="E2375" t="str">
            <v>10, но не менее 0,05 евро за 1 кг</v>
          </cell>
        </row>
        <row r="2376">
          <cell r="B2376">
            <v>2006001000</v>
          </cell>
          <cell r="C2376" t="str">
            <v>- имбирь</v>
          </cell>
          <cell r="D2376" t="str">
            <v>-</v>
          </cell>
          <cell r="E2376">
            <v>9</v>
          </cell>
        </row>
        <row r="2377">
          <cell r="B2377">
            <v>2006003100</v>
          </cell>
          <cell r="C2377" t="str">
            <v>- - - вишня и черешня</v>
          </cell>
          <cell r="D2377" t="str">
            <v>-</v>
          </cell>
          <cell r="E2377">
            <v>12</v>
          </cell>
        </row>
        <row r="2378">
          <cell r="B2378">
            <v>2006003500</v>
          </cell>
          <cell r="C2378" t="str">
            <v>- - - тропические фрукты и тропические орехи</v>
          </cell>
          <cell r="D2378" t="str">
            <v>-</v>
          </cell>
          <cell r="E2378">
            <v>10</v>
          </cell>
        </row>
        <row r="2379">
          <cell r="B2379">
            <v>2006003800</v>
          </cell>
          <cell r="C2379" t="str">
            <v>- - - прочие</v>
          </cell>
          <cell r="D2379" t="str">
            <v>-</v>
          </cell>
          <cell r="E2379">
            <v>10</v>
          </cell>
        </row>
        <row r="2380">
          <cell r="B2380">
            <v>2006009100</v>
          </cell>
          <cell r="C2380" t="str">
            <v>- - - тропические фрукты и тропические орехи</v>
          </cell>
          <cell r="D2380" t="str">
            <v>-</v>
          </cell>
          <cell r="E2380">
            <v>10</v>
          </cell>
        </row>
        <row r="2381">
          <cell r="B2381">
            <v>2006009900</v>
          </cell>
          <cell r="C2381" t="str">
            <v>- - - прочие</v>
          </cell>
          <cell r="D2381" t="str">
            <v>-</v>
          </cell>
          <cell r="E2381">
            <v>12</v>
          </cell>
        </row>
        <row r="2382">
          <cell r="B2382">
            <v>2007101010</v>
          </cell>
          <cell r="C2382" t="str">
            <v>- - - для детей раннего возраста</v>
          </cell>
          <cell r="D2382" t="str">
            <v>-</v>
          </cell>
          <cell r="E2382">
            <v>0</v>
          </cell>
        </row>
        <row r="2383">
          <cell r="B2383">
            <v>2007101090</v>
          </cell>
          <cell r="C2383" t="str">
            <v>- - - прочие</v>
          </cell>
          <cell r="D2383" t="str">
            <v>-</v>
          </cell>
          <cell r="E2383">
            <v>10</v>
          </cell>
        </row>
        <row r="2384">
          <cell r="B2384">
            <v>2007109110</v>
          </cell>
          <cell r="C2384" t="str">
            <v>- - - - для детей раннего возраста</v>
          </cell>
          <cell r="D2384" t="str">
            <v>-</v>
          </cell>
          <cell r="E2384">
            <v>0</v>
          </cell>
        </row>
        <row r="2385">
          <cell r="B2385">
            <v>2007109190</v>
          </cell>
          <cell r="C2385" t="str">
            <v>- - - - прочие</v>
          </cell>
          <cell r="D2385" t="str">
            <v>-</v>
          </cell>
          <cell r="E2385">
            <v>10</v>
          </cell>
        </row>
        <row r="2386">
          <cell r="B2386">
            <v>2007109910</v>
          </cell>
          <cell r="C2386" t="str">
            <v>- - - - для детей раннего возраста</v>
          </cell>
          <cell r="D2386" t="str">
            <v>-</v>
          </cell>
          <cell r="E2386">
            <v>0</v>
          </cell>
        </row>
        <row r="2387">
          <cell r="B2387">
            <v>2007109990</v>
          </cell>
          <cell r="C2387" t="str">
            <v>- - - - прочие</v>
          </cell>
          <cell r="D2387" t="str">
            <v>-</v>
          </cell>
          <cell r="E2387">
            <v>10</v>
          </cell>
        </row>
        <row r="2388">
          <cell r="B2388">
            <v>2007911000</v>
          </cell>
          <cell r="C2388" t="str">
            <v>- - - с содержанием сахара более 30 мас.%</v>
          </cell>
          <cell r="D2388" t="str">
            <v>-</v>
          </cell>
          <cell r="E2388">
            <v>10</v>
          </cell>
        </row>
        <row r="2389">
          <cell r="B2389">
            <v>2007913000</v>
          </cell>
          <cell r="C2389" t="str">
            <v>- - - с содержанием сахара более 13 мас.%, но не более 30 мас.%</v>
          </cell>
          <cell r="D2389" t="str">
            <v>-</v>
          </cell>
          <cell r="E2389">
            <v>10</v>
          </cell>
        </row>
        <row r="2390">
          <cell r="B2390">
            <v>2007919000</v>
          </cell>
          <cell r="C2390" t="str">
            <v>- - - прочие</v>
          </cell>
          <cell r="D2390" t="str">
            <v>-</v>
          </cell>
          <cell r="E2390">
            <v>10</v>
          </cell>
        </row>
        <row r="2391">
          <cell r="B2391">
            <v>2007991000</v>
          </cell>
          <cell r="C2391" t="str">
            <v>- - - - пюре и паста из сливы видов рода Prunus, в первичных упаковках нетто-массой более 100 кг, для промышленной обработки</v>
          </cell>
          <cell r="D2391" t="str">
            <v>-</v>
          </cell>
          <cell r="E2391">
            <v>13</v>
          </cell>
        </row>
        <row r="2392">
          <cell r="B2392">
            <v>2007992000</v>
          </cell>
          <cell r="C2392" t="str">
            <v>- - - - каштановые пюре и паста</v>
          </cell>
          <cell r="D2392" t="str">
            <v>-</v>
          </cell>
          <cell r="E2392">
            <v>13</v>
          </cell>
        </row>
        <row r="2393">
          <cell r="B2393">
            <v>2007993100</v>
          </cell>
          <cell r="C2393" t="str">
            <v>- - - - - из вишни и черешни</v>
          </cell>
          <cell r="D2393" t="str">
            <v>-</v>
          </cell>
          <cell r="E2393">
            <v>10</v>
          </cell>
        </row>
        <row r="2394">
          <cell r="B2394">
            <v>2007993300</v>
          </cell>
          <cell r="C2394" t="str">
            <v>- - - - - из земляники (клубники)</v>
          </cell>
          <cell r="D2394" t="str">
            <v>-</v>
          </cell>
          <cell r="E2394">
            <v>10</v>
          </cell>
        </row>
        <row r="2395">
          <cell r="B2395">
            <v>2007993500</v>
          </cell>
          <cell r="C2395" t="str">
            <v>- - - - - из малины</v>
          </cell>
          <cell r="D2395" t="str">
            <v>-</v>
          </cell>
          <cell r="E2395">
            <v>10</v>
          </cell>
        </row>
        <row r="2396">
          <cell r="B2396">
            <v>2007993901</v>
          </cell>
          <cell r="C2396" t="str">
            <v>- - - - - - в первичных упаковках нетто-массой 40 кг или более</v>
          </cell>
          <cell r="D2396" t="str">
            <v>-</v>
          </cell>
          <cell r="E2396">
            <v>12</v>
          </cell>
        </row>
        <row r="2397">
          <cell r="B2397">
            <v>2007993909</v>
          </cell>
          <cell r="C2397" t="str">
            <v>- - - - - - прочие</v>
          </cell>
          <cell r="D2397" t="str">
            <v>-</v>
          </cell>
          <cell r="E2397">
            <v>12</v>
          </cell>
        </row>
        <row r="2398">
          <cell r="B2398">
            <v>2007995001</v>
          </cell>
          <cell r="C2398" t="str">
            <v>- - - - яблочное пюре, включая компоты</v>
          </cell>
          <cell r="D2398" t="str">
            <v>-</v>
          </cell>
          <cell r="E2398">
            <v>13</v>
          </cell>
        </row>
        <row r="2399">
          <cell r="B2399">
            <v>2007995008</v>
          </cell>
          <cell r="C2399" t="str">
            <v>- - - - - прочие</v>
          </cell>
          <cell r="D2399" t="str">
            <v>-</v>
          </cell>
          <cell r="E2399">
            <v>10</v>
          </cell>
        </row>
        <row r="2400">
          <cell r="B2400">
            <v>2007999300</v>
          </cell>
          <cell r="C2400" t="str">
            <v>- - - - из тропических фруктов и тропических орехов</v>
          </cell>
          <cell r="D2400" t="str">
            <v>-</v>
          </cell>
          <cell r="E2400">
            <v>10</v>
          </cell>
        </row>
        <row r="2401">
          <cell r="B2401">
            <v>2007999701</v>
          </cell>
          <cell r="C2401" t="str">
            <v>- - - - - яблочное пюре, включая компоты</v>
          </cell>
          <cell r="D2401" t="str">
            <v>-</v>
          </cell>
          <cell r="E2401">
            <v>13</v>
          </cell>
        </row>
        <row r="2402">
          <cell r="B2402">
            <v>2007999702</v>
          </cell>
          <cell r="C2402" t="str">
            <v>- - - - - - в первичных упаковках нетто-массой 40 кг или более</v>
          </cell>
          <cell r="D2402" t="str">
            <v>-</v>
          </cell>
          <cell r="E2402">
            <v>10</v>
          </cell>
        </row>
        <row r="2403">
          <cell r="B2403">
            <v>2007999708</v>
          </cell>
          <cell r="C2403" t="str">
            <v>- - - - - - прочие</v>
          </cell>
          <cell r="D2403" t="str">
            <v>-</v>
          </cell>
          <cell r="E2403">
            <v>10</v>
          </cell>
        </row>
        <row r="2404">
          <cell r="B2404">
            <v>2008111000</v>
          </cell>
          <cell r="C2404" t="str">
            <v>- - - арахисовая паста</v>
          </cell>
          <cell r="D2404" t="str">
            <v>-</v>
          </cell>
          <cell r="E2404">
            <v>6</v>
          </cell>
        </row>
        <row r="2405">
          <cell r="B2405">
            <v>2008119100</v>
          </cell>
          <cell r="C2405" t="str">
            <v>- - - - более 1 кг</v>
          </cell>
          <cell r="D2405" t="str">
            <v>-</v>
          </cell>
          <cell r="E2405">
            <v>6</v>
          </cell>
        </row>
        <row r="2406">
          <cell r="B2406">
            <v>2008119600</v>
          </cell>
          <cell r="C2406" t="str">
            <v>- - - - - обжаренные</v>
          </cell>
          <cell r="D2406" t="str">
            <v>-</v>
          </cell>
          <cell r="E2406">
            <v>6</v>
          </cell>
        </row>
        <row r="2407">
          <cell r="B2407">
            <v>2008119800</v>
          </cell>
          <cell r="C2407" t="str">
            <v>- - - - - прочие</v>
          </cell>
          <cell r="D2407" t="str">
            <v>-</v>
          </cell>
          <cell r="E2407">
            <v>6</v>
          </cell>
        </row>
        <row r="2408">
          <cell r="B2408">
            <v>2008191200</v>
          </cell>
          <cell r="C2408" t="str">
            <v>- - - - тропические орехи; смеси, содержащие 50 мас.% или более тропических орехов</v>
          </cell>
          <cell r="D2408" t="str">
            <v>-</v>
          </cell>
          <cell r="E2408">
            <v>7.5</v>
          </cell>
        </row>
        <row r="2409">
          <cell r="B2409">
            <v>2008191300</v>
          </cell>
          <cell r="C2409" t="str">
            <v>- - - - - обжаренные миндаль и фисташки</v>
          </cell>
          <cell r="D2409" t="str">
            <v>-</v>
          </cell>
          <cell r="E2409">
            <v>10</v>
          </cell>
        </row>
        <row r="2410">
          <cell r="B2410">
            <v>2008191900</v>
          </cell>
          <cell r="C2410" t="str">
            <v>- - - - - прочие</v>
          </cell>
          <cell r="D2410" t="str">
            <v>-</v>
          </cell>
          <cell r="E2410">
            <v>10</v>
          </cell>
        </row>
        <row r="2411">
          <cell r="B2411">
            <v>2008199201</v>
          </cell>
          <cell r="C2411" t="str">
            <v>- - - - - обжаренные тропические орехи</v>
          </cell>
          <cell r="D2411" t="str">
            <v>-</v>
          </cell>
          <cell r="E2411">
            <v>9</v>
          </cell>
        </row>
        <row r="2412">
          <cell r="B2412">
            <v>2008199209</v>
          </cell>
          <cell r="C2412" t="str">
            <v>- - - - - прочие</v>
          </cell>
          <cell r="D2412" t="str">
            <v>-</v>
          </cell>
          <cell r="E2412">
            <v>7.5</v>
          </cell>
        </row>
        <row r="2413">
          <cell r="B2413">
            <v>2008199300</v>
          </cell>
          <cell r="C2413" t="str">
            <v>- - - - - - миндаль и фисташки</v>
          </cell>
          <cell r="D2413" t="str">
            <v>-</v>
          </cell>
          <cell r="E2413">
            <v>10</v>
          </cell>
        </row>
        <row r="2414">
          <cell r="B2414">
            <v>2008199500</v>
          </cell>
          <cell r="C2414" t="str">
            <v>- - - - - - прочие</v>
          </cell>
          <cell r="D2414" t="str">
            <v>-</v>
          </cell>
          <cell r="E2414">
            <v>10</v>
          </cell>
        </row>
        <row r="2415">
          <cell r="B2415">
            <v>2008199900</v>
          </cell>
          <cell r="C2415" t="str">
            <v>- - - - - прочие</v>
          </cell>
          <cell r="D2415" t="str">
            <v>-</v>
          </cell>
          <cell r="E2415">
            <v>10</v>
          </cell>
        </row>
        <row r="2416">
          <cell r="B2416">
            <v>2008201100</v>
          </cell>
          <cell r="C2416" t="str">
            <v>- - - - с содержанием сахара более 17 мас.%</v>
          </cell>
          <cell r="D2416" t="str">
            <v>-</v>
          </cell>
          <cell r="E2416">
            <v>6</v>
          </cell>
        </row>
        <row r="2417">
          <cell r="B2417">
            <v>2008201900</v>
          </cell>
          <cell r="C2417" t="str">
            <v>- - - - прочие</v>
          </cell>
          <cell r="D2417" t="str">
            <v>-</v>
          </cell>
          <cell r="E2417">
            <v>6</v>
          </cell>
        </row>
        <row r="2418">
          <cell r="B2418">
            <v>2008203100</v>
          </cell>
          <cell r="C2418" t="str">
            <v>- - - - с содержанием сахара более 19 мас.%</v>
          </cell>
          <cell r="D2418" t="str">
            <v>-</v>
          </cell>
          <cell r="E2418">
            <v>6</v>
          </cell>
        </row>
        <row r="2419">
          <cell r="B2419">
            <v>2008203900</v>
          </cell>
          <cell r="C2419" t="str">
            <v>- - - - прочие</v>
          </cell>
          <cell r="D2419" t="str">
            <v>-</v>
          </cell>
          <cell r="E2419">
            <v>6</v>
          </cell>
        </row>
        <row r="2420">
          <cell r="B2420">
            <v>2008205100</v>
          </cell>
          <cell r="C2420" t="str">
            <v>- - - - с содержанием сахара более 17 мас.%</v>
          </cell>
          <cell r="D2420" t="str">
            <v>-</v>
          </cell>
          <cell r="E2420">
            <v>6</v>
          </cell>
        </row>
        <row r="2421">
          <cell r="B2421">
            <v>2008205900</v>
          </cell>
          <cell r="C2421" t="str">
            <v>- - - - прочие</v>
          </cell>
          <cell r="D2421" t="str">
            <v>-</v>
          </cell>
          <cell r="E2421">
            <v>6</v>
          </cell>
        </row>
        <row r="2422">
          <cell r="B2422">
            <v>2008207100</v>
          </cell>
          <cell r="C2422" t="str">
            <v>- - - - с содержанием сахара более 19 мас.%</v>
          </cell>
          <cell r="D2422" t="str">
            <v>-</v>
          </cell>
          <cell r="E2422">
            <v>6</v>
          </cell>
        </row>
        <row r="2423">
          <cell r="B2423">
            <v>2008207900</v>
          </cell>
          <cell r="C2423" t="str">
            <v>- - - - прочие</v>
          </cell>
          <cell r="D2423" t="str">
            <v>-</v>
          </cell>
          <cell r="E2423">
            <v>6</v>
          </cell>
        </row>
        <row r="2424">
          <cell r="B2424">
            <v>2008209000</v>
          </cell>
          <cell r="C2424" t="str">
            <v>- - - не содержащие добавок сахара</v>
          </cell>
          <cell r="D2424" t="str">
            <v>-</v>
          </cell>
          <cell r="E2424">
            <v>6</v>
          </cell>
        </row>
        <row r="2425">
          <cell r="B2425">
            <v>2008301100</v>
          </cell>
          <cell r="C2425" t="str">
            <v>- - - - с фактической концентрацией спирта не более 11,85 мас.%</v>
          </cell>
          <cell r="D2425" t="str">
            <v>-</v>
          </cell>
          <cell r="E2425">
            <v>11</v>
          </cell>
        </row>
        <row r="2426">
          <cell r="B2426">
            <v>2008301900</v>
          </cell>
          <cell r="C2426" t="str">
            <v>- - - - прочие</v>
          </cell>
          <cell r="D2426" t="str">
            <v>-</v>
          </cell>
          <cell r="E2426">
            <v>11</v>
          </cell>
        </row>
        <row r="2427">
          <cell r="B2427">
            <v>2008303100</v>
          </cell>
          <cell r="C2427" t="str">
            <v>- - - - с фактической концентрацией спирта не более 11,85 мас.%</v>
          </cell>
          <cell r="D2427" t="str">
            <v>-</v>
          </cell>
          <cell r="E2427">
            <v>11</v>
          </cell>
        </row>
        <row r="2428">
          <cell r="B2428">
            <v>2008303900</v>
          </cell>
          <cell r="C2428" t="str">
            <v>- - - - прочие</v>
          </cell>
          <cell r="D2428" t="str">
            <v>-</v>
          </cell>
          <cell r="E2428">
            <v>11</v>
          </cell>
        </row>
        <row r="2429">
          <cell r="B2429">
            <v>2008305100</v>
          </cell>
          <cell r="C2429" t="str">
            <v>- - - - дольки грейпфрута</v>
          </cell>
          <cell r="D2429" t="str">
            <v>-</v>
          </cell>
          <cell r="E2429">
            <v>11</v>
          </cell>
        </row>
        <row r="2430">
          <cell r="B2430">
            <v>2008305500</v>
          </cell>
          <cell r="C2430" t="str">
            <v>- - - - мандарины (включая танжерины и сатсума); клементины, вилкинги и прочие аналогичные гибриды цитрусовых</v>
          </cell>
          <cell r="D2430" t="str">
            <v>-</v>
          </cell>
          <cell r="E2430">
            <v>10</v>
          </cell>
        </row>
        <row r="2431">
          <cell r="B2431">
            <v>2008305900</v>
          </cell>
          <cell r="C2431" t="str">
            <v>- - - - прочие</v>
          </cell>
          <cell r="D2431" t="str">
            <v>-</v>
          </cell>
          <cell r="E2431">
            <v>11</v>
          </cell>
        </row>
        <row r="2432">
          <cell r="B2432">
            <v>2008307100</v>
          </cell>
          <cell r="C2432" t="str">
            <v>- - - - дольки грейпфрута</v>
          </cell>
          <cell r="D2432" t="str">
            <v>-</v>
          </cell>
          <cell r="E2432">
            <v>11</v>
          </cell>
        </row>
        <row r="2433">
          <cell r="B2433">
            <v>2008307500</v>
          </cell>
          <cell r="C2433" t="str">
            <v>- - - - мандарины (включая танжерины и сатсума); клементины, вилкинги и прочие аналогичные гибриды цитрусовых</v>
          </cell>
          <cell r="D2433" t="str">
            <v>-</v>
          </cell>
          <cell r="E2433">
            <v>10</v>
          </cell>
        </row>
        <row r="2434">
          <cell r="B2434">
            <v>2008307900</v>
          </cell>
          <cell r="C2434" t="str">
            <v>- - - - прочие</v>
          </cell>
          <cell r="D2434" t="str">
            <v>-</v>
          </cell>
          <cell r="E2434">
            <v>11</v>
          </cell>
        </row>
        <row r="2435">
          <cell r="B2435">
            <v>2008309001</v>
          </cell>
          <cell r="C2435" t="str">
            <v>- - - - в первичных упаковках нетто-массой 4,5 кг или более</v>
          </cell>
          <cell r="D2435" t="str">
            <v>-</v>
          </cell>
          <cell r="E2435">
            <v>11</v>
          </cell>
        </row>
        <row r="2436">
          <cell r="B2436">
            <v>2008309009</v>
          </cell>
          <cell r="C2436" t="str">
            <v>- - - - в первичных упаковках нетто-массой менее 4,5 кг</v>
          </cell>
          <cell r="D2436" t="str">
            <v>-</v>
          </cell>
          <cell r="E2436">
            <v>12</v>
          </cell>
        </row>
        <row r="2437">
          <cell r="B2437">
            <v>2008401100</v>
          </cell>
          <cell r="C2437" t="str">
            <v>- - - - - с фактической концентрацией спирта не более 11,85 мас.%</v>
          </cell>
          <cell r="D2437" t="str">
            <v>-</v>
          </cell>
          <cell r="E2437">
            <v>11</v>
          </cell>
        </row>
        <row r="2438">
          <cell r="B2438">
            <v>2008401900</v>
          </cell>
          <cell r="C2438" t="str">
            <v>- - - - - прочие</v>
          </cell>
          <cell r="D2438" t="str">
            <v>-</v>
          </cell>
          <cell r="E2438">
            <v>11</v>
          </cell>
        </row>
        <row r="2439">
          <cell r="B2439">
            <v>2008402100</v>
          </cell>
          <cell r="C2439" t="str">
            <v>- - - - - с фактической концентрацией спирта не более 11,85 мас.%</v>
          </cell>
          <cell r="D2439" t="str">
            <v>-</v>
          </cell>
          <cell r="E2439">
            <v>11</v>
          </cell>
        </row>
        <row r="2440">
          <cell r="B2440">
            <v>2008402900</v>
          </cell>
          <cell r="C2440" t="str">
            <v>- - - - - прочие</v>
          </cell>
          <cell r="D2440" t="str">
            <v>-</v>
          </cell>
          <cell r="E2440">
            <v>11</v>
          </cell>
        </row>
        <row r="2441">
          <cell r="B2441">
            <v>2008403100</v>
          </cell>
          <cell r="C2441" t="str">
            <v>- - - - с содержанием сахара более 15 мас.%</v>
          </cell>
          <cell r="D2441" t="str">
            <v>-</v>
          </cell>
          <cell r="E2441">
            <v>11</v>
          </cell>
        </row>
        <row r="2442">
          <cell r="B2442">
            <v>2008403900</v>
          </cell>
          <cell r="C2442" t="str">
            <v>- - - - прочие</v>
          </cell>
          <cell r="D2442" t="str">
            <v>-</v>
          </cell>
          <cell r="E2442">
            <v>11</v>
          </cell>
        </row>
        <row r="2443">
          <cell r="B2443">
            <v>2008405100</v>
          </cell>
          <cell r="C2443" t="str">
            <v>- - - - с содержанием сахара более 13 мас.%</v>
          </cell>
          <cell r="D2443" t="str">
            <v>-</v>
          </cell>
          <cell r="E2443">
            <v>11</v>
          </cell>
        </row>
        <row r="2444">
          <cell r="B2444">
            <v>2008405900</v>
          </cell>
          <cell r="C2444" t="str">
            <v>- - - - прочие</v>
          </cell>
          <cell r="D2444" t="str">
            <v>-</v>
          </cell>
          <cell r="E2444">
            <v>11</v>
          </cell>
        </row>
        <row r="2445">
          <cell r="B2445">
            <v>2008407100</v>
          </cell>
          <cell r="C2445" t="str">
            <v>- - - - с содержанием сахара более 15 мас.%</v>
          </cell>
          <cell r="D2445" t="str">
            <v>-</v>
          </cell>
          <cell r="E2445">
            <v>11</v>
          </cell>
        </row>
        <row r="2446">
          <cell r="B2446">
            <v>2008407900</v>
          </cell>
          <cell r="C2446" t="str">
            <v>- - - - прочие</v>
          </cell>
          <cell r="D2446" t="str">
            <v>-</v>
          </cell>
          <cell r="E2446">
            <v>11</v>
          </cell>
        </row>
        <row r="2447">
          <cell r="B2447">
            <v>2008409000</v>
          </cell>
          <cell r="C2447" t="str">
            <v>- - - не содержащие добавок сахара</v>
          </cell>
          <cell r="D2447" t="str">
            <v>-</v>
          </cell>
          <cell r="E2447">
            <v>11</v>
          </cell>
        </row>
        <row r="2448">
          <cell r="B2448">
            <v>2008501100</v>
          </cell>
          <cell r="C2448" t="str">
            <v>- - - - - с фактической концентрацией спирта не более 11,85 мас.%</v>
          </cell>
          <cell r="D2448" t="str">
            <v>-</v>
          </cell>
          <cell r="E2448">
            <v>11</v>
          </cell>
        </row>
        <row r="2449">
          <cell r="B2449">
            <v>2008501900</v>
          </cell>
          <cell r="C2449" t="str">
            <v>- - - - - прочие</v>
          </cell>
          <cell r="D2449" t="str">
            <v>-</v>
          </cell>
          <cell r="E2449">
            <v>11</v>
          </cell>
        </row>
        <row r="2450">
          <cell r="B2450">
            <v>2008503100</v>
          </cell>
          <cell r="C2450" t="str">
            <v>- - - - - с фактической концентрацией спирта не более 11,85 мас.%</v>
          </cell>
          <cell r="D2450" t="str">
            <v>-</v>
          </cell>
          <cell r="E2450">
            <v>11</v>
          </cell>
        </row>
        <row r="2451">
          <cell r="B2451">
            <v>2008503900</v>
          </cell>
          <cell r="C2451" t="str">
            <v>- - - - - прочие</v>
          </cell>
          <cell r="D2451" t="str">
            <v>-</v>
          </cell>
          <cell r="E2451">
            <v>11</v>
          </cell>
        </row>
        <row r="2452">
          <cell r="B2452">
            <v>2008505100</v>
          </cell>
          <cell r="C2452" t="str">
            <v>- - - - с содержанием сахара более 15 мас.%</v>
          </cell>
          <cell r="D2452" t="str">
            <v>-</v>
          </cell>
          <cell r="E2452">
            <v>11</v>
          </cell>
        </row>
        <row r="2453">
          <cell r="B2453">
            <v>2008505900</v>
          </cell>
          <cell r="C2453" t="str">
            <v>- - - - прочие</v>
          </cell>
          <cell r="D2453" t="str">
            <v>-</v>
          </cell>
          <cell r="E2453">
            <v>11</v>
          </cell>
        </row>
        <row r="2454">
          <cell r="B2454">
            <v>2008506100</v>
          </cell>
          <cell r="C2454" t="str">
            <v>- - - - с содержанием сахара более 13 мас.%</v>
          </cell>
          <cell r="D2454" t="str">
            <v>-</v>
          </cell>
          <cell r="E2454">
            <v>10</v>
          </cell>
        </row>
        <row r="2455">
          <cell r="B2455">
            <v>2008506900</v>
          </cell>
          <cell r="C2455" t="str">
            <v>- - - - прочие</v>
          </cell>
          <cell r="D2455" t="str">
            <v>-</v>
          </cell>
          <cell r="E2455">
            <v>11</v>
          </cell>
        </row>
        <row r="2456">
          <cell r="B2456">
            <v>2008507100</v>
          </cell>
          <cell r="C2456" t="str">
            <v>- - - - с содержанием сахара более 15 мас.%</v>
          </cell>
          <cell r="D2456" t="str">
            <v>-</v>
          </cell>
          <cell r="E2456">
            <v>10</v>
          </cell>
        </row>
        <row r="2457">
          <cell r="B2457">
            <v>2008507900</v>
          </cell>
          <cell r="C2457" t="str">
            <v>- - - - прочие</v>
          </cell>
          <cell r="D2457" t="str">
            <v>-</v>
          </cell>
          <cell r="E2457">
            <v>10</v>
          </cell>
        </row>
        <row r="2458">
          <cell r="B2458">
            <v>2008509200</v>
          </cell>
          <cell r="C2458" t="str">
            <v>- - - - 5 кг или более</v>
          </cell>
          <cell r="D2458" t="str">
            <v>-</v>
          </cell>
          <cell r="E2458">
            <v>11</v>
          </cell>
        </row>
        <row r="2459">
          <cell r="B2459">
            <v>2008509800</v>
          </cell>
          <cell r="C2459" t="str">
            <v>- - - - менее 5 кг</v>
          </cell>
          <cell r="D2459" t="str">
            <v>-</v>
          </cell>
          <cell r="E2459">
            <v>11</v>
          </cell>
        </row>
        <row r="2460">
          <cell r="B2460">
            <v>2008601100</v>
          </cell>
          <cell r="C2460" t="str">
            <v>- - - - с фактической концентрацией спирта не более 11,85 мас.%</v>
          </cell>
          <cell r="D2460" t="str">
            <v>-</v>
          </cell>
          <cell r="E2460">
            <v>11</v>
          </cell>
        </row>
        <row r="2461">
          <cell r="B2461">
            <v>2008601900</v>
          </cell>
          <cell r="C2461" t="str">
            <v>- - - - прочие</v>
          </cell>
          <cell r="D2461" t="str">
            <v>-</v>
          </cell>
          <cell r="E2461">
            <v>10</v>
          </cell>
        </row>
        <row r="2462">
          <cell r="B2462">
            <v>2008603100</v>
          </cell>
          <cell r="C2462" t="str">
            <v>- - - - с фактической концентрацией спирта не более 11,85 мас.%</v>
          </cell>
          <cell r="D2462" t="str">
            <v>-</v>
          </cell>
          <cell r="E2462">
            <v>13</v>
          </cell>
        </row>
        <row r="2463">
          <cell r="B2463">
            <v>2008603900</v>
          </cell>
          <cell r="C2463" t="str">
            <v>- - - - прочие</v>
          </cell>
          <cell r="D2463" t="str">
            <v>-</v>
          </cell>
          <cell r="E2463">
            <v>13</v>
          </cell>
        </row>
        <row r="2464">
          <cell r="B2464">
            <v>2008605001</v>
          </cell>
          <cell r="C2464" t="str">
            <v>- - - - - кислая вишня (Prunus cerasus)</v>
          </cell>
          <cell r="D2464" t="str">
            <v>-</v>
          </cell>
          <cell r="E2464">
            <v>10</v>
          </cell>
        </row>
        <row r="2465">
          <cell r="B2465">
            <v>2008605009</v>
          </cell>
          <cell r="C2465" t="str">
            <v>- - - - - прочие</v>
          </cell>
          <cell r="D2465" t="str">
            <v>-</v>
          </cell>
          <cell r="E2465">
            <v>13</v>
          </cell>
        </row>
        <row r="2466">
          <cell r="B2466">
            <v>2008606001</v>
          </cell>
          <cell r="C2466" t="str">
            <v>- - - - - кислая вишня (Prunus cerasus)</v>
          </cell>
          <cell r="D2466" t="str">
            <v>-</v>
          </cell>
          <cell r="E2466">
            <v>13</v>
          </cell>
        </row>
        <row r="2467">
          <cell r="B2467">
            <v>2008606009</v>
          </cell>
          <cell r="C2467" t="str">
            <v>- - - - - прочие</v>
          </cell>
          <cell r="D2467" t="str">
            <v>-</v>
          </cell>
          <cell r="E2467">
            <v>10</v>
          </cell>
        </row>
        <row r="2468">
          <cell r="B2468">
            <v>2008607000</v>
          </cell>
          <cell r="C2468" t="str">
            <v>- - - - 4,5 кг или более</v>
          </cell>
          <cell r="D2468" t="str">
            <v>-</v>
          </cell>
          <cell r="E2468">
            <v>13</v>
          </cell>
        </row>
        <row r="2469">
          <cell r="B2469">
            <v>2008609000</v>
          </cell>
          <cell r="C2469" t="str">
            <v>- - - - менее 4,5 кг</v>
          </cell>
          <cell r="D2469" t="str">
            <v>-</v>
          </cell>
          <cell r="E2469">
            <v>13</v>
          </cell>
        </row>
        <row r="2470">
          <cell r="B2470">
            <v>2008701100</v>
          </cell>
          <cell r="C2470" t="str">
            <v>- - - - - с фактической концентрацией спирта не более 11,85 мас.%</v>
          </cell>
          <cell r="D2470" t="str">
            <v>-</v>
          </cell>
          <cell r="E2470">
            <v>11</v>
          </cell>
        </row>
        <row r="2471">
          <cell r="B2471">
            <v>2008701900</v>
          </cell>
          <cell r="C2471" t="str">
            <v>- - - - - прочие</v>
          </cell>
          <cell r="D2471" t="str">
            <v>-</v>
          </cell>
          <cell r="E2471">
            <v>11</v>
          </cell>
        </row>
        <row r="2472">
          <cell r="B2472">
            <v>2008703100</v>
          </cell>
          <cell r="C2472" t="str">
            <v>- - - - - с фактической концентрацией спирта не более 11,85 мас.%</v>
          </cell>
          <cell r="D2472" t="str">
            <v>-</v>
          </cell>
          <cell r="E2472">
            <v>11</v>
          </cell>
        </row>
        <row r="2473">
          <cell r="B2473">
            <v>2008703900</v>
          </cell>
          <cell r="C2473" t="str">
            <v>- - - - - прочие</v>
          </cell>
          <cell r="D2473" t="str">
            <v>-</v>
          </cell>
          <cell r="E2473">
            <v>11</v>
          </cell>
        </row>
        <row r="2474">
          <cell r="B2474">
            <v>2008705100</v>
          </cell>
          <cell r="C2474" t="str">
            <v>- - - - с содержанием сахара более 15 мас.%</v>
          </cell>
          <cell r="D2474" t="str">
            <v>-</v>
          </cell>
          <cell r="E2474">
            <v>11</v>
          </cell>
        </row>
        <row r="2475">
          <cell r="B2475">
            <v>2008705900</v>
          </cell>
          <cell r="C2475" t="str">
            <v>- - - - прочие</v>
          </cell>
          <cell r="D2475" t="str">
            <v>-</v>
          </cell>
          <cell r="E2475">
            <v>11</v>
          </cell>
        </row>
        <row r="2476">
          <cell r="B2476">
            <v>2008706100</v>
          </cell>
          <cell r="C2476" t="str">
            <v>- - - - с содержанием сахара более 13 мас.%</v>
          </cell>
          <cell r="D2476" t="str">
            <v>-</v>
          </cell>
          <cell r="E2476">
            <v>10</v>
          </cell>
        </row>
        <row r="2477">
          <cell r="B2477">
            <v>2008706900</v>
          </cell>
          <cell r="C2477" t="str">
            <v>- - - - прочие</v>
          </cell>
          <cell r="D2477" t="str">
            <v>-</v>
          </cell>
          <cell r="E2477">
            <v>11</v>
          </cell>
        </row>
        <row r="2478">
          <cell r="B2478">
            <v>2008707100</v>
          </cell>
          <cell r="C2478" t="str">
            <v>- - - - с содержанием сахара более 15 мас.%</v>
          </cell>
          <cell r="D2478" t="str">
            <v>-</v>
          </cell>
          <cell r="E2478">
            <v>10</v>
          </cell>
        </row>
        <row r="2479">
          <cell r="B2479">
            <v>2008707900</v>
          </cell>
          <cell r="C2479" t="str">
            <v>- - - - прочие</v>
          </cell>
          <cell r="D2479" t="str">
            <v>-</v>
          </cell>
          <cell r="E2479">
            <v>10</v>
          </cell>
        </row>
        <row r="2480">
          <cell r="B2480">
            <v>2008709200</v>
          </cell>
          <cell r="C2480" t="str">
            <v>- - - - 5 кг или более</v>
          </cell>
          <cell r="D2480" t="str">
            <v>-</v>
          </cell>
          <cell r="E2480">
            <v>10</v>
          </cell>
        </row>
        <row r="2481">
          <cell r="B2481">
            <v>2008709801</v>
          </cell>
          <cell r="C2481" t="str">
            <v>- - - - - 4,5 кг или более</v>
          </cell>
          <cell r="D2481" t="str">
            <v>-</v>
          </cell>
          <cell r="E2481">
            <v>10</v>
          </cell>
        </row>
        <row r="2482">
          <cell r="B2482">
            <v>2008709809</v>
          </cell>
          <cell r="C2482" t="str">
            <v>- - - - - менее 4,5 кг</v>
          </cell>
          <cell r="D2482" t="str">
            <v>-</v>
          </cell>
          <cell r="E2482">
            <v>11</v>
          </cell>
        </row>
        <row r="2483">
          <cell r="B2483">
            <v>2008801100</v>
          </cell>
          <cell r="C2483" t="str">
            <v>- - - - с фактической концентрацией спирта не более 11,85 мас.%</v>
          </cell>
          <cell r="D2483" t="str">
            <v>-</v>
          </cell>
          <cell r="E2483">
            <v>13</v>
          </cell>
        </row>
        <row r="2484">
          <cell r="B2484">
            <v>2008801900</v>
          </cell>
          <cell r="C2484" t="str">
            <v>- - - - прочая</v>
          </cell>
          <cell r="D2484" t="str">
            <v>-</v>
          </cell>
          <cell r="E2484">
            <v>13</v>
          </cell>
        </row>
        <row r="2485">
          <cell r="B2485">
            <v>2008803100</v>
          </cell>
          <cell r="C2485" t="str">
            <v>- - - - с фактической концентрацией спирта не более 11,85 мас.%</v>
          </cell>
          <cell r="D2485" t="str">
            <v>-</v>
          </cell>
          <cell r="E2485">
            <v>13</v>
          </cell>
        </row>
        <row r="2486">
          <cell r="B2486">
            <v>2008803900</v>
          </cell>
          <cell r="C2486" t="str">
            <v>- - - - прочая</v>
          </cell>
          <cell r="D2486" t="str">
            <v>-</v>
          </cell>
          <cell r="E2486">
            <v>13</v>
          </cell>
        </row>
        <row r="2487">
          <cell r="B2487">
            <v>2008805000</v>
          </cell>
          <cell r="C2487" t="str">
            <v>- - - содержащая добавки сахара, в первичных упаковках нетто-массой более 1 кг</v>
          </cell>
          <cell r="D2487" t="str">
            <v>-</v>
          </cell>
          <cell r="E2487">
            <v>10</v>
          </cell>
        </row>
        <row r="2488">
          <cell r="B2488">
            <v>2008807000</v>
          </cell>
          <cell r="C2488" t="str">
            <v>- - - содержащая добавки сахара, в первичных упаковках нетто-массой не более 1 кг</v>
          </cell>
          <cell r="D2488" t="str">
            <v>-</v>
          </cell>
          <cell r="E2488">
            <v>10</v>
          </cell>
        </row>
        <row r="2489">
          <cell r="B2489">
            <v>2008809000</v>
          </cell>
          <cell r="C2489" t="str">
            <v>- - - не содержащая добавок сахара</v>
          </cell>
          <cell r="D2489" t="str">
            <v>-</v>
          </cell>
          <cell r="E2489">
            <v>13</v>
          </cell>
        </row>
        <row r="2490">
          <cell r="B2490">
            <v>2008910000</v>
          </cell>
          <cell r="C2490" t="str">
            <v>- - сердцевина пальмы</v>
          </cell>
          <cell r="D2490" t="str">
            <v>-</v>
          </cell>
          <cell r="E2490">
            <v>10</v>
          </cell>
        </row>
        <row r="2491">
          <cell r="B2491">
            <v>2008931100</v>
          </cell>
          <cell r="C2491" t="str">
            <v>- - - - - с фактической концентрацией спирта не более 11,85 мас.%</v>
          </cell>
          <cell r="D2491" t="str">
            <v>-</v>
          </cell>
          <cell r="E2491">
            <v>6</v>
          </cell>
        </row>
        <row r="2492">
          <cell r="B2492">
            <v>2008931900</v>
          </cell>
          <cell r="C2492" t="str">
            <v>- - - - - прочая</v>
          </cell>
          <cell r="D2492" t="str">
            <v>-</v>
          </cell>
          <cell r="E2492">
            <v>6</v>
          </cell>
        </row>
        <row r="2493">
          <cell r="B2493">
            <v>2008932100</v>
          </cell>
          <cell r="C2493" t="str">
            <v>- - - - - с фактической концентрацией спирта не более 11,85 мас.%</v>
          </cell>
          <cell r="D2493" t="str">
            <v>-</v>
          </cell>
          <cell r="E2493">
            <v>6</v>
          </cell>
        </row>
        <row r="2494">
          <cell r="B2494">
            <v>2008932900</v>
          </cell>
          <cell r="C2494" t="str">
            <v>- - - - - прочая</v>
          </cell>
          <cell r="D2494" t="str">
            <v>-</v>
          </cell>
          <cell r="E2494">
            <v>6</v>
          </cell>
        </row>
        <row r="2495">
          <cell r="B2495">
            <v>2008939100</v>
          </cell>
          <cell r="C2495" t="str">
            <v>- - - - содержащая добавки сахара, в первичных упаковках нетто-массой более 1 кг</v>
          </cell>
          <cell r="D2495" t="str">
            <v>-</v>
          </cell>
          <cell r="E2495">
            <v>6</v>
          </cell>
        </row>
        <row r="2496">
          <cell r="B2496">
            <v>2008939300</v>
          </cell>
          <cell r="C2496" t="str">
            <v>- - - - содержащая добавки сахара, в первичных упаковках нетто-массой не более 1 кг</v>
          </cell>
          <cell r="D2496" t="str">
            <v>-</v>
          </cell>
          <cell r="E2496">
            <v>6</v>
          </cell>
        </row>
        <row r="2497">
          <cell r="B2497">
            <v>2008939900</v>
          </cell>
          <cell r="C2497" t="str">
            <v>- - - - не содержащая добавок сахара</v>
          </cell>
          <cell r="D2497" t="str">
            <v>-</v>
          </cell>
          <cell r="E2497">
            <v>6</v>
          </cell>
        </row>
        <row r="2498">
          <cell r="B2498">
            <v>2008970300</v>
          </cell>
          <cell r="C2498" t="str">
            <v>- - - - в первичных упаковках нетто-массой более 1 кг</v>
          </cell>
          <cell r="D2498" t="str">
            <v>-</v>
          </cell>
          <cell r="E2498">
            <v>7.5</v>
          </cell>
        </row>
        <row r="2499">
          <cell r="B2499">
            <v>2008970500</v>
          </cell>
          <cell r="C2499" t="str">
            <v>- - - - в первичных упаковках нетто-массой не более 1 кг</v>
          </cell>
          <cell r="D2499" t="str">
            <v>-</v>
          </cell>
          <cell r="E2499">
            <v>7.5</v>
          </cell>
        </row>
        <row r="2500">
          <cell r="B2500">
            <v>2008971200</v>
          </cell>
          <cell r="C2500" t="str">
            <v>- - - - - - - из тропических фруктов (включая смеси, содержащие 50 мас.% или более тропических орехов и тропических фруктов)</v>
          </cell>
          <cell r="D2500" t="str">
            <v>-</v>
          </cell>
          <cell r="E2500">
            <v>6</v>
          </cell>
        </row>
        <row r="2501">
          <cell r="B2501">
            <v>2008971400</v>
          </cell>
          <cell r="C2501" t="str">
            <v>- - - - - - - прочие</v>
          </cell>
          <cell r="D2501" t="str">
            <v>-</v>
          </cell>
          <cell r="E2501">
            <v>6</v>
          </cell>
        </row>
        <row r="2502">
          <cell r="B2502">
            <v>2008971600</v>
          </cell>
          <cell r="C2502" t="str">
            <v>- - - - - - - из тропических фруктов (включая смеси, содержащие 50 мас.% или более тропических орехов и тропических фруктов)</v>
          </cell>
          <cell r="D2502" t="str">
            <v>-</v>
          </cell>
          <cell r="E2502">
            <v>6</v>
          </cell>
        </row>
        <row r="2503">
          <cell r="B2503">
            <v>2008971800</v>
          </cell>
          <cell r="C2503" t="str">
            <v>- - - - - - - прочие</v>
          </cell>
          <cell r="D2503" t="str">
            <v>-</v>
          </cell>
          <cell r="E2503">
            <v>6</v>
          </cell>
        </row>
        <row r="2504">
          <cell r="B2504">
            <v>2008973200</v>
          </cell>
          <cell r="C2504" t="str">
            <v>- - - - - - - из тропических фруктов (включая смеси, содержащие 50 мас.% или более тропических орехов и тропических фруктов)</v>
          </cell>
          <cell r="D2504" t="str">
            <v>-</v>
          </cell>
          <cell r="E2504">
            <v>6</v>
          </cell>
        </row>
        <row r="2505">
          <cell r="B2505">
            <v>2008973400</v>
          </cell>
          <cell r="C2505" t="str">
            <v>- - - - - - - прочие</v>
          </cell>
          <cell r="D2505" t="str">
            <v>-</v>
          </cell>
          <cell r="E2505">
            <v>6</v>
          </cell>
        </row>
        <row r="2506">
          <cell r="B2506">
            <v>2008973600</v>
          </cell>
          <cell r="C2506" t="str">
            <v>- - - - - - - из тропических фруктов (включая смеси, содержащие 50 мас.% или более тропических орехов и тропических фруктов)</v>
          </cell>
          <cell r="D2506" t="str">
            <v>-</v>
          </cell>
          <cell r="E2506">
            <v>6</v>
          </cell>
        </row>
        <row r="2507">
          <cell r="B2507">
            <v>2008973800</v>
          </cell>
          <cell r="C2507" t="str">
            <v>- - - - - - - прочие</v>
          </cell>
          <cell r="D2507" t="str">
            <v>-</v>
          </cell>
          <cell r="E2507">
            <v>6</v>
          </cell>
        </row>
        <row r="2508">
          <cell r="B2508">
            <v>2008975100</v>
          </cell>
          <cell r="C2508" t="str">
            <v>- - - - - - - из тропических фруктов (включая смеси, содержащие 50 мас.% или более тропических орехов и тропических фруктов)</v>
          </cell>
          <cell r="D2508" t="str">
            <v>-</v>
          </cell>
          <cell r="E2508">
            <v>6</v>
          </cell>
        </row>
        <row r="2509">
          <cell r="B2509">
            <v>2008975900</v>
          </cell>
          <cell r="C2509" t="str">
            <v>- - - - - - - прочие</v>
          </cell>
          <cell r="D2509" t="str">
            <v>-</v>
          </cell>
          <cell r="E2509">
            <v>6</v>
          </cell>
        </row>
        <row r="2510">
          <cell r="B2510">
            <v>2008977200</v>
          </cell>
          <cell r="C2510" t="str">
            <v>- - - - - - - - из тропических фруктов (включая смеси, содержащие 50 мас.% или более тропических орехов и тропических фруктов)</v>
          </cell>
          <cell r="D2510" t="str">
            <v>-</v>
          </cell>
          <cell r="E2510">
            <v>6</v>
          </cell>
        </row>
        <row r="2511">
          <cell r="B2511">
            <v>2008977400</v>
          </cell>
          <cell r="C2511" t="str">
            <v>- - - - - - - - прочие</v>
          </cell>
          <cell r="D2511" t="str">
            <v>-</v>
          </cell>
          <cell r="E2511">
            <v>6</v>
          </cell>
        </row>
        <row r="2512">
          <cell r="B2512">
            <v>2008977600</v>
          </cell>
          <cell r="C2512" t="str">
            <v>- - - - - - - - из тропических фруктов (включая смеси, содержащие 50 мас.% или более тропических орехов и тропических фруктов)</v>
          </cell>
          <cell r="D2512" t="str">
            <v>-</v>
          </cell>
          <cell r="E2512">
            <v>6</v>
          </cell>
        </row>
        <row r="2513">
          <cell r="B2513">
            <v>2008977800</v>
          </cell>
          <cell r="C2513" t="str">
            <v>- - - - - - - - прочие</v>
          </cell>
          <cell r="D2513" t="str">
            <v>-</v>
          </cell>
          <cell r="E2513">
            <v>6</v>
          </cell>
        </row>
        <row r="2514">
          <cell r="B2514">
            <v>2008979200</v>
          </cell>
          <cell r="C2514" t="str">
            <v>- - - - - - - из тропических фруктов (включая смеси, содержащие 50 мас.% или более тропических орехов и тропических фруктов)</v>
          </cell>
          <cell r="D2514" t="str">
            <v>-</v>
          </cell>
          <cell r="E2514">
            <v>6</v>
          </cell>
        </row>
        <row r="2515">
          <cell r="B2515">
            <v>2008979300</v>
          </cell>
          <cell r="C2515" t="str">
            <v>- - - - - - - прочие</v>
          </cell>
          <cell r="D2515" t="str">
            <v>-</v>
          </cell>
          <cell r="E2515">
            <v>6</v>
          </cell>
        </row>
        <row r="2516">
          <cell r="B2516">
            <v>2008979400</v>
          </cell>
          <cell r="C2516" t="str">
            <v>- - - - - - - из тропических фруктов (включая смеси, содержащие 50 мас.% или более тропических орехов и тропических фруктов)</v>
          </cell>
          <cell r="D2516" t="str">
            <v>-</v>
          </cell>
          <cell r="E2516">
            <v>6</v>
          </cell>
        </row>
        <row r="2517">
          <cell r="B2517">
            <v>2008979600</v>
          </cell>
          <cell r="C2517" t="str">
            <v>- - - - - - - прочие</v>
          </cell>
          <cell r="D2517" t="str">
            <v>-</v>
          </cell>
          <cell r="E2517">
            <v>6</v>
          </cell>
        </row>
        <row r="2518">
          <cell r="B2518">
            <v>2008979700</v>
          </cell>
          <cell r="C2518" t="str">
            <v>- - - - - - - из тропических фруктов (включая смеси, содержащие 50 мас.% или более тропических орехов и тропических фруктов)</v>
          </cell>
          <cell r="D2518" t="str">
            <v>-</v>
          </cell>
          <cell r="E2518">
            <v>6</v>
          </cell>
        </row>
        <row r="2519">
          <cell r="B2519">
            <v>2008979800</v>
          </cell>
          <cell r="C2519" t="str">
            <v>- - - - - - - прочие</v>
          </cell>
          <cell r="D2519" t="str">
            <v>-</v>
          </cell>
          <cell r="E2519">
            <v>6</v>
          </cell>
        </row>
        <row r="2520">
          <cell r="B2520">
            <v>2008991100</v>
          </cell>
          <cell r="C2520" t="str">
            <v>- - - - - с фактической концентрацией спирта не более 11,85 мас.%</v>
          </cell>
          <cell r="D2520" t="str">
            <v>-</v>
          </cell>
          <cell r="E2520">
            <v>6</v>
          </cell>
        </row>
        <row r="2521">
          <cell r="B2521">
            <v>2008991900</v>
          </cell>
          <cell r="C2521" t="str">
            <v>- - - - - прочий</v>
          </cell>
          <cell r="D2521" t="str">
            <v>-</v>
          </cell>
          <cell r="E2521">
            <v>6</v>
          </cell>
        </row>
        <row r="2522">
          <cell r="B2522">
            <v>2008992100</v>
          </cell>
          <cell r="C2522" t="str">
            <v>- - - - - с содержанием сахара более 13 мас.%</v>
          </cell>
          <cell r="D2522" t="str">
            <v>-</v>
          </cell>
          <cell r="E2522">
            <v>6</v>
          </cell>
        </row>
        <row r="2523">
          <cell r="B2523">
            <v>2008992300</v>
          </cell>
          <cell r="C2523" t="str">
            <v>- - - - - прочий</v>
          </cell>
          <cell r="D2523" t="str">
            <v>-</v>
          </cell>
          <cell r="E2523">
            <v>6</v>
          </cell>
        </row>
        <row r="2524">
          <cell r="B2524">
            <v>2008992400</v>
          </cell>
          <cell r="C2524" t="str">
            <v>- - - - - - - тропические фрукты</v>
          </cell>
          <cell r="D2524" t="str">
            <v>-</v>
          </cell>
          <cell r="E2524">
            <v>6</v>
          </cell>
        </row>
        <row r="2525">
          <cell r="B2525">
            <v>2008992800</v>
          </cell>
          <cell r="C2525" t="str">
            <v>- - - - - - - прочие</v>
          </cell>
          <cell r="D2525" t="str">
            <v>-</v>
          </cell>
          <cell r="E2525">
            <v>6</v>
          </cell>
        </row>
        <row r="2526">
          <cell r="B2526">
            <v>2008993100</v>
          </cell>
          <cell r="C2526" t="str">
            <v>- - - - - - - тропические фрукты</v>
          </cell>
          <cell r="D2526" t="str">
            <v>-</v>
          </cell>
          <cell r="E2526">
            <v>6</v>
          </cell>
        </row>
        <row r="2527">
          <cell r="B2527">
            <v>2008993400</v>
          </cell>
          <cell r="C2527" t="str">
            <v>- - - - - - - прочие</v>
          </cell>
          <cell r="D2527" t="str">
            <v>-</v>
          </cell>
          <cell r="E2527">
            <v>6</v>
          </cell>
        </row>
        <row r="2528">
          <cell r="B2528">
            <v>2008993600</v>
          </cell>
          <cell r="C2528" t="str">
            <v>- - - - - - - тропические фрукты</v>
          </cell>
          <cell r="D2528" t="str">
            <v>-</v>
          </cell>
          <cell r="E2528">
            <v>6</v>
          </cell>
        </row>
        <row r="2529">
          <cell r="B2529">
            <v>2008993700</v>
          </cell>
          <cell r="C2529" t="str">
            <v>- - - - - - - прочие</v>
          </cell>
          <cell r="D2529" t="str">
            <v>-</v>
          </cell>
          <cell r="E2529">
            <v>6</v>
          </cell>
        </row>
        <row r="2530">
          <cell r="B2530">
            <v>2008993800</v>
          </cell>
          <cell r="C2530" t="str">
            <v>- - - - - - - тропические фрукты</v>
          </cell>
          <cell r="D2530" t="str">
            <v>-</v>
          </cell>
          <cell r="E2530">
            <v>6</v>
          </cell>
        </row>
        <row r="2531">
          <cell r="B2531">
            <v>2008994000</v>
          </cell>
          <cell r="C2531" t="str">
            <v>- - - - - - - прочие</v>
          </cell>
          <cell r="D2531" t="str">
            <v>-</v>
          </cell>
          <cell r="E2531">
            <v>6</v>
          </cell>
        </row>
        <row r="2532">
          <cell r="B2532">
            <v>2008994100</v>
          </cell>
          <cell r="C2532" t="str">
            <v>- - - - - имбирь</v>
          </cell>
          <cell r="D2532" t="str">
            <v>-</v>
          </cell>
          <cell r="E2532">
            <v>6</v>
          </cell>
        </row>
        <row r="2533">
          <cell r="B2533">
            <v>2008994300</v>
          </cell>
          <cell r="C2533" t="str">
            <v>- - - - - виноград</v>
          </cell>
          <cell r="D2533" t="str">
            <v>-</v>
          </cell>
          <cell r="E2533">
            <v>6</v>
          </cell>
        </row>
        <row r="2534">
          <cell r="B2534">
            <v>2008994500</v>
          </cell>
          <cell r="C2534" t="str">
            <v>- - - - - слива видов рода Prunus</v>
          </cell>
          <cell r="D2534" t="str">
            <v>-</v>
          </cell>
          <cell r="E2534">
            <v>6</v>
          </cell>
        </row>
        <row r="2535">
          <cell r="B2535">
            <v>2008994800</v>
          </cell>
          <cell r="C2535" t="str">
            <v>- - - - - тропические фрукты</v>
          </cell>
          <cell r="D2535" t="str">
            <v>-</v>
          </cell>
          <cell r="E2535">
            <v>6</v>
          </cell>
        </row>
        <row r="2536">
          <cell r="B2536">
            <v>2008994900</v>
          </cell>
          <cell r="C2536" t="str">
            <v>- - - - - прочие</v>
          </cell>
          <cell r="D2536" t="str">
            <v>-</v>
          </cell>
          <cell r="E2536">
            <v>6</v>
          </cell>
        </row>
        <row r="2537">
          <cell r="B2537">
            <v>2008995100</v>
          </cell>
          <cell r="C2537" t="str">
            <v>- - - - - имбирь</v>
          </cell>
          <cell r="D2537" t="str">
            <v>-</v>
          </cell>
          <cell r="E2537">
            <v>6</v>
          </cell>
        </row>
        <row r="2538">
          <cell r="B2538">
            <v>2008996300</v>
          </cell>
          <cell r="C2538" t="str">
            <v>- - - - - тропические фрукты</v>
          </cell>
          <cell r="D2538" t="str">
            <v>-</v>
          </cell>
          <cell r="E2538">
            <v>6</v>
          </cell>
        </row>
        <row r="2539">
          <cell r="B2539">
            <v>2008996701</v>
          </cell>
          <cell r="C2539" t="str">
            <v>- - - - - - виноград</v>
          </cell>
          <cell r="D2539" t="str">
            <v>-</v>
          </cell>
          <cell r="E2539">
            <v>6</v>
          </cell>
        </row>
        <row r="2540">
          <cell r="B2540">
            <v>2008996702</v>
          </cell>
          <cell r="C2540" t="str">
            <v>- - - - - - слива видов рода Prunus</v>
          </cell>
          <cell r="D2540" t="str">
            <v>-</v>
          </cell>
          <cell r="E2540">
            <v>6</v>
          </cell>
        </row>
        <row r="2541">
          <cell r="B2541">
            <v>2008996708</v>
          </cell>
          <cell r="C2541" t="str">
            <v>- - - - - - прочие</v>
          </cell>
          <cell r="D2541" t="str">
            <v>-</v>
          </cell>
          <cell r="E2541">
            <v>6</v>
          </cell>
        </row>
        <row r="2542">
          <cell r="B2542">
            <v>2008997200</v>
          </cell>
          <cell r="C2542" t="str">
            <v>- - - - - - 5 кг или более</v>
          </cell>
          <cell r="D2542" t="str">
            <v>-</v>
          </cell>
          <cell r="E2542">
            <v>6</v>
          </cell>
        </row>
        <row r="2543">
          <cell r="B2543">
            <v>2008997800</v>
          </cell>
          <cell r="C2543" t="str">
            <v>- - - - - - менее 5 кг</v>
          </cell>
          <cell r="D2543" t="str">
            <v>-</v>
          </cell>
          <cell r="E2543">
            <v>6</v>
          </cell>
        </row>
        <row r="2544">
          <cell r="B2544">
            <v>2008998500</v>
          </cell>
          <cell r="C2544" t="str">
            <v>- - - - - кукуруза, кроме сахарной кукурузы (Zea mays var. saccharata)</v>
          </cell>
          <cell r="D2544" t="str">
            <v>-</v>
          </cell>
          <cell r="E2544">
            <v>6</v>
          </cell>
        </row>
        <row r="2545">
          <cell r="B2545">
            <v>2008999100</v>
          </cell>
          <cell r="C2545" t="str">
            <v>- - - - - ямс, сладкий картофель, или батат, и аналогичные употребляемые в пищу части растений, содержащие 5 мас.% или более крахмала</v>
          </cell>
          <cell r="D2545" t="str">
            <v>-</v>
          </cell>
          <cell r="E2545">
            <v>6</v>
          </cell>
        </row>
        <row r="2546">
          <cell r="B2546">
            <v>2008999800</v>
          </cell>
          <cell r="C2546" t="str">
            <v>- - - - - прочие</v>
          </cell>
          <cell r="D2546" t="str">
            <v>-</v>
          </cell>
          <cell r="E2546">
            <v>6</v>
          </cell>
        </row>
        <row r="2547">
          <cell r="B2547">
            <v>2009111100</v>
          </cell>
          <cell r="C2547" t="str">
            <v>- - - - стоимостью, не превышающей 30 евро за 100 кг нетто-массы</v>
          </cell>
          <cell r="D2547" t="str">
            <v>-</v>
          </cell>
          <cell r="E2547" t="str">
            <v>10, но не менее 0,046 евро за 1 л</v>
          </cell>
        </row>
        <row r="2548">
          <cell r="B2548">
            <v>2009111902</v>
          </cell>
          <cell r="C2548" t="str">
            <v>- - - - - концентрированный, в бочках, цистернах, флекси-танках вместимостью более 40 кг</v>
          </cell>
          <cell r="D2548" t="str">
            <v>-</v>
          </cell>
          <cell r="E2548">
            <v>0</v>
          </cell>
        </row>
        <row r="2549">
          <cell r="B2549">
            <v>2009111903</v>
          </cell>
          <cell r="C2549" t="str">
            <v>- - - - - концентрированный, в бочках, цистернах, флекси-танках вместимостью не более 40 кг</v>
          </cell>
          <cell r="D2549" t="str">
            <v>-</v>
          </cell>
          <cell r="E2549">
            <v>5</v>
          </cell>
        </row>
        <row r="2550">
          <cell r="B2550">
            <v>2009111908</v>
          </cell>
          <cell r="C2550" t="str">
            <v>- - - - - прочий</v>
          </cell>
          <cell r="D2550" t="str">
            <v>-</v>
          </cell>
          <cell r="E2550" t="str">
            <v>10, но не менее 0,046 евро за 1 л</v>
          </cell>
        </row>
        <row r="2551">
          <cell r="B2551">
            <v>2009119100</v>
          </cell>
          <cell r="C2551" t="str">
            <v>- - - - стоимостью, не превышающей 30 евро за 100 кг нетто-массы, и с содержанием добавок сахара более 30 мас.%</v>
          </cell>
          <cell r="D2551" t="str">
            <v>-</v>
          </cell>
          <cell r="E2551" t="str">
            <v>10, но не менее 0,046 евро за 1 л</v>
          </cell>
        </row>
        <row r="2552">
          <cell r="B2552">
            <v>2009119901</v>
          </cell>
          <cell r="C2552" t="str">
            <v>- - - - - концентрированный, с числом Брикса более 20, в бочках, цистернах, флекси-танках вместимостью не менее 40 кг</v>
          </cell>
          <cell r="D2552" t="str">
            <v>-</v>
          </cell>
          <cell r="E2552">
            <v>0</v>
          </cell>
        </row>
        <row r="2553">
          <cell r="B2553">
            <v>2009119903</v>
          </cell>
          <cell r="C2553" t="str">
            <v>- - - - - концентрированный, с числом Брикса не более 20, в бочках, цистернах, флекси-танках вместимостью не более 40 кг</v>
          </cell>
          <cell r="D2553" t="str">
            <v>-</v>
          </cell>
          <cell r="E2553">
            <v>5</v>
          </cell>
        </row>
        <row r="2554">
          <cell r="B2554">
            <v>2009119908</v>
          </cell>
          <cell r="C2554" t="str">
            <v>- - - - - прочий</v>
          </cell>
          <cell r="D2554" t="str">
            <v>-</v>
          </cell>
          <cell r="E2554" t="str">
            <v>10, но не менее 0,046 евро за 1 л</v>
          </cell>
        </row>
        <row r="2555">
          <cell r="B2555">
            <v>2009120001</v>
          </cell>
          <cell r="C2555" t="str">
            <v>- - - в упаковках объемом не более 0,35 л, для детского питания</v>
          </cell>
          <cell r="D2555" t="str">
            <v>-</v>
          </cell>
          <cell r="E2555" t="str">
            <v>10, но не менее 0,046 евро за 1 л</v>
          </cell>
        </row>
        <row r="2556">
          <cell r="B2556">
            <v>2009120002</v>
          </cell>
          <cell r="C2556" t="str">
            <v>- - - - концентрированный, в бочках, цистернах, флекси-танках вместимостью не более 40 кг</v>
          </cell>
          <cell r="D2556" t="str">
            <v>-</v>
          </cell>
          <cell r="E2556">
            <v>5</v>
          </cell>
        </row>
        <row r="2557">
          <cell r="B2557">
            <v>2009120008</v>
          </cell>
          <cell r="C2557" t="str">
            <v>- - - - прочий</v>
          </cell>
          <cell r="D2557" t="str">
            <v>-</v>
          </cell>
          <cell r="E2557" t="str">
            <v>10, но не менее 0,046 евро за 1 л</v>
          </cell>
        </row>
        <row r="2558">
          <cell r="B2558">
            <v>2009191100</v>
          </cell>
          <cell r="C2558" t="str">
            <v>- - - - стоимостью, не превышающей 30 евро за 100 кг нетто-массы</v>
          </cell>
          <cell r="D2558" t="str">
            <v>-</v>
          </cell>
          <cell r="E2558" t="str">
            <v>10, но не менее 0,046 евро за 1 л</v>
          </cell>
        </row>
        <row r="2559">
          <cell r="B2559">
            <v>2009191902</v>
          </cell>
          <cell r="C2559" t="str">
            <v>- - - - - концентрированный, в бочках, цистернах, флекси-танках вместимостью более 40 кг</v>
          </cell>
          <cell r="D2559" t="str">
            <v>-</v>
          </cell>
          <cell r="E2559">
            <v>0</v>
          </cell>
        </row>
        <row r="2560">
          <cell r="B2560">
            <v>2009191903</v>
          </cell>
          <cell r="C2560" t="str">
            <v>- - - - - концентрированный, в бочках, цистернах, флекси-танках вместимостью не более 40 кг</v>
          </cell>
          <cell r="D2560" t="str">
            <v>-</v>
          </cell>
          <cell r="E2560">
            <v>5</v>
          </cell>
        </row>
        <row r="2561">
          <cell r="B2561">
            <v>2009191908</v>
          </cell>
          <cell r="C2561" t="str">
            <v>- - - - - прочий</v>
          </cell>
          <cell r="D2561" t="str">
            <v>-</v>
          </cell>
          <cell r="E2561" t="str">
            <v>10, но не менее 0,046 евро за 1 л</v>
          </cell>
        </row>
        <row r="2562">
          <cell r="B2562">
            <v>2009199100</v>
          </cell>
          <cell r="C2562" t="str">
            <v>- - - - стоимостью, не превышающей 30 евро за 100 кг нетто-массы, и с содержанием добавок сахара более 30 мас.%</v>
          </cell>
          <cell r="D2562" t="str">
            <v>-</v>
          </cell>
          <cell r="E2562" t="str">
            <v>10, но не менее 0,046 евро за 1 л</v>
          </cell>
        </row>
        <row r="2563">
          <cell r="B2563">
            <v>2009199801</v>
          </cell>
          <cell r="C2563" t="str">
            <v>- - - - - концентрированный, в бочках, цистернах, флекси-танках вместимостью не менее 40 кг</v>
          </cell>
          <cell r="D2563" t="str">
            <v>-</v>
          </cell>
          <cell r="E2563">
            <v>0</v>
          </cell>
        </row>
        <row r="2564">
          <cell r="B2564">
            <v>2009199809</v>
          </cell>
          <cell r="C2564" t="str">
            <v>- - - - - прочий</v>
          </cell>
          <cell r="D2564" t="str">
            <v>-</v>
          </cell>
          <cell r="E2564" t="str">
            <v>10, но не менее 0,046 евро за 1 л</v>
          </cell>
        </row>
        <row r="2565">
          <cell r="B2565">
            <v>2009210001</v>
          </cell>
          <cell r="C2565" t="str">
            <v>- - - концентрированный, в бочках, цистернах, флекси-танках вместимостью не более 40 кг</v>
          </cell>
          <cell r="D2565" t="str">
            <v>-</v>
          </cell>
          <cell r="E2565">
            <v>5</v>
          </cell>
        </row>
        <row r="2566">
          <cell r="B2566">
            <v>2009210009</v>
          </cell>
          <cell r="C2566" t="str">
            <v>- - - прочий</v>
          </cell>
          <cell r="D2566" t="str">
            <v>-</v>
          </cell>
          <cell r="E2566" t="str">
            <v>10, но не менее 0,046 евро за 1 л</v>
          </cell>
        </row>
        <row r="2567">
          <cell r="B2567">
            <v>2009291100</v>
          </cell>
          <cell r="C2567" t="str">
            <v>- - - - стоимостью, не превышающей 30 евро за 100 кг нетто-массы</v>
          </cell>
          <cell r="D2567" t="str">
            <v>-</v>
          </cell>
          <cell r="E2567" t="str">
            <v>10, но не менее 0,046 евро за 1 л</v>
          </cell>
        </row>
        <row r="2568">
          <cell r="B2568">
            <v>2009291902</v>
          </cell>
          <cell r="C2568" t="str">
            <v>- - - - - концентрированный, в бочках, цистернах, флекси-танках вместимостью более 40 кг</v>
          </cell>
          <cell r="D2568" t="str">
            <v>-</v>
          </cell>
          <cell r="E2568">
            <v>0</v>
          </cell>
        </row>
        <row r="2569">
          <cell r="B2569">
            <v>2009291903</v>
          </cell>
          <cell r="C2569" t="str">
            <v>- - - - - концентрированный, в бочках, цистернах, флекси-танках вместимостью не более 40 кг</v>
          </cell>
          <cell r="D2569" t="str">
            <v>-</v>
          </cell>
          <cell r="E2569">
            <v>5</v>
          </cell>
        </row>
        <row r="2570">
          <cell r="B2570">
            <v>2009291908</v>
          </cell>
          <cell r="C2570" t="str">
            <v>- - - - - прочий</v>
          </cell>
          <cell r="D2570" t="str">
            <v>-</v>
          </cell>
          <cell r="E2570" t="str">
            <v>10, но не менее 0,046 евро за 1 л</v>
          </cell>
        </row>
        <row r="2571">
          <cell r="B2571">
            <v>2009299100</v>
          </cell>
          <cell r="C2571" t="str">
            <v>- - - - стоимостью, не превышающей 30 евро за 100 кг нетто-массы, и с содержанием добавок сахара более 30 мас.%</v>
          </cell>
          <cell r="D2571" t="str">
            <v>-</v>
          </cell>
          <cell r="E2571" t="str">
            <v>10, но не менее 0,046 евро за 1 л</v>
          </cell>
        </row>
        <row r="2572">
          <cell r="B2572">
            <v>2009299901</v>
          </cell>
          <cell r="C2572" t="str">
            <v>- - - - - концентрированный, в бочках, цистернах, флекси-танках вместимостью не менее 40 кг</v>
          </cell>
          <cell r="D2572" t="str">
            <v>-</v>
          </cell>
          <cell r="E2572">
            <v>0</v>
          </cell>
        </row>
        <row r="2573">
          <cell r="B2573">
            <v>2009299909</v>
          </cell>
          <cell r="C2573" t="str">
            <v>- - - - - прочий</v>
          </cell>
          <cell r="D2573" t="str">
            <v>-</v>
          </cell>
          <cell r="E2573" t="str">
            <v>10, но не менее 0,046 евро за 1 л</v>
          </cell>
        </row>
        <row r="2574">
          <cell r="B2574">
            <v>2009311100</v>
          </cell>
          <cell r="C2574" t="str">
            <v>- - - - содержащие добавки сахара</v>
          </cell>
          <cell r="D2574" t="str">
            <v>-</v>
          </cell>
          <cell r="E2574" t="str">
            <v>10, но не менее 0,046 евро за 1 л</v>
          </cell>
        </row>
        <row r="2575">
          <cell r="B2575">
            <v>2009311900</v>
          </cell>
          <cell r="C2575" t="str">
            <v>- - - - прочие</v>
          </cell>
          <cell r="D2575" t="str">
            <v>-</v>
          </cell>
          <cell r="E2575" t="str">
            <v>10, но не менее 0,046 евро за 1 л</v>
          </cell>
        </row>
        <row r="2576">
          <cell r="B2576">
            <v>2009315101</v>
          </cell>
          <cell r="C2576" t="str">
            <v>- - - - - - концентрированный, в бочках, цистернах, флекси-танках вместимостью не более 40 кг</v>
          </cell>
          <cell r="D2576" t="str">
            <v>-</v>
          </cell>
          <cell r="E2576">
            <v>5</v>
          </cell>
        </row>
        <row r="2577">
          <cell r="B2577">
            <v>2009315109</v>
          </cell>
          <cell r="C2577" t="str">
            <v>- - - - - - прочий</v>
          </cell>
          <cell r="D2577" t="str">
            <v>-</v>
          </cell>
          <cell r="E2577" t="str">
            <v>10, но не менее 0,046 евро за 1 л</v>
          </cell>
        </row>
        <row r="2578">
          <cell r="B2578">
            <v>2009315901</v>
          </cell>
          <cell r="C2578" t="str">
            <v>- - - - - - концентрированный, в бочках, цистернах, флекси-танках вместимостью не более 40 кг</v>
          </cell>
          <cell r="D2578" t="str">
            <v>-</v>
          </cell>
          <cell r="E2578">
            <v>5</v>
          </cell>
        </row>
        <row r="2579">
          <cell r="B2579">
            <v>2009315909</v>
          </cell>
          <cell r="C2579" t="str">
            <v>- - - - - - прочий</v>
          </cell>
          <cell r="D2579" t="str">
            <v>-</v>
          </cell>
          <cell r="E2579" t="str">
            <v>10, но не менее 0,046 евро за 1 л</v>
          </cell>
        </row>
        <row r="2580">
          <cell r="B2580">
            <v>2009319101</v>
          </cell>
          <cell r="C2580" t="str">
            <v>- - - - - - концентрированные, в бочках, цистернах, флекси-танках вместимостью не более 40 кг</v>
          </cell>
          <cell r="D2580" t="str">
            <v>-</v>
          </cell>
          <cell r="E2580">
            <v>5</v>
          </cell>
        </row>
        <row r="2581">
          <cell r="B2581">
            <v>2009319109</v>
          </cell>
          <cell r="C2581" t="str">
            <v>- - - - - - прочие</v>
          </cell>
          <cell r="D2581" t="str">
            <v>-</v>
          </cell>
          <cell r="E2581" t="str">
            <v>10, но не менее 0,046 евро за 1 л</v>
          </cell>
        </row>
        <row r="2582">
          <cell r="B2582">
            <v>2009319901</v>
          </cell>
          <cell r="C2582" t="str">
            <v>- - - - - - концентрированные, в бочках, цистернах, флекси-танках вместимостью не более 40 кг</v>
          </cell>
          <cell r="D2582" t="str">
            <v>-</v>
          </cell>
          <cell r="E2582">
            <v>5</v>
          </cell>
        </row>
        <row r="2583">
          <cell r="B2583">
            <v>2009319909</v>
          </cell>
          <cell r="C2583" t="str">
            <v>- - - - - - прочие</v>
          </cell>
          <cell r="D2583" t="str">
            <v>-</v>
          </cell>
          <cell r="E2583" t="str">
            <v>10, но не менее 0,046 евро за 1 л</v>
          </cell>
        </row>
        <row r="2584">
          <cell r="B2584">
            <v>2009391100</v>
          </cell>
          <cell r="C2584" t="str">
            <v>- - - - стоимостью, не превышающей 30 евро за 100 кг нетто-массы</v>
          </cell>
          <cell r="D2584" t="str">
            <v>-</v>
          </cell>
          <cell r="E2584" t="str">
            <v>10, но не менее 0,046 евро за 1 л</v>
          </cell>
        </row>
        <row r="2585">
          <cell r="B2585">
            <v>2009391902</v>
          </cell>
          <cell r="C2585" t="str">
            <v>- - - - - концентрированные, в бочках, цистернах, флекси-танках вместимостью более 40 кг</v>
          </cell>
          <cell r="D2585" t="str">
            <v>-</v>
          </cell>
          <cell r="E2585">
            <v>0</v>
          </cell>
        </row>
        <row r="2586">
          <cell r="B2586">
            <v>2009391903</v>
          </cell>
          <cell r="C2586" t="str">
            <v>- - - - - концентрированные, в бочках, цистернах, флекси-танках вместимостью не более 40 кг</v>
          </cell>
          <cell r="D2586" t="str">
            <v>-</v>
          </cell>
          <cell r="E2586">
            <v>5</v>
          </cell>
        </row>
        <row r="2587">
          <cell r="B2587">
            <v>2009391908</v>
          </cell>
          <cell r="C2587" t="str">
            <v>- - - - - прочие</v>
          </cell>
          <cell r="D2587" t="str">
            <v>-</v>
          </cell>
          <cell r="E2587" t="str">
            <v>10, но не менее 0,046 евро за 1 л</v>
          </cell>
        </row>
        <row r="2588">
          <cell r="B2588">
            <v>2009393101</v>
          </cell>
          <cell r="C2588" t="str">
            <v>- - - - - - концентрированные, в бочках, цистернах, флекси-танках вместимостью не менее 40 кг</v>
          </cell>
          <cell r="D2588" t="str">
            <v>-</v>
          </cell>
          <cell r="E2588">
            <v>0</v>
          </cell>
        </row>
        <row r="2589">
          <cell r="B2589">
            <v>2009393109</v>
          </cell>
          <cell r="C2589" t="str">
            <v>- - - - - - прочие</v>
          </cell>
          <cell r="D2589" t="str">
            <v>-</v>
          </cell>
          <cell r="E2589" t="str">
            <v>10, но не менее 0,046 евро за 1 л</v>
          </cell>
        </row>
        <row r="2590">
          <cell r="B2590">
            <v>2009393901</v>
          </cell>
          <cell r="C2590" t="str">
            <v>- - - - - - концентрированные, в бочках, цистернах, флекси-танках вместимостью не менее 40 кг</v>
          </cell>
          <cell r="D2590" t="str">
            <v>-</v>
          </cell>
          <cell r="E2590">
            <v>0</v>
          </cell>
        </row>
        <row r="2591">
          <cell r="B2591">
            <v>2009393909</v>
          </cell>
          <cell r="C2591" t="str">
            <v>- - - - - - прочие</v>
          </cell>
          <cell r="D2591" t="str">
            <v>-</v>
          </cell>
          <cell r="E2591" t="str">
            <v>10, но не менее 0,046 евро за 1 л</v>
          </cell>
        </row>
        <row r="2592">
          <cell r="B2592">
            <v>2009395100</v>
          </cell>
          <cell r="C2592" t="str">
            <v>- - - - - - с содержанием добавок сахара более 30 мас.%</v>
          </cell>
          <cell r="D2592" t="str">
            <v>-</v>
          </cell>
          <cell r="E2592" t="str">
            <v>10, но не менее 0,046 евро за 1 л</v>
          </cell>
        </row>
        <row r="2593">
          <cell r="B2593">
            <v>2009395500</v>
          </cell>
          <cell r="C2593" t="str">
            <v>- - - - - - с содержанием добавок сахара не более 30 мас.%</v>
          </cell>
          <cell r="D2593" t="str">
            <v>-</v>
          </cell>
          <cell r="E2593" t="str">
            <v>10, но не менее 0,046 евро за 1 л</v>
          </cell>
        </row>
        <row r="2594">
          <cell r="B2594">
            <v>2009395900</v>
          </cell>
          <cell r="C2594" t="str">
            <v>- - - - - - не содержащий добавок сахара</v>
          </cell>
          <cell r="D2594" t="str">
            <v>-</v>
          </cell>
          <cell r="E2594" t="str">
            <v>10, но не менее 0,046 евро за 1 л</v>
          </cell>
        </row>
        <row r="2595">
          <cell r="B2595">
            <v>2009399100</v>
          </cell>
          <cell r="C2595" t="str">
            <v>- - - - - - с содержанием добавок сахара более 30 мас.%</v>
          </cell>
          <cell r="D2595" t="str">
            <v>-</v>
          </cell>
          <cell r="E2595" t="str">
            <v>10, но не менее 0,046 евро за 1 л</v>
          </cell>
        </row>
        <row r="2596">
          <cell r="B2596">
            <v>2009399500</v>
          </cell>
          <cell r="C2596" t="str">
            <v>- - - - - - с содержанием добавок сахара не более 30 мас.%</v>
          </cell>
          <cell r="D2596" t="str">
            <v>-</v>
          </cell>
          <cell r="E2596" t="str">
            <v>10, но не менее 0,046 евро за 1 л</v>
          </cell>
        </row>
        <row r="2597">
          <cell r="B2597">
            <v>2009399900</v>
          </cell>
          <cell r="C2597" t="str">
            <v>- - - - - - не содержащие добавок сахара</v>
          </cell>
          <cell r="D2597" t="str">
            <v>-</v>
          </cell>
          <cell r="E2597" t="str">
            <v>10, но не менее 0,046 евро за 1 л</v>
          </cell>
        </row>
        <row r="2598">
          <cell r="B2598">
            <v>2009419201</v>
          </cell>
          <cell r="C2598" t="str">
            <v>- - - - в упаковках объемом не более 0,35 л, для детского питания</v>
          </cell>
          <cell r="D2598" t="str">
            <v>-</v>
          </cell>
          <cell r="E2598" t="str">
            <v>10, но не менее 0,046 евро за 1 л</v>
          </cell>
        </row>
        <row r="2599">
          <cell r="B2599">
            <v>2009419209</v>
          </cell>
          <cell r="C2599" t="str">
            <v>- - - - прочий</v>
          </cell>
          <cell r="D2599" t="str">
            <v>-</v>
          </cell>
          <cell r="E2599" t="str">
            <v>10, но не менее 0,046 евро за 1 л</v>
          </cell>
        </row>
        <row r="2600">
          <cell r="B2600">
            <v>2009419900</v>
          </cell>
          <cell r="C2600" t="str">
            <v>- - - не содержащий добавок сахара</v>
          </cell>
          <cell r="D2600" t="str">
            <v>-</v>
          </cell>
          <cell r="E2600" t="str">
            <v>10, но не менее 0,046 евро за 1 л</v>
          </cell>
        </row>
        <row r="2601">
          <cell r="B2601">
            <v>2009491100</v>
          </cell>
          <cell r="C2601" t="str">
            <v>- - - - стоимостью, не превышающей 30 евро за 100 кг нетто-массы</v>
          </cell>
          <cell r="D2601" t="str">
            <v>-</v>
          </cell>
          <cell r="E2601" t="str">
            <v>10, но не менее 0,046 евро за 1 л</v>
          </cell>
        </row>
        <row r="2602">
          <cell r="B2602">
            <v>2009491902</v>
          </cell>
          <cell r="C2602" t="str">
            <v>- - - - - концентрированный, в бочках, цистернах, флекси-танках вместимостью более 40 кг</v>
          </cell>
          <cell r="D2602" t="str">
            <v>-</v>
          </cell>
          <cell r="E2602">
            <v>0</v>
          </cell>
        </row>
        <row r="2603">
          <cell r="B2603">
            <v>2009491903</v>
          </cell>
          <cell r="C2603" t="str">
            <v>- - - - - концентрированный, в бочках, цистернах, флекси-танках вместимостью не более 40 кг</v>
          </cell>
          <cell r="D2603" t="str">
            <v>-</v>
          </cell>
          <cell r="E2603">
            <v>5</v>
          </cell>
        </row>
        <row r="2604">
          <cell r="B2604">
            <v>2009491908</v>
          </cell>
          <cell r="C2604" t="str">
            <v>- - - - - прочий</v>
          </cell>
          <cell r="D2604" t="str">
            <v>-</v>
          </cell>
          <cell r="E2604" t="str">
            <v>10, но не менее 0,046 евро за 1 л</v>
          </cell>
        </row>
        <row r="2605">
          <cell r="B2605">
            <v>2009493000</v>
          </cell>
          <cell r="C2605" t="str">
            <v>- - - - стоимостью, превышающей 30 евро за 100 кг нетто-массы, содержащий добавки сахара</v>
          </cell>
          <cell r="D2605" t="str">
            <v>-</v>
          </cell>
          <cell r="E2605" t="str">
            <v>10, но не менее 0,046 евро за 1 л</v>
          </cell>
        </row>
        <row r="2606">
          <cell r="B2606">
            <v>2009499100</v>
          </cell>
          <cell r="C2606" t="str">
            <v>- - - - - с содержанием добавок сахара более 30 мас.%</v>
          </cell>
          <cell r="D2606" t="str">
            <v>-</v>
          </cell>
          <cell r="E2606" t="str">
            <v>10, но не менее 0,046 евро за 1 л</v>
          </cell>
        </row>
        <row r="2607">
          <cell r="B2607">
            <v>2009499300</v>
          </cell>
          <cell r="C2607" t="str">
            <v>- - - - - с содержанием добавок сахара не более 30 мас.%</v>
          </cell>
          <cell r="D2607" t="str">
            <v>-</v>
          </cell>
          <cell r="E2607" t="str">
            <v>10, но не менее 0,046 евро за 1 л</v>
          </cell>
        </row>
        <row r="2608">
          <cell r="B2608">
            <v>2009499901</v>
          </cell>
          <cell r="C2608" t="str">
            <v>- - - - - - концентрированный, стоимостью, превышающей 30 евро за 100 кг нетто-массы, в бочках, цистернах, флекси-танках вместимостью не менее 40 кг</v>
          </cell>
          <cell r="D2608" t="str">
            <v>-</v>
          </cell>
          <cell r="E2608">
            <v>0</v>
          </cell>
        </row>
        <row r="2609">
          <cell r="B2609">
            <v>2009499909</v>
          </cell>
          <cell r="C2609" t="str">
            <v>- - - - - - прочий</v>
          </cell>
          <cell r="D2609" t="str">
            <v>-</v>
          </cell>
          <cell r="E2609" t="str">
            <v>10, но не менее 0,046 евро за 1 л</v>
          </cell>
        </row>
        <row r="2610">
          <cell r="B2610">
            <v>2009501001</v>
          </cell>
          <cell r="C2610" t="str">
            <v>- - - в упаковках объемом не более 0,35 л, для детского питания</v>
          </cell>
          <cell r="D2610" t="str">
            <v>-</v>
          </cell>
          <cell r="E2610" t="str">
            <v>13, но не менее 0,06 евро за 1 л</v>
          </cell>
        </row>
        <row r="2611">
          <cell r="B2611">
            <v>2009501009</v>
          </cell>
          <cell r="C2611" t="str">
            <v>- - - прочий</v>
          </cell>
          <cell r="D2611" t="str">
            <v>-</v>
          </cell>
          <cell r="E2611" t="str">
            <v>13, но не менее 0,06 евро за 1 л</v>
          </cell>
        </row>
        <row r="2612">
          <cell r="B2612">
            <v>2009509002</v>
          </cell>
          <cell r="C2612" t="str">
            <v>- - - концентрированный, с числом Брикса не менее 17, но не более 67, стоимостью, превышающей 30 евро за 100 кг нетто-массы, в бочках, цистернах, флекси-танках вместимостью более 40 кг</v>
          </cell>
          <cell r="D2612" t="str">
            <v>-</v>
          </cell>
          <cell r="E2612" t="str">
            <v>10, но не менее 0,05 евро за 1 л</v>
          </cell>
        </row>
        <row r="2613">
          <cell r="B2613">
            <v>2009509003</v>
          </cell>
          <cell r="C2613" t="str">
            <v>- - - концентрированный, с числом Брикса не менее 17, но не более 67, стоимостью, превышающей 30 евро за 100 кг нетто-массы, в бочках, цистернах, флекси-танках вместимостью не более 40 кг</v>
          </cell>
          <cell r="D2613" t="str">
            <v>-</v>
          </cell>
          <cell r="E2613" t="str">
            <v>10, но не менее 0,05 евро за 1 л</v>
          </cell>
        </row>
        <row r="2614">
          <cell r="B2614">
            <v>2009509008</v>
          </cell>
          <cell r="C2614" t="str">
            <v>- - - прочий</v>
          </cell>
          <cell r="D2614" t="str">
            <v>-</v>
          </cell>
          <cell r="E2614" t="str">
            <v>13, но не менее 0,06 евро за 1 л</v>
          </cell>
        </row>
        <row r="2615">
          <cell r="B2615">
            <v>2009611002</v>
          </cell>
          <cell r="C2615" t="str">
            <v>- - - - в упаковках объемом не более 0,35 л, для детского питания</v>
          </cell>
          <cell r="D2615" t="str">
            <v>-</v>
          </cell>
          <cell r="E2615" t="str">
            <v>12, но не менее 0,056 евро за 1 л</v>
          </cell>
        </row>
        <row r="2616">
          <cell r="B2616">
            <v>2009611003</v>
          </cell>
          <cell r="C2616" t="str">
            <v>- - - - - концентрированный, с числом Брикса не менее 26, стоимостью, превышающей 30 евро за 100 кг нетто-массы, в бочках, цистернах, флекси-танках вместимостью более 40 кг</v>
          </cell>
          <cell r="D2616" t="str">
            <v>-</v>
          </cell>
          <cell r="E2616">
            <v>0</v>
          </cell>
        </row>
        <row r="2617">
          <cell r="B2617">
            <v>2009611004</v>
          </cell>
          <cell r="C2617" t="str">
            <v>- - - - - концентрированный, с числом Брикса не более 26, стоимостью, превышающей 30 евро за 100 кг нетто-массы, в бочках, цистернах, флекси-танках вместимостью не более 40 кг</v>
          </cell>
          <cell r="D2617" t="str">
            <v>-</v>
          </cell>
          <cell r="E2617">
            <v>5</v>
          </cell>
        </row>
        <row r="2618">
          <cell r="B2618">
            <v>2009611007</v>
          </cell>
          <cell r="C2618" t="str">
            <v>- - - - - прочий</v>
          </cell>
          <cell r="D2618" t="str">
            <v>-</v>
          </cell>
          <cell r="E2618" t="str">
            <v>12, но не менее 0,056 евро за 1 л</v>
          </cell>
        </row>
        <row r="2619">
          <cell r="B2619">
            <v>2009619000</v>
          </cell>
          <cell r="C2619" t="str">
            <v>- - - стоимостью, не превышающей 18 евро за 100 кг нетто-массы</v>
          </cell>
          <cell r="D2619" t="str">
            <v>-</v>
          </cell>
          <cell r="E2619" t="str">
            <v>12, но не менее 0,056 евро за 1 л</v>
          </cell>
        </row>
        <row r="2620">
          <cell r="B2620">
            <v>2009691100</v>
          </cell>
          <cell r="C2620" t="str">
            <v>- - - - стоимостью, не превышающей 22 евро за 100 кг нетто-массы</v>
          </cell>
          <cell r="D2620" t="str">
            <v>-</v>
          </cell>
          <cell r="E2620" t="str">
            <v>12, но не менее 0,056 евро за 1 л</v>
          </cell>
        </row>
        <row r="2621">
          <cell r="B2621">
            <v>2009691900</v>
          </cell>
          <cell r="C2621" t="str">
            <v>- - - - прочий</v>
          </cell>
          <cell r="D2621" t="str">
            <v>-</v>
          </cell>
          <cell r="E2621" t="str">
            <v>12, но не менее 0,056 евро за 1 л</v>
          </cell>
        </row>
        <row r="2622">
          <cell r="B2622">
            <v>2009695101</v>
          </cell>
          <cell r="C2622" t="str">
            <v>- - - - - - стоимостью, превышающей 30 евро за 100 кг нетто-массы, в бочках, цистернах, флекси-танках вместимостью не менее 40 кг</v>
          </cell>
          <cell r="D2622" t="str">
            <v>-</v>
          </cell>
          <cell r="E2622">
            <v>0</v>
          </cell>
        </row>
        <row r="2623">
          <cell r="B2623">
            <v>2009695109</v>
          </cell>
          <cell r="C2623" t="str">
            <v>- - - - - - прочий</v>
          </cell>
          <cell r="D2623" t="str">
            <v>-</v>
          </cell>
          <cell r="E2623" t="str">
            <v>12, но не менее 0,056 евро за 1 л</v>
          </cell>
        </row>
        <row r="2624">
          <cell r="B2624">
            <v>2009695900</v>
          </cell>
          <cell r="C2624" t="str">
            <v>- - - - - прочий</v>
          </cell>
          <cell r="D2624" t="str">
            <v>-</v>
          </cell>
          <cell r="E2624" t="str">
            <v>12, но не менее 0,056 евро за 1 л</v>
          </cell>
        </row>
        <row r="2625">
          <cell r="B2625">
            <v>2009697100</v>
          </cell>
          <cell r="C2625" t="str">
            <v>- - - - - - концентрированный</v>
          </cell>
          <cell r="D2625" t="str">
            <v>-</v>
          </cell>
          <cell r="E2625" t="str">
            <v>12, но не менее 0,056 евро за 1 л</v>
          </cell>
        </row>
        <row r="2626">
          <cell r="B2626">
            <v>2009697900</v>
          </cell>
          <cell r="C2626" t="str">
            <v>- - - - - - прочий</v>
          </cell>
          <cell r="D2626" t="str">
            <v>-</v>
          </cell>
          <cell r="E2626" t="str">
            <v>12, но не менее 0,056 евро за 1 л</v>
          </cell>
        </row>
        <row r="2627">
          <cell r="B2627">
            <v>2009699000</v>
          </cell>
          <cell r="C2627" t="str">
            <v>- - - - - прочий</v>
          </cell>
          <cell r="D2627" t="str">
            <v>-</v>
          </cell>
          <cell r="E2627" t="str">
            <v>12, но не менее 0,056 евро за 1 л</v>
          </cell>
        </row>
        <row r="2628">
          <cell r="B2628">
            <v>2009712001</v>
          </cell>
          <cell r="C2628" t="str">
            <v>- - - - стоимостью, превышающей 18 евро за 100 кг нетто-массы, в упаковках объемом не более 0,35 л, для детского питания</v>
          </cell>
          <cell r="D2628" t="str">
            <v>-</v>
          </cell>
          <cell r="E2628" t="str">
            <v>12, но не менее 0,056 евро за 1 л</v>
          </cell>
        </row>
        <row r="2629">
          <cell r="B2629">
            <v>2009712008</v>
          </cell>
          <cell r="C2629" t="str">
            <v>- - - - - прочий</v>
          </cell>
          <cell r="D2629" t="str">
            <v>-</v>
          </cell>
          <cell r="E2629" t="str">
            <v>13, но не менее 0,06 евро за 1 л</v>
          </cell>
        </row>
        <row r="2630">
          <cell r="B2630">
            <v>2009719901</v>
          </cell>
          <cell r="C2630" t="str">
            <v>- - - - концентрированный, стоимостью, превышающей 30 евро за 100 кг нетто-массы, в бочках, цистернах, флекси-танках вместимостью не более 40 кг</v>
          </cell>
          <cell r="D2630" t="str">
            <v>-</v>
          </cell>
          <cell r="E2630" t="str">
            <v>8, но не менее 0,04 евро за 1 л</v>
          </cell>
        </row>
        <row r="2631">
          <cell r="B2631">
            <v>2009719909</v>
          </cell>
          <cell r="C2631" t="str">
            <v>- - - - прочий</v>
          </cell>
          <cell r="D2631" t="str">
            <v>-</v>
          </cell>
          <cell r="E2631" t="str">
            <v>14, но не менее 0,065 евро за 1 л</v>
          </cell>
        </row>
        <row r="2632">
          <cell r="B2632">
            <v>2009791100</v>
          </cell>
          <cell r="C2632" t="str">
            <v>- - - - стоимостью, не превышающей 22 евро за 100 кг нетто-массы</v>
          </cell>
          <cell r="D2632" t="str">
            <v>-</v>
          </cell>
          <cell r="E2632" t="str">
            <v>12, но не менее 0,056 евро за 1 л</v>
          </cell>
        </row>
        <row r="2633">
          <cell r="B2633">
            <v>2009791902</v>
          </cell>
          <cell r="C2633" t="str">
            <v>- - - - - концентрированный, стоимостью, превышающей 30 евро за 100 кг нетто-массы, в бочках, цистернах, флекси-танках вместимостью более 40 кг</v>
          </cell>
          <cell r="D2633" t="str">
            <v>-</v>
          </cell>
          <cell r="E2633" t="str">
            <v>10, но не менее 0,05 евро за 1 л</v>
          </cell>
        </row>
        <row r="2634">
          <cell r="B2634">
            <v>2009791908</v>
          </cell>
          <cell r="C2634" t="str">
            <v>- - - - - прочий</v>
          </cell>
          <cell r="D2634" t="str">
            <v>-</v>
          </cell>
          <cell r="E2634" t="str">
            <v>11, но не менее 0,05 евро за 1 л</v>
          </cell>
        </row>
        <row r="2635">
          <cell r="B2635">
            <v>2009793001</v>
          </cell>
          <cell r="C2635" t="str">
            <v>- - - - - концентрированный, стоимостью, превышающей 30 евро за 100 кг нетто-массы, в бочках, цистернах, флекси-танках вместимостью не менее 40 кг</v>
          </cell>
          <cell r="D2635" t="str">
            <v>-</v>
          </cell>
          <cell r="E2635" t="str">
            <v>10, но не менее 0,05 евро за 1 л</v>
          </cell>
        </row>
        <row r="2636">
          <cell r="B2636">
            <v>2009793009</v>
          </cell>
          <cell r="C2636" t="str">
            <v>- - - - - прочий</v>
          </cell>
          <cell r="D2636" t="str">
            <v>-</v>
          </cell>
          <cell r="E2636" t="str">
            <v>13, но не менее 0,06 евро за 1 л</v>
          </cell>
        </row>
        <row r="2637">
          <cell r="B2637">
            <v>2009799100</v>
          </cell>
          <cell r="C2637" t="str">
            <v>- - - - - с содержанием добавок сахара более 30 мас.%</v>
          </cell>
          <cell r="D2637" t="str">
            <v>-</v>
          </cell>
          <cell r="E2637" t="str">
            <v>13, но не менее 0,06 евро за 1 л</v>
          </cell>
        </row>
        <row r="2638">
          <cell r="B2638">
            <v>2009799801</v>
          </cell>
          <cell r="C2638" t="str">
            <v>- - - - - - с содержанием добавок сахара не более 30 мас.%</v>
          </cell>
          <cell r="D2638" t="str">
            <v>-</v>
          </cell>
          <cell r="E2638" t="str">
            <v>13, но не менее 0,06 евро за 1 л</v>
          </cell>
        </row>
        <row r="2639">
          <cell r="B2639">
            <v>2009799802</v>
          </cell>
          <cell r="C2639" t="str">
            <v>- - - - - - - концентрированный, стоимостью, превышающей 30 евро за 100 кг нетто-массы, в бочках, цистернах, флекси-танках вместимостью не менее 40 кг</v>
          </cell>
          <cell r="D2639" t="str">
            <v>-</v>
          </cell>
          <cell r="E2639" t="str">
            <v>10, но не менее 0,05 евро за 1 л</v>
          </cell>
        </row>
        <row r="2640">
          <cell r="B2640">
            <v>2009799809</v>
          </cell>
          <cell r="C2640" t="str">
            <v>- - - - - - - прочий</v>
          </cell>
          <cell r="D2640" t="str">
            <v>-</v>
          </cell>
          <cell r="E2640" t="str">
            <v>14, но не менее 0,065 евро за 1 л</v>
          </cell>
        </row>
        <row r="2641">
          <cell r="B2641">
            <v>2009811100</v>
          </cell>
          <cell r="C2641" t="str">
            <v>- - - - стоимостью, не превышающей 30 евро за 100 кг нетто-массы</v>
          </cell>
          <cell r="D2641" t="str">
            <v>-</v>
          </cell>
          <cell r="E2641" t="str">
            <v>7, но не менее 0,032 евро за 1 л</v>
          </cell>
        </row>
        <row r="2642">
          <cell r="B2642">
            <v>2009811902</v>
          </cell>
          <cell r="C2642" t="str">
            <v>- - - - - концентрированный, в бочках, цистернах, флекси-танках вместимостью более 40 кг</v>
          </cell>
          <cell r="D2642" t="str">
            <v>-</v>
          </cell>
          <cell r="E2642">
            <v>0</v>
          </cell>
        </row>
        <row r="2643">
          <cell r="B2643">
            <v>2009811903</v>
          </cell>
          <cell r="C2643" t="str">
            <v>- - - - - концентрированный, в бочках, цистернах, флекси-танках вместимостью не более 40 кг</v>
          </cell>
          <cell r="D2643" t="str">
            <v>-</v>
          </cell>
          <cell r="E2643">
            <v>10</v>
          </cell>
        </row>
        <row r="2644">
          <cell r="B2644">
            <v>2009811908</v>
          </cell>
          <cell r="C2644" t="str">
            <v>- - - - - прочий</v>
          </cell>
          <cell r="D2644" t="str">
            <v>-</v>
          </cell>
          <cell r="E2644" t="str">
            <v>12, но не менее 0,056 евро за 1 л</v>
          </cell>
        </row>
        <row r="2645">
          <cell r="B2645">
            <v>2009813101</v>
          </cell>
          <cell r="C2645" t="str">
            <v>- - - - - концентрированный, с числом Брикса более 20, в бочках, цистернах, флекси-танках вместимостью не менее 40 кг</v>
          </cell>
          <cell r="D2645" t="str">
            <v>-</v>
          </cell>
          <cell r="E2645">
            <v>0</v>
          </cell>
        </row>
        <row r="2646">
          <cell r="B2646">
            <v>2009813103</v>
          </cell>
          <cell r="C2646" t="str">
            <v>- - - - - концентрированный, с числом Брикса не более 20, в бочках, цистернах, флекси-танках вместимостью не более 40 кг</v>
          </cell>
          <cell r="D2646" t="str">
            <v>-</v>
          </cell>
          <cell r="E2646">
            <v>10</v>
          </cell>
        </row>
        <row r="2647">
          <cell r="B2647">
            <v>2009813108</v>
          </cell>
          <cell r="C2647" t="str">
            <v>- - - - - прочий</v>
          </cell>
          <cell r="D2647" t="str">
            <v>-</v>
          </cell>
          <cell r="E2647" t="str">
            <v>10, но не менее 0,046 евро за 1 л</v>
          </cell>
        </row>
        <row r="2648">
          <cell r="B2648">
            <v>2009815100</v>
          </cell>
          <cell r="C2648" t="str">
            <v>- - - - - с содержанием добавок сахара более 30 мас.%</v>
          </cell>
          <cell r="D2648" t="str">
            <v>-</v>
          </cell>
          <cell r="E2648" t="str">
            <v>10, но не менее 0,046 евро за 1 л</v>
          </cell>
        </row>
        <row r="2649">
          <cell r="B2649">
            <v>2009815900</v>
          </cell>
          <cell r="C2649" t="str">
            <v>- - - - - с содержанием добавок сахара не более 30 мас.%</v>
          </cell>
          <cell r="D2649" t="str">
            <v>-</v>
          </cell>
          <cell r="E2649" t="str">
            <v>10, но не менее 0,046 евро за 1 л</v>
          </cell>
        </row>
        <row r="2650">
          <cell r="B2650">
            <v>2009819500</v>
          </cell>
          <cell r="C2650" t="str">
            <v>- - - - - - сок плодов растений вида Vaccinium macrocarpon</v>
          </cell>
          <cell r="D2650" t="str">
            <v>-</v>
          </cell>
          <cell r="E2650" t="str">
            <v>10, но не менее 0,046 евро за 1 л</v>
          </cell>
        </row>
        <row r="2651">
          <cell r="B2651">
            <v>2009819900</v>
          </cell>
          <cell r="C2651" t="str">
            <v>- - - - - - прочий</v>
          </cell>
          <cell r="D2651" t="str">
            <v>-</v>
          </cell>
          <cell r="E2651" t="str">
            <v>10, но не менее 0,046 евро за 1 л</v>
          </cell>
        </row>
        <row r="2652">
          <cell r="B2652">
            <v>2009891100</v>
          </cell>
          <cell r="C2652" t="str">
            <v>- - - - - стоимостью, не превышающей 22 евро за 100 кг нетто-массы</v>
          </cell>
          <cell r="D2652" t="str">
            <v>-</v>
          </cell>
          <cell r="E2652" t="str">
            <v>12, но не менее 0,056 евро за 1 л</v>
          </cell>
        </row>
        <row r="2653">
          <cell r="B2653">
            <v>2009891902</v>
          </cell>
          <cell r="C2653" t="str">
            <v>- - - - - - концентрированный, стоимостью, превышающей 30 евро за 100 кг нетто-массы, в бочках, цистернах, флекси-танках вместимостью более 40 кг</v>
          </cell>
          <cell r="D2653" t="str">
            <v>-</v>
          </cell>
          <cell r="E2653">
            <v>0</v>
          </cell>
        </row>
        <row r="2654">
          <cell r="B2654">
            <v>2009891903</v>
          </cell>
          <cell r="C2654" t="str">
            <v>- - - - - - концентрированный, стоимостью, превышающей 30 евро за 100 кг нетто-массы, в бочках, цистернах, флекси-танках вместимостью не более 40 кг</v>
          </cell>
          <cell r="D2654" t="str">
            <v>-</v>
          </cell>
          <cell r="E2654">
            <v>5</v>
          </cell>
        </row>
        <row r="2655">
          <cell r="B2655">
            <v>2009891908</v>
          </cell>
          <cell r="C2655" t="str">
            <v>- - - - - - прочий</v>
          </cell>
          <cell r="D2655" t="str">
            <v>-</v>
          </cell>
          <cell r="E2655" t="str">
            <v>12, но не менее 0,056 евро за 1 л</v>
          </cell>
        </row>
        <row r="2656">
          <cell r="B2656">
            <v>2009893400</v>
          </cell>
          <cell r="C2656" t="str">
            <v>- - - - - - сок из тропических фруктов</v>
          </cell>
          <cell r="D2656" t="str">
            <v>-</v>
          </cell>
          <cell r="E2656" t="str">
            <v>7, но не менее 0,032 евро за 1 л</v>
          </cell>
        </row>
        <row r="2657">
          <cell r="B2657">
            <v>2009893500</v>
          </cell>
          <cell r="C2657" t="str">
            <v>- - - - - - прочий</v>
          </cell>
          <cell r="D2657" t="str">
            <v>-</v>
          </cell>
          <cell r="E2657" t="str">
            <v>7, но не менее 0,032 евро за 1 л</v>
          </cell>
        </row>
        <row r="2658">
          <cell r="B2658">
            <v>2009893602</v>
          </cell>
          <cell r="C2658" t="str">
            <v>- - - - - - - концентрированный, в бочках, цистернах, флекси-танках вместимостью более 40 кг</v>
          </cell>
          <cell r="D2658" t="str">
            <v>-</v>
          </cell>
          <cell r="E2658">
            <v>0</v>
          </cell>
        </row>
        <row r="2659">
          <cell r="B2659">
            <v>2009893603</v>
          </cell>
          <cell r="C2659" t="str">
            <v>- - - - - - - концентрированный, в бочках, цистернах, флекси-танках вместимостью не более 40 кг</v>
          </cell>
          <cell r="D2659" t="str">
            <v>-</v>
          </cell>
          <cell r="E2659">
            <v>5</v>
          </cell>
        </row>
        <row r="2660">
          <cell r="B2660">
            <v>2009893608</v>
          </cell>
          <cell r="C2660" t="str">
            <v>- - - - - - - прочий</v>
          </cell>
          <cell r="D2660" t="str">
            <v>-</v>
          </cell>
          <cell r="E2660" t="str">
            <v>10, но не менее 0,046 евро за 1 л</v>
          </cell>
        </row>
        <row r="2661">
          <cell r="B2661">
            <v>2009893802</v>
          </cell>
          <cell r="C2661" t="str">
            <v>- - - - - - - концентрированный, в бочках, цистернах, флекси-танках вместимостью более 40 кг</v>
          </cell>
          <cell r="D2661" t="str">
            <v>-</v>
          </cell>
          <cell r="E2661">
            <v>0</v>
          </cell>
        </row>
        <row r="2662">
          <cell r="B2662">
            <v>2009893803</v>
          </cell>
          <cell r="C2662" t="str">
            <v>- - - - - - - концентрированный, в бочках, цистернах, флекси-танках вместимостью не более 40 кг</v>
          </cell>
          <cell r="D2662" t="str">
            <v>-</v>
          </cell>
          <cell r="E2662">
            <v>10</v>
          </cell>
        </row>
        <row r="2663">
          <cell r="B2663">
            <v>2009893808</v>
          </cell>
          <cell r="C2663" t="str">
            <v>- - - - - - - прочий</v>
          </cell>
          <cell r="D2663" t="str">
            <v>-</v>
          </cell>
          <cell r="E2663" t="str">
            <v>12, но не менее 0,056 евро за 1 л</v>
          </cell>
        </row>
        <row r="2664">
          <cell r="B2664">
            <v>2009895000</v>
          </cell>
          <cell r="C2664" t="str">
            <v>- - - - - стоимостью, превышающей 18 евро за 100 кг нетто-массы, содержащий добавки сахара</v>
          </cell>
          <cell r="D2664" t="str">
            <v>-</v>
          </cell>
          <cell r="E2664" t="str">
            <v>14, но не менее 0,065 евро за 1 л</v>
          </cell>
        </row>
        <row r="2665">
          <cell r="B2665">
            <v>2009896100</v>
          </cell>
          <cell r="C2665" t="str">
            <v>- - - - - - с содержанием добавок сахара более 30 мас.%</v>
          </cell>
          <cell r="D2665" t="str">
            <v>-</v>
          </cell>
          <cell r="E2665" t="str">
            <v>12, но не менее 0,056 евро за 1 л</v>
          </cell>
        </row>
        <row r="2666">
          <cell r="B2666">
            <v>2009896300</v>
          </cell>
          <cell r="C2666" t="str">
            <v>- - - - - - с содержанием добавок сахара не более 30 мас.%</v>
          </cell>
          <cell r="D2666" t="str">
            <v>-</v>
          </cell>
          <cell r="E2666" t="str">
            <v>12, но не менее 0,056 евро за 1 л</v>
          </cell>
        </row>
        <row r="2667">
          <cell r="B2667">
            <v>2009896900</v>
          </cell>
          <cell r="C2667" t="str">
            <v>- - - - - - не содержащий добавок сахара</v>
          </cell>
          <cell r="D2667" t="str">
            <v>-</v>
          </cell>
          <cell r="E2667" t="str">
            <v>12, но не менее 0,056 евро за 1 л</v>
          </cell>
        </row>
        <row r="2668">
          <cell r="B2668">
            <v>2009897101</v>
          </cell>
          <cell r="C2668" t="str">
            <v>- - - - - - - концентрированный, с числом Брикса более 20, в бочках, цистернах, флекси-танках вместимостью не менее 40 кг</v>
          </cell>
          <cell r="D2668" t="str">
            <v>-</v>
          </cell>
          <cell r="E2668">
            <v>0</v>
          </cell>
        </row>
        <row r="2669">
          <cell r="B2669">
            <v>2009897103</v>
          </cell>
          <cell r="C2669" t="str">
            <v>- - - - - - - концентрированный, с числом Брикса не более 20, в бочках, цистернах, флекси-танках вместимостью не более 40 кг</v>
          </cell>
          <cell r="D2669" t="str">
            <v>-</v>
          </cell>
          <cell r="E2669">
            <v>5</v>
          </cell>
        </row>
        <row r="2670">
          <cell r="B2670">
            <v>2009897108</v>
          </cell>
          <cell r="C2670" t="str">
            <v>- - - - - - - прочий</v>
          </cell>
          <cell r="D2670" t="str">
            <v>-</v>
          </cell>
          <cell r="E2670" t="str">
            <v>12, но не менее 0,056 евро за 1 л</v>
          </cell>
        </row>
        <row r="2671">
          <cell r="B2671">
            <v>2009897301</v>
          </cell>
          <cell r="C2671" t="str">
            <v>- - - - - - - концентрированный, с числом Брикса более 20, в бочках, цистернах, флекси-танках вместимостью не менее 40 кг</v>
          </cell>
          <cell r="D2671" t="str">
            <v>-</v>
          </cell>
          <cell r="E2671">
            <v>0</v>
          </cell>
        </row>
        <row r="2672">
          <cell r="B2672">
            <v>2009897303</v>
          </cell>
          <cell r="C2672" t="str">
            <v>- - - - - - - концентрированный, с числом Брикса не более 20, в бочках, цистернах, флекси-танках вместимостью не более 40 кг</v>
          </cell>
          <cell r="D2672" t="str">
            <v>-</v>
          </cell>
          <cell r="E2672">
            <v>5</v>
          </cell>
        </row>
        <row r="2673">
          <cell r="B2673">
            <v>2009897308</v>
          </cell>
          <cell r="C2673" t="str">
            <v>- - - - - - - прочий</v>
          </cell>
          <cell r="D2673" t="str">
            <v>-</v>
          </cell>
          <cell r="E2673" t="str">
            <v>10, но не менее 0,046 евро за 1 л</v>
          </cell>
        </row>
        <row r="2674">
          <cell r="B2674">
            <v>2009897901</v>
          </cell>
          <cell r="C2674" t="str">
            <v>- - - - - - - концентрированный, с числом Брикса более 20, в бочках, цистернах, флекси-танках вместимостью не менее 40 кг</v>
          </cell>
          <cell r="D2674" t="str">
            <v>-</v>
          </cell>
          <cell r="E2674">
            <v>0</v>
          </cell>
        </row>
        <row r="2675">
          <cell r="B2675">
            <v>2009897903</v>
          </cell>
          <cell r="C2675" t="str">
            <v>- - - - - - - концентрированный, с числом Брикса не более 20, в бочках, цистернах, флекси-танках вместимостью не более 40 кг</v>
          </cell>
          <cell r="D2675" t="str">
            <v>-</v>
          </cell>
          <cell r="E2675">
            <v>10</v>
          </cell>
        </row>
        <row r="2676">
          <cell r="B2676">
            <v>2009897908</v>
          </cell>
          <cell r="C2676" t="str">
            <v>- - - - - - - прочий</v>
          </cell>
          <cell r="D2676" t="str">
            <v>-</v>
          </cell>
          <cell r="E2676" t="str">
            <v>10, но не менее 0,046 евро за 1 л</v>
          </cell>
        </row>
        <row r="2677">
          <cell r="B2677">
            <v>2009898500</v>
          </cell>
          <cell r="C2677" t="str">
            <v>- - - - - - - сок из тропических фруктов</v>
          </cell>
          <cell r="D2677" t="str">
            <v>-</v>
          </cell>
          <cell r="E2677" t="str">
            <v>7, но не менее 0,032 евро за 1 л</v>
          </cell>
        </row>
        <row r="2678">
          <cell r="B2678">
            <v>2009898600</v>
          </cell>
          <cell r="C2678" t="str">
            <v>- - - - - - - прочий</v>
          </cell>
          <cell r="D2678" t="str">
            <v>-</v>
          </cell>
          <cell r="E2678" t="str">
            <v>10, но не менее 0,046 евро за 1 л</v>
          </cell>
        </row>
        <row r="2679">
          <cell r="B2679">
            <v>2009898800</v>
          </cell>
          <cell r="C2679" t="str">
            <v>- - - - - - - сок из тропических фруктов</v>
          </cell>
          <cell r="D2679" t="str">
            <v>-</v>
          </cell>
          <cell r="E2679" t="str">
            <v>10, но не менее 0,046 евро за 1 л</v>
          </cell>
        </row>
        <row r="2680">
          <cell r="B2680">
            <v>2009898900</v>
          </cell>
          <cell r="C2680" t="str">
            <v>- - - - - - - прочий</v>
          </cell>
          <cell r="D2680" t="str">
            <v>-</v>
          </cell>
          <cell r="E2680" t="str">
            <v>10, но не менее 0,046 евро за 1 л</v>
          </cell>
        </row>
        <row r="2681">
          <cell r="B2681">
            <v>2009899600</v>
          </cell>
          <cell r="C2681" t="str">
            <v>- - - - - - - сок вишневый или черешневый</v>
          </cell>
          <cell r="D2681" t="str">
            <v>-</v>
          </cell>
          <cell r="E2681" t="str">
            <v>12, но не менее 0,06 евро за 1 л</v>
          </cell>
        </row>
        <row r="2682">
          <cell r="B2682">
            <v>2009899700</v>
          </cell>
          <cell r="C2682" t="str">
            <v>- - - - - - - сок из тропических фруктов</v>
          </cell>
          <cell r="D2682" t="str">
            <v>-</v>
          </cell>
          <cell r="E2682" t="str">
            <v>10, но не менее 0,046 евро за 1 л</v>
          </cell>
        </row>
        <row r="2683">
          <cell r="B2683">
            <v>2009899900</v>
          </cell>
          <cell r="C2683" t="str">
            <v>- - - - - - - прочий</v>
          </cell>
          <cell r="D2683" t="str">
            <v>-</v>
          </cell>
          <cell r="E2683" t="str">
            <v>10, но не менее 0,046 евро за 1 л</v>
          </cell>
        </row>
        <row r="2684">
          <cell r="B2684">
            <v>2009901100</v>
          </cell>
          <cell r="C2684" t="str">
            <v>- - - - стоимостью, не превышающей 22 евро за 100 кг нетто-массы</v>
          </cell>
          <cell r="D2684" t="str">
            <v>-</v>
          </cell>
          <cell r="E2684" t="str">
            <v>14, но не менее 0,065 евро за 1 л</v>
          </cell>
        </row>
        <row r="2685">
          <cell r="B2685">
            <v>2009901902</v>
          </cell>
          <cell r="C2685" t="str">
            <v>- - - - - концентрированные, стоимостью, превышающей 30 евро за 100 кг нетто-массы, в бочках, цистернах, флекси-танках вместимостью более 40 кг</v>
          </cell>
          <cell r="D2685" t="str">
            <v>-</v>
          </cell>
          <cell r="E2685" t="str">
            <v>10, но не менее 0,046 евро за 1 л</v>
          </cell>
        </row>
        <row r="2686">
          <cell r="B2686">
            <v>2009901903</v>
          </cell>
          <cell r="C2686" t="str">
            <v>- - - - - концентрированные, стоимостью, превышающей 30 евро за 100 кг нетто-массы, в бочках, цистернах, флекси-танках вместимостью не более 40 кг</v>
          </cell>
          <cell r="D2686" t="str">
            <v>-</v>
          </cell>
          <cell r="E2686" t="str">
            <v>10, но не менее 0,05 евро за 1 л</v>
          </cell>
        </row>
        <row r="2687">
          <cell r="B2687">
            <v>2009901908</v>
          </cell>
          <cell r="C2687" t="str">
            <v>- - - - - прочие</v>
          </cell>
          <cell r="D2687" t="str">
            <v>-</v>
          </cell>
          <cell r="E2687" t="str">
            <v>10, но не менее 0,046 евро за 1 л</v>
          </cell>
        </row>
        <row r="2688">
          <cell r="B2688">
            <v>2009902100</v>
          </cell>
          <cell r="C2688" t="str">
            <v>- - - - стоимостью, не превышающей 30 евро за 100 кг нетто-массы</v>
          </cell>
          <cell r="D2688" t="str">
            <v>-</v>
          </cell>
          <cell r="E2688" t="str">
            <v>10, но не менее 0,046 евро за 1 л</v>
          </cell>
        </row>
        <row r="2689">
          <cell r="B2689">
            <v>2009902902</v>
          </cell>
          <cell r="C2689" t="str">
            <v>- - - - - концентрированные, в бочках, цистернах, флекси-танках вместимостью более 40 кг</v>
          </cell>
          <cell r="D2689" t="str">
            <v>-</v>
          </cell>
          <cell r="E2689">
            <v>0</v>
          </cell>
        </row>
        <row r="2690">
          <cell r="B2690">
            <v>2009902903</v>
          </cell>
          <cell r="C2690" t="str">
            <v>- - - - - концентрированные, в бочках, цистернах, флекси-танках вместимостью не более 40 кг</v>
          </cell>
          <cell r="D2690" t="str">
            <v>-</v>
          </cell>
          <cell r="E2690">
            <v>10</v>
          </cell>
        </row>
        <row r="2691">
          <cell r="B2691">
            <v>2009902908</v>
          </cell>
          <cell r="C2691" t="str">
            <v>- - - - - прочие</v>
          </cell>
          <cell r="D2691" t="str">
            <v>-</v>
          </cell>
          <cell r="E2691" t="str">
            <v>13, но не менее 0,06 евро за 1 л</v>
          </cell>
        </row>
        <row r="2692">
          <cell r="B2692">
            <v>2009903100</v>
          </cell>
          <cell r="C2692" t="str">
            <v>- - - - стоимостью, не превышающей 18 евро за 100 кг нетто-массы, и с содержанием добавок сахара более 30 мас.%</v>
          </cell>
          <cell r="D2692" t="str">
            <v>-</v>
          </cell>
          <cell r="E2692" t="str">
            <v>14, но не менее 0,065 евро за 1 л</v>
          </cell>
        </row>
        <row r="2693">
          <cell r="B2693">
            <v>2009903901</v>
          </cell>
          <cell r="C2693" t="str">
            <v>- - - - - в упаковках объемом не более 0,35 л, для детского питания</v>
          </cell>
          <cell r="D2693" t="str">
            <v>-</v>
          </cell>
          <cell r="E2693" t="str">
            <v>14, но не менее 0,065 евро за 1 л</v>
          </cell>
        </row>
        <row r="2694">
          <cell r="B2694">
            <v>2009903909</v>
          </cell>
          <cell r="C2694" t="str">
            <v>- - - - - прочие</v>
          </cell>
          <cell r="D2694" t="str">
            <v>-</v>
          </cell>
          <cell r="E2694" t="str">
            <v>14, но не менее 0,065 евро за 1 л</v>
          </cell>
        </row>
        <row r="2695">
          <cell r="B2695">
            <v>2009904101</v>
          </cell>
          <cell r="C2695" t="str">
            <v>- - - - - - - концентрированные, с числом Брикса более 20, в бочках, цистернах, флекси-танках вместимостью не менее 40 кг</v>
          </cell>
          <cell r="D2695" t="str">
            <v>-</v>
          </cell>
          <cell r="E2695">
            <v>0</v>
          </cell>
        </row>
        <row r="2696">
          <cell r="B2696">
            <v>2009904102</v>
          </cell>
          <cell r="C2696" t="str">
            <v>- - - - - - - - в упаковках объемом не более 0,35 л, для детского питания</v>
          </cell>
          <cell r="D2696" t="str">
            <v>-</v>
          </cell>
          <cell r="E2696" t="str">
            <v>12, но не менее 0,056 евро за 1 л</v>
          </cell>
        </row>
        <row r="2697">
          <cell r="B2697">
            <v>2009904104</v>
          </cell>
          <cell r="C2697" t="str">
            <v>- - - - - - - - - концентрированные, с числом Брикса не более 20, в бочках, цистернах, флекси-танках вместимостью не более 40 кг</v>
          </cell>
          <cell r="D2697" t="str">
            <v>-</v>
          </cell>
          <cell r="E2697">
            <v>5</v>
          </cell>
        </row>
        <row r="2698">
          <cell r="B2698">
            <v>2009904107</v>
          </cell>
          <cell r="C2698" t="str">
            <v>- - - - - - - - - прочие</v>
          </cell>
          <cell r="D2698" t="str">
            <v>-</v>
          </cell>
          <cell r="E2698" t="str">
            <v>12, но не менее 0,056 евро за 1 л</v>
          </cell>
        </row>
        <row r="2699">
          <cell r="B2699">
            <v>2009904901</v>
          </cell>
          <cell r="C2699" t="str">
            <v>- - - - - - - концентрированные, с числом Брикса более 20, в бочках, цистернах, флекси-танках вместимостью не менее 40 кг</v>
          </cell>
          <cell r="D2699" t="str">
            <v>-</v>
          </cell>
          <cell r="E2699">
            <v>0</v>
          </cell>
        </row>
        <row r="2700">
          <cell r="B2700">
            <v>2009904903</v>
          </cell>
          <cell r="C2700" t="str">
            <v>- - - - - - - концентрированные, с числом Брикса не более 20, в бочках, цистернах, флекси-танках вместимостью не более 40 кг</v>
          </cell>
          <cell r="D2700" t="str">
            <v>-</v>
          </cell>
          <cell r="E2700">
            <v>5</v>
          </cell>
        </row>
        <row r="2701">
          <cell r="B2701">
            <v>2009904908</v>
          </cell>
          <cell r="C2701" t="str">
            <v>- - - - - - - прочие</v>
          </cell>
          <cell r="D2701" t="str">
            <v>-</v>
          </cell>
          <cell r="E2701" t="str">
            <v>12, но не менее 0,056 евро за 1 л</v>
          </cell>
        </row>
        <row r="2702">
          <cell r="B2702">
            <v>2009905101</v>
          </cell>
          <cell r="C2702" t="str">
            <v>- - - - - - - концентрированные, с числом Брикса более 20, в бочках, цистернах, флекси-танках вместимостью не менее 40 кг</v>
          </cell>
          <cell r="D2702" t="str">
            <v>-</v>
          </cell>
          <cell r="E2702">
            <v>0</v>
          </cell>
        </row>
        <row r="2703">
          <cell r="B2703">
            <v>2009905102</v>
          </cell>
          <cell r="C2703" t="str">
            <v>- - - - - - - - в упаковках объемом не более 0,35 л, для детского питания</v>
          </cell>
          <cell r="D2703" t="str">
            <v>-</v>
          </cell>
          <cell r="E2703" t="str">
            <v>12, но не менее 0,056 евро за 1 л</v>
          </cell>
        </row>
        <row r="2704">
          <cell r="B2704">
            <v>2009905104</v>
          </cell>
          <cell r="C2704" t="str">
            <v>- - - - - - - - - концентрированные, с числом Брикса не более 20, в бочках, цистернах, флекси-танках вместимостью не более 40 кг</v>
          </cell>
          <cell r="D2704" t="str">
            <v>-</v>
          </cell>
          <cell r="E2704">
            <v>10</v>
          </cell>
        </row>
        <row r="2705">
          <cell r="B2705">
            <v>2009905107</v>
          </cell>
          <cell r="C2705" t="str">
            <v>- - - - - - - - - прочие</v>
          </cell>
          <cell r="D2705" t="str">
            <v>-</v>
          </cell>
          <cell r="E2705" t="str">
            <v>12, но не менее 0,056 евро за 1 л</v>
          </cell>
        </row>
        <row r="2706">
          <cell r="B2706">
            <v>2009905901</v>
          </cell>
          <cell r="C2706" t="str">
            <v>- - - - - - - концентрированные, с числом Брикса более 20, в бочках, цистернах, флекси-танках вместимостью не менее 40 кг</v>
          </cell>
          <cell r="D2706" t="str">
            <v>-</v>
          </cell>
          <cell r="E2706">
            <v>0</v>
          </cell>
        </row>
        <row r="2707">
          <cell r="B2707">
            <v>2009905903</v>
          </cell>
          <cell r="C2707" t="str">
            <v>- - - - - - - концентрированные, с числом Брикса не более 20, в бочках, цистернах, флекси-танках вместимостью не более 40 кг</v>
          </cell>
          <cell r="D2707" t="str">
            <v>-</v>
          </cell>
          <cell r="E2707">
            <v>10</v>
          </cell>
        </row>
        <row r="2708">
          <cell r="B2708">
            <v>2009905908</v>
          </cell>
          <cell r="C2708" t="str">
            <v>- - - - - - - прочие</v>
          </cell>
          <cell r="D2708" t="str">
            <v>-</v>
          </cell>
          <cell r="E2708" t="str">
            <v>12, но не менее 0,056 евро за 1 л</v>
          </cell>
        </row>
        <row r="2709">
          <cell r="B2709">
            <v>2009907100</v>
          </cell>
          <cell r="C2709" t="str">
            <v>- - - - - - с содержанием добавок сахара более 30 мас.%</v>
          </cell>
          <cell r="D2709" t="str">
            <v>-</v>
          </cell>
          <cell r="E2709" t="str">
            <v>10, но не менее 0,046 евро за 1 л</v>
          </cell>
        </row>
        <row r="2710">
          <cell r="B2710">
            <v>2009907300</v>
          </cell>
          <cell r="C2710" t="str">
            <v>- - - - - - с содержанием добавок сахара не более 30 мас.%</v>
          </cell>
          <cell r="D2710" t="str">
            <v>-</v>
          </cell>
          <cell r="E2710" t="str">
            <v>10, но не менее 0,046 евро за 1 л</v>
          </cell>
        </row>
        <row r="2711">
          <cell r="B2711">
            <v>2009907900</v>
          </cell>
          <cell r="C2711" t="str">
            <v>- - - - - - не содержащие добавок сахара</v>
          </cell>
          <cell r="D2711" t="str">
            <v>-</v>
          </cell>
          <cell r="E2711" t="str">
            <v>10, но не менее 0,046 евро за 1 л</v>
          </cell>
        </row>
        <row r="2712">
          <cell r="B2712">
            <v>2009909200</v>
          </cell>
          <cell r="C2712" t="str">
            <v>- - - - - - - смеси соков из тропических фруктов</v>
          </cell>
          <cell r="D2712" t="str">
            <v>-</v>
          </cell>
          <cell r="E2712" t="str">
            <v>10, но не менее 0,046 евро за 1 л</v>
          </cell>
        </row>
        <row r="2713">
          <cell r="B2713">
            <v>2009909400</v>
          </cell>
          <cell r="C2713" t="str">
            <v>- - - - - - - прочие</v>
          </cell>
          <cell r="D2713" t="str">
            <v>-</v>
          </cell>
          <cell r="E2713" t="str">
            <v>10, но не менее 0,046 евро за 1 л</v>
          </cell>
        </row>
        <row r="2714">
          <cell r="B2714">
            <v>2009909500</v>
          </cell>
          <cell r="C2714" t="str">
            <v>- - - - - - - смеси соков из тропических фруктов</v>
          </cell>
          <cell r="D2714" t="str">
            <v>-</v>
          </cell>
          <cell r="E2714" t="str">
            <v>10, но не менее 0,046 евро за 1 л</v>
          </cell>
        </row>
        <row r="2715">
          <cell r="B2715">
            <v>2009909600</v>
          </cell>
          <cell r="C2715" t="str">
            <v>- - - - - - - прочие</v>
          </cell>
          <cell r="D2715" t="str">
            <v>-</v>
          </cell>
          <cell r="E2715" t="str">
            <v>10, но не менее 0,046 евро за 1 л</v>
          </cell>
        </row>
        <row r="2716">
          <cell r="B2716">
            <v>2009909700</v>
          </cell>
          <cell r="C2716" t="str">
            <v>- - - - - - - смеси соков из тропических фруктов</v>
          </cell>
          <cell r="D2716" t="str">
            <v>-</v>
          </cell>
          <cell r="E2716" t="str">
            <v>10, но не менее 0,046 евро за 1 л</v>
          </cell>
        </row>
        <row r="2717">
          <cell r="B2717">
            <v>2009909800</v>
          </cell>
          <cell r="C2717" t="str">
            <v>- - - - - - - прочие</v>
          </cell>
          <cell r="D2717" t="str">
            <v>-</v>
          </cell>
          <cell r="E2717" t="str">
            <v>10, но не менее 0,046 евро за 1 л</v>
          </cell>
        </row>
        <row r="2718">
          <cell r="B2718">
            <v>2101110011</v>
          </cell>
          <cell r="C2718" t="str">
            <v>- - - - - в первичных упаковках нетто-массой не более 3 кг</v>
          </cell>
          <cell r="D2718" t="str">
            <v>-</v>
          </cell>
          <cell r="E2718" t="str">
            <v>7,5, но не менее 0,34 евро за 1 кг</v>
          </cell>
        </row>
        <row r="2719">
          <cell r="B2719">
            <v>2101110012</v>
          </cell>
          <cell r="C2719" t="str">
            <v>- - - - - прочий</v>
          </cell>
          <cell r="D2719" t="str">
            <v>-</v>
          </cell>
          <cell r="E2719" t="str">
            <v>7,5, но не менее 0,34 евро за 1 кг</v>
          </cell>
        </row>
        <row r="2720">
          <cell r="B2720">
            <v>2101110013</v>
          </cell>
          <cell r="C2720" t="str">
            <v>- - - - - в первичных упаковках нетто-массой не более 3 кг</v>
          </cell>
          <cell r="D2720" t="str">
            <v>-</v>
          </cell>
          <cell r="E2720" t="str">
            <v>7,5, но не менее 0,34 евро за 1 кг</v>
          </cell>
        </row>
        <row r="2721">
          <cell r="B2721">
            <v>2101110014</v>
          </cell>
          <cell r="C2721" t="str">
            <v>- - - - - прочий</v>
          </cell>
          <cell r="D2721" t="str">
            <v>-</v>
          </cell>
          <cell r="E2721" t="str">
            <v>7,5, но не менее 0,34 евро за 1 кг</v>
          </cell>
        </row>
        <row r="2722">
          <cell r="B2722">
            <v>2101110015</v>
          </cell>
          <cell r="C2722" t="str">
            <v>- - - - - в первичных упаковках нетто-массой не более 3 кг</v>
          </cell>
          <cell r="D2722" t="str">
            <v>-</v>
          </cell>
          <cell r="E2722" t="str">
            <v>7,5, но не менее 0,34 евро за 1 кг</v>
          </cell>
        </row>
        <row r="2723">
          <cell r="B2723">
            <v>2101110016</v>
          </cell>
          <cell r="C2723" t="str">
            <v>- - - - - прочий</v>
          </cell>
          <cell r="D2723" t="str">
            <v>-</v>
          </cell>
          <cell r="E2723" t="str">
            <v>7,5, но не менее 0,34 евро за 1 кг</v>
          </cell>
        </row>
        <row r="2724">
          <cell r="B2724">
            <v>2101110017</v>
          </cell>
          <cell r="C2724" t="str">
            <v>- - - - - в первичных упаковках нетто-массой не более 3 кг</v>
          </cell>
          <cell r="D2724" t="str">
            <v>-</v>
          </cell>
          <cell r="E2724" t="str">
            <v>7,5, но не менее 0,34 евро за 1 кг</v>
          </cell>
        </row>
        <row r="2725">
          <cell r="B2725">
            <v>2101110018</v>
          </cell>
          <cell r="C2725" t="str">
            <v>- - - - - прочие</v>
          </cell>
          <cell r="D2725" t="str">
            <v>-</v>
          </cell>
          <cell r="E2725" t="str">
            <v>7,5, но не менее 0,34 евро за 1 кг</v>
          </cell>
        </row>
        <row r="2726">
          <cell r="B2726">
            <v>2101110092</v>
          </cell>
          <cell r="C2726" t="str">
            <v>- - - - - в первичных упаковках нетто-массой не более 3 кг</v>
          </cell>
          <cell r="D2726" t="str">
            <v>-</v>
          </cell>
          <cell r="E2726">
            <v>10</v>
          </cell>
        </row>
        <row r="2727">
          <cell r="B2727">
            <v>2101110093</v>
          </cell>
          <cell r="C2727" t="str">
            <v>- - - - - прочие</v>
          </cell>
          <cell r="D2727" t="str">
            <v>-</v>
          </cell>
          <cell r="E2727">
            <v>10</v>
          </cell>
        </row>
        <row r="2728">
          <cell r="B2728">
            <v>2101110097</v>
          </cell>
          <cell r="C2728" t="str">
            <v>- - - - - в первичных упаковках нетто-массой не более 3 кг</v>
          </cell>
          <cell r="D2728" t="str">
            <v>-</v>
          </cell>
          <cell r="E2728" t="str">
            <v>7,5, но не менее 0,375 евро за 1 кг</v>
          </cell>
        </row>
        <row r="2729">
          <cell r="B2729">
            <v>2101110098</v>
          </cell>
          <cell r="C2729" t="str">
            <v>- - - - - прочие</v>
          </cell>
          <cell r="D2729" t="str">
            <v>-</v>
          </cell>
          <cell r="E2729" t="str">
            <v>7,5, но не менее 0,375 евро за 1 кг</v>
          </cell>
        </row>
        <row r="2730">
          <cell r="B2730">
            <v>2101129201</v>
          </cell>
          <cell r="C2730" t="str">
            <v>- - - - в первичных упаковках нетто-массой не более 3 кг</v>
          </cell>
          <cell r="D2730" t="str">
            <v>-</v>
          </cell>
          <cell r="E2730">
            <v>11</v>
          </cell>
        </row>
        <row r="2731">
          <cell r="B2731">
            <v>2101129209</v>
          </cell>
          <cell r="C2731" t="str">
            <v>- - - - прочие</v>
          </cell>
          <cell r="D2731" t="str">
            <v>-</v>
          </cell>
          <cell r="E2731">
            <v>11</v>
          </cell>
        </row>
        <row r="2732">
          <cell r="B2732">
            <v>2101129801</v>
          </cell>
          <cell r="C2732" t="str">
            <v>- - - - в первичных упаковках нетто-массой не более 3 кг</v>
          </cell>
          <cell r="D2732" t="str">
            <v>-</v>
          </cell>
          <cell r="E2732">
            <v>11</v>
          </cell>
        </row>
        <row r="2733">
          <cell r="B2733">
            <v>2101129809</v>
          </cell>
          <cell r="C2733" t="str">
            <v>- - - - прочие</v>
          </cell>
          <cell r="D2733" t="str">
            <v>-</v>
          </cell>
          <cell r="E2733">
            <v>11</v>
          </cell>
        </row>
        <row r="2734">
          <cell r="B2734">
            <v>2101202000</v>
          </cell>
          <cell r="C2734" t="str">
            <v>- - экстракты, эссенции или концентраты</v>
          </cell>
          <cell r="D2734" t="str">
            <v>-</v>
          </cell>
          <cell r="E2734">
            <v>11</v>
          </cell>
        </row>
        <row r="2735">
          <cell r="B2735">
            <v>2101209200</v>
          </cell>
          <cell r="C2735" t="str">
            <v>- - - на основе экстрактов, эссенций или концентратов чая или мате, или парагвайского чая</v>
          </cell>
          <cell r="D2735" t="str">
            <v>-</v>
          </cell>
          <cell r="E2735">
            <v>11</v>
          </cell>
        </row>
        <row r="2736">
          <cell r="B2736">
            <v>2101209800</v>
          </cell>
          <cell r="C2736" t="str">
            <v>- - - прочие</v>
          </cell>
          <cell r="D2736" t="str">
            <v>-</v>
          </cell>
          <cell r="E2736">
            <v>11</v>
          </cell>
        </row>
        <row r="2737">
          <cell r="B2737">
            <v>2101301100</v>
          </cell>
          <cell r="C2737" t="str">
            <v>- - - обжаренный цикорий</v>
          </cell>
          <cell r="D2737" t="str">
            <v>-</v>
          </cell>
          <cell r="E2737">
            <v>12</v>
          </cell>
        </row>
        <row r="2738">
          <cell r="B2738">
            <v>2101301900</v>
          </cell>
          <cell r="C2738" t="str">
            <v>- - - прочие</v>
          </cell>
          <cell r="D2738" t="str">
            <v>-</v>
          </cell>
          <cell r="E2738">
            <v>13</v>
          </cell>
        </row>
        <row r="2739">
          <cell r="B2739">
            <v>2101309100</v>
          </cell>
          <cell r="C2739" t="str">
            <v>- - - обжаренного цикория</v>
          </cell>
          <cell r="D2739" t="str">
            <v>-</v>
          </cell>
          <cell r="E2739">
            <v>13</v>
          </cell>
        </row>
        <row r="2740">
          <cell r="B2740">
            <v>2101309900</v>
          </cell>
          <cell r="C2740" t="str">
            <v>- - - прочих</v>
          </cell>
          <cell r="D2740" t="str">
            <v>-</v>
          </cell>
          <cell r="E2740">
            <v>13</v>
          </cell>
        </row>
        <row r="2741">
          <cell r="B2741">
            <v>2102101000</v>
          </cell>
          <cell r="C2741" t="str">
            <v>- - дрожжи культуральные</v>
          </cell>
          <cell r="D2741" t="str">
            <v>-</v>
          </cell>
          <cell r="E2741">
            <v>14</v>
          </cell>
        </row>
        <row r="2742">
          <cell r="B2742">
            <v>2102103100</v>
          </cell>
          <cell r="C2742" t="str">
            <v>- - - сухие</v>
          </cell>
          <cell r="D2742" t="str">
            <v>-</v>
          </cell>
          <cell r="E2742">
            <v>14.6</v>
          </cell>
        </row>
        <row r="2743">
          <cell r="B2743">
            <v>2102103900</v>
          </cell>
          <cell r="C2743" t="str">
            <v>- - - прочие</v>
          </cell>
          <cell r="D2743" t="str">
            <v>-</v>
          </cell>
          <cell r="E2743">
            <v>13</v>
          </cell>
        </row>
        <row r="2744">
          <cell r="B2744">
            <v>2102109000</v>
          </cell>
          <cell r="C2744" t="str">
            <v>- - прочие</v>
          </cell>
          <cell r="D2744" t="str">
            <v>-</v>
          </cell>
          <cell r="E2744">
            <v>14</v>
          </cell>
        </row>
        <row r="2745">
          <cell r="B2745">
            <v>2102201100</v>
          </cell>
          <cell r="C2745" t="str">
            <v>- - - в виде таблеток, кубиков или в аналогичной форме, или в первичных упаковках нетто-массой не более 1 кг</v>
          </cell>
          <cell r="D2745" t="str">
            <v>-</v>
          </cell>
          <cell r="E2745">
            <v>12</v>
          </cell>
        </row>
        <row r="2746">
          <cell r="B2746">
            <v>2102201900</v>
          </cell>
          <cell r="C2746" t="str">
            <v>- - - прочие</v>
          </cell>
          <cell r="D2746" t="str">
            <v>-</v>
          </cell>
          <cell r="E2746">
            <v>12</v>
          </cell>
        </row>
        <row r="2747">
          <cell r="B2747">
            <v>2102209000</v>
          </cell>
          <cell r="C2747" t="str">
            <v>- - прочие</v>
          </cell>
          <cell r="D2747" t="str">
            <v>-</v>
          </cell>
          <cell r="E2747">
            <v>12</v>
          </cell>
        </row>
        <row r="2748">
          <cell r="B2748">
            <v>2102300000</v>
          </cell>
          <cell r="C2748" t="str">
            <v>- порошки пекарные готовые</v>
          </cell>
          <cell r="D2748" t="str">
            <v>-</v>
          </cell>
          <cell r="E2748">
            <v>10</v>
          </cell>
        </row>
        <row r="2749">
          <cell r="B2749">
            <v>2103100000</v>
          </cell>
          <cell r="C2749" t="str">
            <v>- соус соевый</v>
          </cell>
          <cell r="D2749" t="str">
            <v>-</v>
          </cell>
          <cell r="E2749">
            <v>9.4</v>
          </cell>
        </row>
        <row r="2750">
          <cell r="B2750">
            <v>2103200000</v>
          </cell>
          <cell r="C2750" t="str">
            <v>- кетчуп томатный и прочие томатные соусы</v>
          </cell>
          <cell r="D2750" t="str">
            <v>-</v>
          </cell>
          <cell r="E2750">
            <v>10</v>
          </cell>
        </row>
        <row r="2751">
          <cell r="B2751">
            <v>2103301000</v>
          </cell>
          <cell r="C2751" t="str">
            <v>- - горчичный порошок</v>
          </cell>
          <cell r="D2751" t="str">
            <v>-</v>
          </cell>
          <cell r="E2751">
            <v>15</v>
          </cell>
        </row>
        <row r="2752">
          <cell r="B2752">
            <v>2103309000</v>
          </cell>
          <cell r="C2752" t="str">
            <v>- - горчица готовая</v>
          </cell>
          <cell r="D2752" t="str">
            <v>-</v>
          </cell>
          <cell r="E2752">
            <v>11</v>
          </cell>
        </row>
        <row r="2753">
          <cell r="B2753">
            <v>2103901000</v>
          </cell>
          <cell r="C2753" t="str">
            <v>- - манговое чутни жидкое</v>
          </cell>
          <cell r="D2753" t="str">
            <v>-</v>
          </cell>
          <cell r="E2753">
            <v>6</v>
          </cell>
        </row>
        <row r="2754">
          <cell r="B2754">
            <v>2103903000</v>
          </cell>
          <cell r="C2754" t="str">
            <v>- - ароматические горечи, содержащие 44,2 - 49,2 об.% спирта и 1,5 - 6 мас.% горечавки, специй и различных ингредиентов и содержащие 4 - 10% сахара, в емкостях 0,5 л или менее</v>
          </cell>
          <cell r="D2754" t="str">
            <v>л 100% спирта</v>
          </cell>
          <cell r="E2754" t="str">
            <v>2 евро за 1 л</v>
          </cell>
        </row>
        <row r="2755">
          <cell r="B2755">
            <v>2103909001</v>
          </cell>
          <cell r="C2755" t="str">
            <v>- - - соус майонез</v>
          </cell>
          <cell r="D2755" t="str">
            <v>-</v>
          </cell>
          <cell r="E2755">
            <v>6</v>
          </cell>
        </row>
        <row r="2756">
          <cell r="B2756">
            <v>2103909009</v>
          </cell>
          <cell r="C2756" t="str">
            <v>- - - прочие</v>
          </cell>
          <cell r="D2756" t="str">
            <v>-</v>
          </cell>
          <cell r="E2756">
            <v>6</v>
          </cell>
        </row>
        <row r="2757">
          <cell r="B2757">
            <v>2104100000</v>
          </cell>
          <cell r="C2757" t="str">
            <v>- супы и бульоны готовые и заготовки для их приготовления</v>
          </cell>
          <cell r="D2757" t="str">
            <v>-</v>
          </cell>
          <cell r="E2757">
            <v>12.5</v>
          </cell>
        </row>
        <row r="2758">
          <cell r="B2758">
            <v>2104200010</v>
          </cell>
          <cell r="C2758" t="str">
            <v>- - для детей раннего возраста</v>
          </cell>
          <cell r="D2758" t="str">
            <v>-</v>
          </cell>
          <cell r="E2758">
            <v>0</v>
          </cell>
        </row>
        <row r="2759">
          <cell r="B2759">
            <v>2104200090</v>
          </cell>
          <cell r="C2759" t="str">
            <v>- - прочие</v>
          </cell>
          <cell r="D2759" t="str">
            <v>-</v>
          </cell>
          <cell r="E2759">
            <v>10</v>
          </cell>
        </row>
        <row r="2760">
          <cell r="B2760">
            <v>2105001000</v>
          </cell>
          <cell r="C2760" t="str">
            <v>- не содержащие молочных жиров или содержащие менее 3 мас.% молочных жиров</v>
          </cell>
          <cell r="D2760" t="str">
            <v>-</v>
          </cell>
          <cell r="E2760">
            <v>10</v>
          </cell>
        </row>
        <row r="2761">
          <cell r="B2761">
            <v>2105009100</v>
          </cell>
          <cell r="C2761" t="str">
            <v>- - 3 мас.% или более, но менее 7 мас.%</v>
          </cell>
          <cell r="D2761" t="str">
            <v>-</v>
          </cell>
          <cell r="E2761">
            <v>10</v>
          </cell>
        </row>
        <row r="2762">
          <cell r="B2762">
            <v>2105009900</v>
          </cell>
          <cell r="C2762" t="str">
            <v>- - 7 мас.% или более</v>
          </cell>
          <cell r="D2762" t="str">
            <v>-</v>
          </cell>
          <cell r="E2762">
            <v>10</v>
          </cell>
        </row>
        <row r="2763">
          <cell r="B2763">
            <v>2106102000</v>
          </cell>
          <cell r="C2763" t="str">
            <v>-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v>
          </cell>
          <cell r="D2763" t="str">
            <v>-</v>
          </cell>
          <cell r="E2763">
            <v>5</v>
          </cell>
        </row>
        <row r="2764">
          <cell r="B2764">
            <v>2106108000</v>
          </cell>
          <cell r="C2764" t="str">
            <v>- - прочие</v>
          </cell>
          <cell r="D2764" t="str">
            <v>-</v>
          </cell>
          <cell r="E2764">
            <v>5</v>
          </cell>
        </row>
        <row r="2765">
          <cell r="B2765">
            <v>2106902000</v>
          </cell>
          <cell r="C2765" t="str">
            <v>- - составные спиртовые полуфабрикаты, кроме продуктов на основе душистых веществ, используемые при производстве напитков</v>
          </cell>
          <cell r="D2765" t="str">
            <v>л 100% спирта</v>
          </cell>
          <cell r="E2765">
            <v>10</v>
          </cell>
        </row>
        <row r="2766">
          <cell r="B2766">
            <v>2106903000</v>
          </cell>
          <cell r="C2766" t="str">
            <v>- - - сиропы изоглюкозы</v>
          </cell>
          <cell r="D2766" t="str">
            <v>-</v>
          </cell>
          <cell r="E2766">
            <v>8</v>
          </cell>
        </row>
        <row r="2767">
          <cell r="B2767">
            <v>2106905100</v>
          </cell>
          <cell r="C2767" t="str">
            <v>- - - - сироп лактозы</v>
          </cell>
          <cell r="D2767" t="str">
            <v>-</v>
          </cell>
          <cell r="E2767">
            <v>8</v>
          </cell>
        </row>
        <row r="2768">
          <cell r="B2768">
            <v>2106905500</v>
          </cell>
          <cell r="C2768" t="str">
            <v>- - - - сироп глюкозы и сироп мальтодекстрина</v>
          </cell>
          <cell r="D2768" t="str">
            <v>-</v>
          </cell>
          <cell r="E2768">
            <v>8</v>
          </cell>
        </row>
        <row r="2769">
          <cell r="B2769">
            <v>2106905900</v>
          </cell>
          <cell r="C2769" t="str">
            <v>- - - - прочие</v>
          </cell>
          <cell r="D2769" t="str">
            <v>-</v>
          </cell>
          <cell r="E2769">
            <v>10</v>
          </cell>
        </row>
        <row r="2770">
          <cell r="B2770">
            <v>2106909200</v>
          </cell>
          <cell r="C2770" t="str">
            <v>- -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v>
          </cell>
          <cell r="D2770" t="str">
            <v>-</v>
          </cell>
          <cell r="E2770">
            <v>10</v>
          </cell>
        </row>
        <row r="2771">
          <cell r="B2771">
            <v>2106909801</v>
          </cell>
          <cell r="C2771" t="str">
            <v>- - - - жевательная резинка без сахара (сахарозы) и/или с использованием заменителя сахара</v>
          </cell>
          <cell r="D2771" t="str">
            <v>-</v>
          </cell>
          <cell r="E2771" t="str">
            <v>12, но не менее 0,72 евро за 1 кг</v>
          </cell>
        </row>
        <row r="2772">
          <cell r="B2772">
            <v>2106909802</v>
          </cell>
          <cell r="C2772" t="str">
            <v>- - - - жевательная резинка без сахара (полуфабрикат)</v>
          </cell>
          <cell r="D2772" t="str">
            <v>-</v>
          </cell>
          <cell r="E2772" t="str">
            <v>9,4, но не менее 0,38 евро за 1 кг</v>
          </cell>
        </row>
        <row r="2773">
          <cell r="B2773">
            <v>2106909803</v>
          </cell>
          <cell r="C2773" t="str">
            <v>- - - - смеси витаминов и минеральных веществ, предназначенные для сбалансированного дополнения к питанию</v>
          </cell>
          <cell r="D2773" t="str">
            <v>-</v>
          </cell>
          <cell r="E2773">
            <v>5</v>
          </cell>
        </row>
        <row r="2774">
          <cell r="B2774">
            <v>2106909804</v>
          </cell>
          <cell r="C2774" t="str">
            <v>- - - - пригодные для употребления в пищу смеси или готовые продукты из животных или растительных жиров или масел или их фракций, содержащие более 15 мас.% молочных жиров</v>
          </cell>
          <cell r="D2774" t="str">
            <v>-</v>
          </cell>
          <cell r="E2774" t="str">
            <v>12, но не менее 0,12 евро за 1 кг</v>
          </cell>
        </row>
        <row r="2775">
          <cell r="B2775">
            <v>2106909805</v>
          </cell>
          <cell r="C2775" t="str">
            <v>- - - - сырное фондю</v>
          </cell>
          <cell r="D2775" t="str">
            <v>-</v>
          </cell>
          <cell r="E2775" t="str">
            <v>10, но не менее 0,2 евро за 1 кг</v>
          </cell>
        </row>
        <row r="2776">
          <cell r="B2776">
            <v>2106909809</v>
          </cell>
          <cell r="C2776" t="str">
            <v>- - - - прочие</v>
          </cell>
          <cell r="D2776" t="str">
            <v>-</v>
          </cell>
          <cell r="E2776">
            <v>12</v>
          </cell>
        </row>
        <row r="2777">
          <cell r="B2777">
            <v>2201101100</v>
          </cell>
          <cell r="C2777" t="str">
            <v>- - - негазированные</v>
          </cell>
          <cell r="D2777" t="str">
            <v>л</v>
          </cell>
          <cell r="E2777" t="str">
            <v>15, но не менее 0,07 евро за 1 л</v>
          </cell>
        </row>
        <row r="2778">
          <cell r="B2778">
            <v>2201101900</v>
          </cell>
          <cell r="C2778" t="str">
            <v>- - - прочие</v>
          </cell>
          <cell r="D2778" t="str">
            <v>л</v>
          </cell>
          <cell r="E2778" t="str">
            <v>14, но не менее 0,066 евро за 1 л</v>
          </cell>
        </row>
        <row r="2779">
          <cell r="B2779">
            <v>2201109000</v>
          </cell>
          <cell r="C2779" t="str">
            <v>- - прочие</v>
          </cell>
          <cell r="D2779" t="str">
            <v>л</v>
          </cell>
          <cell r="E2779" t="str">
            <v>15, но не менее 0,07 евро за 1 л</v>
          </cell>
        </row>
        <row r="2780">
          <cell r="B2780">
            <v>2201900000</v>
          </cell>
          <cell r="C2780" t="str">
            <v>- прочие</v>
          </cell>
          <cell r="D2780" t="str">
            <v>л</v>
          </cell>
          <cell r="E2780" t="str">
            <v>15, но не менее 0,07 евро за 1 л</v>
          </cell>
        </row>
        <row r="2781">
          <cell r="B2781">
            <v>2202100000</v>
          </cell>
          <cell r="C2781" t="str">
            <v>- воды, включая минеральные и газированные, содержащие добавки сахара или других подслащивающих или вкусо-ароматических веществ</v>
          </cell>
          <cell r="D2781" t="str">
            <v>л</v>
          </cell>
          <cell r="E2781" t="str">
            <v>8, но не менее 0,024 евро за 1 л</v>
          </cell>
        </row>
        <row r="2782">
          <cell r="B2782">
            <v>2202910000</v>
          </cell>
          <cell r="C2782" t="str">
            <v>- - безалкогольное пиво</v>
          </cell>
          <cell r="D2782" t="str">
            <v>л</v>
          </cell>
          <cell r="E2782" t="str">
            <v>0,1 евро за 1 л</v>
          </cell>
        </row>
        <row r="2783">
          <cell r="B2783">
            <v>2202991100</v>
          </cell>
          <cell r="C2783" t="str">
            <v>- - - - напитки на основе сои с содержанием белка 2,8 мас.% или более</v>
          </cell>
          <cell r="D2783" t="str">
            <v>л</v>
          </cell>
          <cell r="E2783" t="str">
            <v>8, но не менее 0,03 евро за 1 л</v>
          </cell>
        </row>
        <row r="2784">
          <cell r="B2784">
            <v>2202991500</v>
          </cell>
          <cell r="C2784" t="str">
            <v>- - - - напитки на основе сои с содержанием белка менее 2,8 мас.%; напитки на основе орехов группы 08, злаков группы 10 или семян группы 12</v>
          </cell>
          <cell r="D2784" t="str">
            <v>л</v>
          </cell>
          <cell r="E2784" t="str">
            <v>8, но не менее 0,03 евро за 1 л</v>
          </cell>
        </row>
        <row r="2785">
          <cell r="B2785">
            <v>2202991900</v>
          </cell>
          <cell r="C2785" t="str">
            <v>- - - - прочие</v>
          </cell>
          <cell r="D2785" t="str">
            <v>л</v>
          </cell>
          <cell r="E2785" t="str">
            <v>8, но не менее 0,03 евро за 1 л</v>
          </cell>
        </row>
        <row r="2786">
          <cell r="B2786">
            <v>2202999100</v>
          </cell>
          <cell r="C2786" t="str">
            <v>- - - - менее 0,2 мас.%</v>
          </cell>
          <cell r="D2786" t="str">
            <v>л</v>
          </cell>
          <cell r="E2786" t="str">
            <v>9, но не менее 0,042 евро за 1 л</v>
          </cell>
        </row>
        <row r="2787">
          <cell r="B2787">
            <v>2202999500</v>
          </cell>
          <cell r="C2787" t="str">
            <v>- - - - 0,2 мас.% или более, но менее 2 мас.%</v>
          </cell>
          <cell r="D2787" t="str">
            <v>л</v>
          </cell>
          <cell r="E2787" t="str">
            <v>9, но не менее 0,042 евро за 1 л</v>
          </cell>
        </row>
        <row r="2788">
          <cell r="B2788">
            <v>2202999900</v>
          </cell>
          <cell r="C2788" t="str">
            <v>- - - - 2 мас.% или более</v>
          </cell>
          <cell r="D2788" t="str">
            <v>л</v>
          </cell>
          <cell r="E2788" t="str">
            <v>9, но не менее 0,042 евро за 1 л</v>
          </cell>
        </row>
        <row r="2789">
          <cell r="B2789">
            <v>2203000100</v>
          </cell>
          <cell r="C2789" t="str">
            <v>- - в бутылках</v>
          </cell>
          <cell r="D2789" t="str">
            <v>л</v>
          </cell>
          <cell r="E2789" t="str">
            <v>0,07 евро за 1 л</v>
          </cell>
        </row>
        <row r="2790">
          <cell r="B2790">
            <v>2203000900</v>
          </cell>
          <cell r="C2790" t="str">
            <v>- - прочее</v>
          </cell>
          <cell r="D2790" t="str">
            <v>л</v>
          </cell>
          <cell r="E2790" t="str">
            <v>0,07 евро за 1 л</v>
          </cell>
        </row>
        <row r="2791">
          <cell r="B2791">
            <v>2203001000</v>
          </cell>
          <cell r="C2791" t="str">
            <v>- в сосудах емкостью более 10 л</v>
          </cell>
          <cell r="D2791" t="str">
            <v>л</v>
          </cell>
          <cell r="E2791" t="str">
            <v>0,07 евро за 1 л</v>
          </cell>
        </row>
        <row r="2792">
          <cell r="B2792">
            <v>2204101100</v>
          </cell>
          <cell r="C2792" t="str">
            <v>- - - шампанское</v>
          </cell>
          <cell r="D2792" t="str">
            <v>л</v>
          </cell>
          <cell r="E2792">
            <v>12.5</v>
          </cell>
        </row>
        <row r="2793">
          <cell r="B2793">
            <v>2204109100</v>
          </cell>
          <cell r="C2793" t="str">
            <v>- - - Асти спуманте</v>
          </cell>
          <cell r="D2793" t="str">
            <v>л</v>
          </cell>
          <cell r="E2793">
            <v>12.5</v>
          </cell>
        </row>
        <row r="2794">
          <cell r="B2794">
            <v>2204109301</v>
          </cell>
          <cell r="C2794" t="str">
            <v>- - - - с фактической концентрацией спирта не менее 8,5 об.%</v>
          </cell>
          <cell r="D2794" t="str">
            <v>л</v>
          </cell>
          <cell r="E2794">
            <v>12.5</v>
          </cell>
        </row>
        <row r="2795">
          <cell r="B2795">
            <v>2204109309</v>
          </cell>
          <cell r="C2795" t="str">
            <v>- - - - прочие</v>
          </cell>
          <cell r="D2795" t="str">
            <v>л</v>
          </cell>
          <cell r="E2795">
            <v>12.5</v>
          </cell>
        </row>
        <row r="2796">
          <cell r="B2796">
            <v>2204109401</v>
          </cell>
          <cell r="C2796" t="str">
            <v>- - - с фактической концентрацией спирта не менее 8,5 об.%</v>
          </cell>
          <cell r="D2796" t="str">
            <v>л</v>
          </cell>
          <cell r="E2796">
            <v>12.5</v>
          </cell>
        </row>
        <row r="2797">
          <cell r="B2797">
            <v>2204109409</v>
          </cell>
          <cell r="C2797" t="str">
            <v>- - - прочие</v>
          </cell>
          <cell r="D2797" t="str">
            <v>л</v>
          </cell>
          <cell r="E2797">
            <v>12.5</v>
          </cell>
        </row>
        <row r="2798">
          <cell r="B2798">
            <v>2204109601</v>
          </cell>
          <cell r="C2798" t="str">
            <v>- - - с фактической концентрацией спирта не менее 8,5 об.%</v>
          </cell>
          <cell r="D2798" t="str">
            <v>л</v>
          </cell>
          <cell r="E2798">
            <v>12.5</v>
          </cell>
        </row>
        <row r="2799">
          <cell r="B2799">
            <v>2204109609</v>
          </cell>
          <cell r="C2799" t="str">
            <v>- - - прочие</v>
          </cell>
          <cell r="D2799" t="str">
            <v>л</v>
          </cell>
          <cell r="E2799">
            <v>12.5</v>
          </cell>
        </row>
        <row r="2800">
          <cell r="B2800">
            <v>2204109801</v>
          </cell>
          <cell r="C2800" t="str">
            <v>- - - с фактической концентрацией спирта не менее 8,5 об.%</v>
          </cell>
          <cell r="D2800" t="str">
            <v>л</v>
          </cell>
          <cell r="E2800">
            <v>12.5</v>
          </cell>
        </row>
        <row r="2801">
          <cell r="B2801">
            <v>2204109809</v>
          </cell>
          <cell r="C2801" t="str">
            <v>- - - прочие</v>
          </cell>
          <cell r="D2801" t="str">
            <v>л</v>
          </cell>
          <cell r="E2801">
            <v>12.5</v>
          </cell>
        </row>
        <row r="2802">
          <cell r="B2802">
            <v>2204210600</v>
          </cell>
          <cell r="C2802" t="str">
            <v>- - - - с защищенным наименованием по происхождению (Protected Designation of Origin, PDO)</v>
          </cell>
          <cell r="D2802" t="str">
            <v>л</v>
          </cell>
          <cell r="E2802">
            <v>12.5</v>
          </cell>
        </row>
        <row r="2803">
          <cell r="B2803">
            <v>2204210700</v>
          </cell>
          <cell r="C2803" t="str">
            <v>- - - - с защищенным географическим указанием (Protected Geographical Indication, PGI)</v>
          </cell>
          <cell r="D2803" t="str">
            <v>л</v>
          </cell>
          <cell r="E2803">
            <v>12.5</v>
          </cell>
        </row>
        <row r="2804">
          <cell r="B2804">
            <v>2204210800</v>
          </cell>
          <cell r="C2804" t="str">
            <v>- - - - прочие сортовые вина</v>
          </cell>
          <cell r="D2804" t="str">
            <v>л</v>
          </cell>
          <cell r="E2804">
            <v>12.5</v>
          </cell>
        </row>
        <row r="2805">
          <cell r="B2805">
            <v>2204210900</v>
          </cell>
          <cell r="C2805" t="str">
            <v>- - - - прочее</v>
          </cell>
          <cell r="D2805" t="str">
            <v>л</v>
          </cell>
          <cell r="E2805">
            <v>12.5</v>
          </cell>
        </row>
        <row r="2806">
          <cell r="B2806">
            <v>2204211100</v>
          </cell>
          <cell r="C2806" t="str">
            <v>- - - - - - - - Эльзас</v>
          </cell>
          <cell r="D2806" t="str">
            <v>л</v>
          </cell>
          <cell r="E2806">
            <v>12.5</v>
          </cell>
        </row>
        <row r="2807">
          <cell r="B2807">
            <v>2204211200</v>
          </cell>
          <cell r="C2807" t="str">
            <v>- - - - - - - - Бордо</v>
          </cell>
          <cell r="D2807" t="str">
            <v>л</v>
          </cell>
          <cell r="E2807">
            <v>12.5</v>
          </cell>
        </row>
        <row r="2808">
          <cell r="B2808">
            <v>2204211300</v>
          </cell>
          <cell r="C2808" t="str">
            <v>- - - - - - - - Бургундия</v>
          </cell>
          <cell r="D2808" t="str">
            <v>л</v>
          </cell>
          <cell r="E2808">
            <v>12.5</v>
          </cell>
        </row>
        <row r="2809">
          <cell r="B2809">
            <v>2204211700</v>
          </cell>
          <cell r="C2809" t="str">
            <v>- - - - - - - - Валь де Луар (Долина Луары)</v>
          </cell>
          <cell r="D2809" t="str">
            <v>л</v>
          </cell>
          <cell r="E2809">
            <v>12.5</v>
          </cell>
        </row>
        <row r="2810">
          <cell r="B2810">
            <v>2204211800</v>
          </cell>
          <cell r="C2810" t="str">
            <v>- - - - - - - - Мозель-Саар-Рувер</v>
          </cell>
          <cell r="D2810" t="str">
            <v>л</v>
          </cell>
          <cell r="E2810">
            <v>12.5</v>
          </cell>
        </row>
        <row r="2811">
          <cell r="B2811">
            <v>2204211900</v>
          </cell>
          <cell r="C2811" t="str">
            <v>- - - - - - - - Пфальц</v>
          </cell>
          <cell r="D2811" t="str">
            <v>л</v>
          </cell>
          <cell r="E2811">
            <v>12.5</v>
          </cell>
        </row>
        <row r="2812">
          <cell r="B2812">
            <v>2204212200</v>
          </cell>
          <cell r="C2812" t="str">
            <v>- - - - - - - - Рейнхессен</v>
          </cell>
          <cell r="D2812" t="str">
            <v>л</v>
          </cell>
          <cell r="E2812">
            <v>12.5</v>
          </cell>
        </row>
        <row r="2813">
          <cell r="B2813">
            <v>2204212300</v>
          </cell>
          <cell r="C2813" t="str">
            <v>- - - - - - - - Токай</v>
          </cell>
          <cell r="D2813" t="str">
            <v>л</v>
          </cell>
          <cell r="E2813">
            <v>12.5</v>
          </cell>
        </row>
        <row r="2814">
          <cell r="B2814">
            <v>2204212400</v>
          </cell>
          <cell r="C2814" t="str">
            <v>- - - - - - - - Лацио</v>
          </cell>
          <cell r="D2814" t="str">
            <v>л</v>
          </cell>
          <cell r="E2814">
            <v>12.5</v>
          </cell>
        </row>
        <row r="2815">
          <cell r="B2815">
            <v>2204212600</v>
          </cell>
          <cell r="C2815" t="str">
            <v>- - - - - - - - Тоскана</v>
          </cell>
          <cell r="D2815" t="str">
            <v>л</v>
          </cell>
          <cell r="E2815">
            <v>12.5</v>
          </cell>
        </row>
        <row r="2816">
          <cell r="B2816">
            <v>2204212700</v>
          </cell>
          <cell r="C2816" t="str">
            <v>- - - - - - - - Трентино, Альто-Адидже и Фриули</v>
          </cell>
          <cell r="D2816" t="str">
            <v>л</v>
          </cell>
          <cell r="E2816">
            <v>12.5</v>
          </cell>
        </row>
        <row r="2817">
          <cell r="B2817">
            <v>2204212800</v>
          </cell>
          <cell r="C2817" t="str">
            <v>- - - - - - - - Венето</v>
          </cell>
          <cell r="D2817" t="str">
            <v>л</v>
          </cell>
          <cell r="E2817">
            <v>12.5</v>
          </cell>
        </row>
        <row r="2818">
          <cell r="B2818">
            <v>2204213200</v>
          </cell>
          <cell r="C2818" t="str">
            <v>- - - - - - - - Виньо Верде</v>
          </cell>
          <cell r="D2818" t="str">
            <v>л</v>
          </cell>
          <cell r="E2818">
            <v>12.5</v>
          </cell>
        </row>
        <row r="2819">
          <cell r="B2819">
            <v>2204213400</v>
          </cell>
          <cell r="C2819" t="str">
            <v>- - - - - - - - Пенедес</v>
          </cell>
          <cell r="D2819" t="str">
            <v>л</v>
          </cell>
          <cell r="E2819">
            <v>12.5</v>
          </cell>
        </row>
        <row r="2820">
          <cell r="B2820">
            <v>2204213600</v>
          </cell>
          <cell r="C2820" t="str">
            <v>- - - - - - - - Риойя</v>
          </cell>
          <cell r="D2820" t="str">
            <v>л</v>
          </cell>
          <cell r="E2820">
            <v>12.5</v>
          </cell>
        </row>
        <row r="2821">
          <cell r="B2821">
            <v>2204213700</v>
          </cell>
          <cell r="C2821" t="str">
            <v>- - - - - - - - Валенсия</v>
          </cell>
          <cell r="D2821" t="str">
            <v>л</v>
          </cell>
          <cell r="E2821">
            <v>12.5</v>
          </cell>
        </row>
        <row r="2822">
          <cell r="B2822">
            <v>2204213800</v>
          </cell>
          <cell r="C2822" t="str">
            <v>- - - - - - - - прочие</v>
          </cell>
          <cell r="D2822" t="str">
            <v>л</v>
          </cell>
          <cell r="E2822">
            <v>12.5</v>
          </cell>
        </row>
        <row r="2823">
          <cell r="B2823">
            <v>2204214200</v>
          </cell>
          <cell r="C2823" t="str">
            <v>- - - - - - - - Бордо</v>
          </cell>
          <cell r="D2823" t="str">
            <v>л</v>
          </cell>
          <cell r="E2823">
            <v>12.5</v>
          </cell>
        </row>
        <row r="2824">
          <cell r="B2824">
            <v>2204214300</v>
          </cell>
          <cell r="C2824" t="str">
            <v>- - - - - - - - Бургундия</v>
          </cell>
          <cell r="D2824" t="str">
            <v>л</v>
          </cell>
          <cell r="E2824">
            <v>12.5</v>
          </cell>
        </row>
        <row r="2825">
          <cell r="B2825">
            <v>2204214400</v>
          </cell>
          <cell r="C2825" t="str">
            <v>- - - - - - - - Божоле</v>
          </cell>
          <cell r="D2825" t="str">
            <v>л</v>
          </cell>
          <cell r="E2825">
            <v>12.5</v>
          </cell>
        </row>
        <row r="2826">
          <cell r="B2826">
            <v>2204214600</v>
          </cell>
          <cell r="C2826" t="str">
            <v>- - - - - - - - Вале-дю-Рон</v>
          </cell>
          <cell r="D2826" t="str">
            <v>л</v>
          </cell>
          <cell r="E2826">
            <v>12.5</v>
          </cell>
        </row>
        <row r="2827">
          <cell r="B2827">
            <v>2204214700</v>
          </cell>
          <cell r="C2827" t="str">
            <v>- - - - - - - - Лангедок-Руссильон</v>
          </cell>
          <cell r="D2827" t="str">
            <v>л</v>
          </cell>
          <cell r="E2827">
            <v>12.5</v>
          </cell>
        </row>
        <row r="2828">
          <cell r="B2828">
            <v>2204214800</v>
          </cell>
          <cell r="C2828" t="str">
            <v>- - - - - - - - Валь де Луар (Долина Луары)</v>
          </cell>
          <cell r="D2828" t="str">
            <v>л</v>
          </cell>
          <cell r="E2828">
            <v>12.5</v>
          </cell>
        </row>
        <row r="2829">
          <cell r="B2829">
            <v>2204216200</v>
          </cell>
          <cell r="C2829" t="str">
            <v>- - - - - - - - Пьемонт</v>
          </cell>
          <cell r="D2829" t="str">
            <v>л</v>
          </cell>
          <cell r="E2829">
            <v>12.5</v>
          </cell>
        </row>
        <row r="2830">
          <cell r="B2830">
            <v>2204216600</v>
          </cell>
          <cell r="C2830" t="str">
            <v>- - - - - - - - Тоскана</v>
          </cell>
          <cell r="D2830" t="str">
            <v>л</v>
          </cell>
          <cell r="E2830">
            <v>12.5</v>
          </cell>
        </row>
        <row r="2831">
          <cell r="B2831">
            <v>2204216700</v>
          </cell>
          <cell r="C2831" t="str">
            <v>- - - - - - - - Трентино и Альто-Адидже</v>
          </cell>
          <cell r="D2831" t="str">
            <v>л</v>
          </cell>
          <cell r="E2831">
            <v>12.5</v>
          </cell>
        </row>
        <row r="2832">
          <cell r="B2832">
            <v>2204216800</v>
          </cell>
          <cell r="C2832" t="str">
            <v>- - - - - - - - Венето</v>
          </cell>
          <cell r="D2832" t="str">
            <v>л</v>
          </cell>
          <cell r="E2832">
            <v>12.5</v>
          </cell>
        </row>
        <row r="2833">
          <cell r="B2833">
            <v>2204216900</v>
          </cell>
          <cell r="C2833" t="str">
            <v>- - - - - - - - Дао, Беррада и Дуро</v>
          </cell>
          <cell r="D2833" t="str">
            <v>л</v>
          </cell>
          <cell r="E2833">
            <v>12.5</v>
          </cell>
        </row>
        <row r="2834">
          <cell r="B2834">
            <v>2204217100</v>
          </cell>
          <cell r="C2834" t="str">
            <v>- - - - - - - - Наварра</v>
          </cell>
          <cell r="D2834" t="str">
            <v>л</v>
          </cell>
          <cell r="E2834">
            <v>12.5</v>
          </cell>
        </row>
        <row r="2835">
          <cell r="B2835">
            <v>2204217400</v>
          </cell>
          <cell r="C2835" t="str">
            <v>- - - - - - - - Пенедес</v>
          </cell>
          <cell r="D2835" t="str">
            <v>л</v>
          </cell>
          <cell r="E2835">
            <v>12.5</v>
          </cell>
        </row>
        <row r="2836">
          <cell r="B2836">
            <v>2204217600</v>
          </cell>
          <cell r="C2836" t="str">
            <v>- - - - - - - - Риойя</v>
          </cell>
          <cell r="D2836" t="str">
            <v>л</v>
          </cell>
          <cell r="E2836">
            <v>12.5</v>
          </cell>
        </row>
        <row r="2837">
          <cell r="B2837">
            <v>2204217700</v>
          </cell>
          <cell r="C2837" t="str">
            <v>- - - - - - - - Вальдепениас</v>
          </cell>
          <cell r="D2837" t="str">
            <v>л</v>
          </cell>
          <cell r="E2837">
            <v>12.5</v>
          </cell>
        </row>
        <row r="2838">
          <cell r="B2838">
            <v>2204217800</v>
          </cell>
          <cell r="C2838" t="str">
            <v>- - - - - - - - прочие</v>
          </cell>
          <cell r="D2838" t="str">
            <v>л</v>
          </cell>
          <cell r="E2838">
            <v>12.5</v>
          </cell>
        </row>
        <row r="2839">
          <cell r="B2839">
            <v>2204217900</v>
          </cell>
          <cell r="C2839" t="str">
            <v>- - - - - - - белые</v>
          </cell>
          <cell r="D2839" t="str">
            <v>л</v>
          </cell>
          <cell r="E2839">
            <v>12.5</v>
          </cell>
        </row>
        <row r="2840">
          <cell r="B2840">
            <v>2204218000</v>
          </cell>
          <cell r="C2840" t="str">
            <v>- - - - - - - прочие</v>
          </cell>
          <cell r="D2840" t="str">
            <v>л</v>
          </cell>
          <cell r="E2840">
            <v>12.5</v>
          </cell>
        </row>
        <row r="2841">
          <cell r="B2841">
            <v>2204218100</v>
          </cell>
          <cell r="C2841" t="str">
            <v>- - - - - - - белые</v>
          </cell>
          <cell r="D2841" t="str">
            <v>л</v>
          </cell>
          <cell r="E2841">
            <v>12.5</v>
          </cell>
        </row>
        <row r="2842">
          <cell r="B2842">
            <v>2204218200</v>
          </cell>
          <cell r="C2842" t="str">
            <v>- - - - - - - прочие</v>
          </cell>
          <cell r="D2842" t="str">
            <v>л</v>
          </cell>
          <cell r="E2842">
            <v>12.5</v>
          </cell>
        </row>
        <row r="2843">
          <cell r="B2843">
            <v>2204218300</v>
          </cell>
          <cell r="C2843" t="str">
            <v>- - - - - - - белые</v>
          </cell>
          <cell r="D2843" t="str">
            <v>л</v>
          </cell>
          <cell r="E2843">
            <v>12.5</v>
          </cell>
        </row>
        <row r="2844">
          <cell r="B2844">
            <v>2204218400</v>
          </cell>
          <cell r="C2844" t="str">
            <v>- - - - - - - прочие</v>
          </cell>
          <cell r="D2844" t="str">
            <v>л</v>
          </cell>
          <cell r="E2844">
            <v>12.5</v>
          </cell>
        </row>
        <row r="2845">
          <cell r="B2845">
            <v>2204218500</v>
          </cell>
          <cell r="C2845" t="str">
            <v>- - - - - - - мадера и Мускатель сетюбал (Setubal muscatel)</v>
          </cell>
          <cell r="D2845" t="str">
            <v>л</v>
          </cell>
          <cell r="E2845">
            <v>12.5</v>
          </cell>
        </row>
        <row r="2846">
          <cell r="B2846">
            <v>2204218600</v>
          </cell>
          <cell r="C2846" t="str">
            <v>- - - - - - - херес</v>
          </cell>
          <cell r="D2846" t="str">
            <v>л</v>
          </cell>
          <cell r="E2846">
            <v>12.5</v>
          </cell>
        </row>
        <row r="2847">
          <cell r="B2847">
            <v>2204218700</v>
          </cell>
          <cell r="C2847" t="str">
            <v>- - - - - - - марсала</v>
          </cell>
          <cell r="D2847" t="str">
            <v>л</v>
          </cell>
          <cell r="E2847">
            <v>12.5</v>
          </cell>
        </row>
        <row r="2848">
          <cell r="B2848">
            <v>2204218800</v>
          </cell>
          <cell r="C2848" t="str">
            <v>- - - - - - - Самос (Samos) и Мускат де Лемнос (Muscat de Lemnos)</v>
          </cell>
          <cell r="D2848" t="str">
            <v>л</v>
          </cell>
          <cell r="E2848">
            <v>12.5</v>
          </cell>
        </row>
        <row r="2849">
          <cell r="B2849">
            <v>2204218900</v>
          </cell>
          <cell r="C2849" t="str">
            <v>- - - - - - - портвейн</v>
          </cell>
          <cell r="D2849" t="str">
            <v>л</v>
          </cell>
          <cell r="E2849">
            <v>12.5</v>
          </cell>
        </row>
        <row r="2850">
          <cell r="B2850">
            <v>2204219000</v>
          </cell>
          <cell r="C2850" t="str">
            <v>- - - - - - - прочие</v>
          </cell>
          <cell r="D2850" t="str">
            <v>л</v>
          </cell>
          <cell r="E2850">
            <v>12.5</v>
          </cell>
        </row>
        <row r="2851">
          <cell r="B2851">
            <v>2204219100</v>
          </cell>
          <cell r="C2851" t="str">
            <v>- - - - - - прочие</v>
          </cell>
          <cell r="D2851" t="str">
            <v>л</v>
          </cell>
          <cell r="E2851">
            <v>12.5</v>
          </cell>
        </row>
        <row r="2852">
          <cell r="B2852">
            <v>2204219200</v>
          </cell>
          <cell r="C2852" t="str">
            <v>- - - - - с фактической концентрацией спирта более 22 об.%</v>
          </cell>
          <cell r="D2852" t="str">
            <v>л</v>
          </cell>
          <cell r="E2852">
            <v>12.5</v>
          </cell>
        </row>
        <row r="2853">
          <cell r="B2853">
            <v>2204219300</v>
          </cell>
          <cell r="C2853" t="str">
            <v>- - - - - - белые</v>
          </cell>
          <cell r="D2853" t="str">
            <v>л</v>
          </cell>
          <cell r="E2853">
            <v>12.5</v>
          </cell>
        </row>
        <row r="2854">
          <cell r="B2854">
            <v>2204219400</v>
          </cell>
          <cell r="C2854" t="str">
            <v>- - - - - - прочие</v>
          </cell>
          <cell r="D2854" t="str">
            <v>л</v>
          </cell>
          <cell r="E2854">
            <v>12.5</v>
          </cell>
        </row>
        <row r="2855">
          <cell r="B2855">
            <v>2204219500</v>
          </cell>
          <cell r="C2855" t="str">
            <v>- - - - - - белые</v>
          </cell>
          <cell r="D2855" t="str">
            <v>л</v>
          </cell>
          <cell r="E2855">
            <v>12.5</v>
          </cell>
        </row>
        <row r="2856">
          <cell r="B2856">
            <v>2204219600</v>
          </cell>
          <cell r="C2856" t="str">
            <v>- - - - - - прочие</v>
          </cell>
          <cell r="D2856" t="str">
            <v>л</v>
          </cell>
          <cell r="E2856">
            <v>12.5</v>
          </cell>
        </row>
        <row r="2857">
          <cell r="B2857">
            <v>2204219700</v>
          </cell>
          <cell r="C2857" t="str">
            <v>- - - - - - белые</v>
          </cell>
          <cell r="D2857" t="str">
            <v>л</v>
          </cell>
          <cell r="E2857">
            <v>12.5</v>
          </cell>
        </row>
        <row r="2858">
          <cell r="B2858">
            <v>2204219800</v>
          </cell>
          <cell r="C2858" t="str">
            <v>- - - - - - прочие</v>
          </cell>
          <cell r="D2858" t="str">
            <v>л</v>
          </cell>
          <cell r="E2858">
            <v>12.5</v>
          </cell>
        </row>
        <row r="2859">
          <cell r="B2859">
            <v>2204221000</v>
          </cell>
          <cell r="C2859" t="str">
            <v>- - - 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бар при температуре 20 °C</v>
          </cell>
          <cell r="D2859" t="str">
            <v>л</v>
          </cell>
          <cell r="E2859">
            <v>12.5</v>
          </cell>
        </row>
        <row r="2860">
          <cell r="B2860">
            <v>2204221100</v>
          </cell>
          <cell r="C2860" t="str">
            <v>- - - - - - - - Токай</v>
          </cell>
          <cell r="D2860" t="str">
            <v>л</v>
          </cell>
          <cell r="E2860">
            <v>12.5</v>
          </cell>
        </row>
        <row r="2861">
          <cell r="B2861">
            <v>2204221200</v>
          </cell>
          <cell r="C2861" t="str">
            <v>- - - - - - - - Бордо</v>
          </cell>
          <cell r="D2861" t="str">
            <v>л</v>
          </cell>
          <cell r="E2861">
            <v>12.5</v>
          </cell>
        </row>
        <row r="2862">
          <cell r="B2862">
            <v>2204221300</v>
          </cell>
          <cell r="C2862" t="str">
            <v>- - - - - - - - Бургундия</v>
          </cell>
          <cell r="D2862" t="str">
            <v>л</v>
          </cell>
          <cell r="E2862">
            <v>12.5</v>
          </cell>
        </row>
        <row r="2863">
          <cell r="B2863">
            <v>2204221700</v>
          </cell>
          <cell r="C2863" t="str">
            <v>- - - - - - - - Валь де Луар (Долина Луары)</v>
          </cell>
          <cell r="D2863" t="str">
            <v>л</v>
          </cell>
          <cell r="E2863">
            <v>12.5</v>
          </cell>
        </row>
        <row r="2864">
          <cell r="B2864">
            <v>2204221800</v>
          </cell>
          <cell r="C2864" t="str">
            <v>- - - - - - - - прочие</v>
          </cell>
          <cell r="D2864" t="str">
            <v>л</v>
          </cell>
          <cell r="E2864">
            <v>12.5</v>
          </cell>
        </row>
        <row r="2865">
          <cell r="B2865">
            <v>2204224200</v>
          </cell>
          <cell r="C2865" t="str">
            <v>- - - - - - - - Бордо</v>
          </cell>
          <cell r="D2865" t="str">
            <v>л</v>
          </cell>
          <cell r="E2865">
            <v>12.5</v>
          </cell>
        </row>
        <row r="2866">
          <cell r="B2866">
            <v>2204224300</v>
          </cell>
          <cell r="C2866" t="str">
            <v>- - - - - - - - Бургундия</v>
          </cell>
          <cell r="D2866" t="str">
            <v>л</v>
          </cell>
          <cell r="E2866">
            <v>12.5</v>
          </cell>
        </row>
        <row r="2867">
          <cell r="B2867">
            <v>2204224400</v>
          </cell>
          <cell r="C2867" t="str">
            <v>- - - - - - - - Божоле</v>
          </cell>
          <cell r="D2867" t="str">
            <v>л</v>
          </cell>
          <cell r="E2867">
            <v>12.5</v>
          </cell>
        </row>
        <row r="2868">
          <cell r="B2868">
            <v>2204224600</v>
          </cell>
          <cell r="C2868" t="str">
            <v>- - - - - - - - Вале-дю-Рон</v>
          </cell>
          <cell r="D2868" t="str">
            <v>л</v>
          </cell>
          <cell r="E2868">
            <v>12.5</v>
          </cell>
        </row>
        <row r="2869">
          <cell r="B2869">
            <v>2204224700</v>
          </cell>
          <cell r="C2869" t="str">
            <v>- - - - - - - - Лангедок-Руссильон</v>
          </cell>
          <cell r="D2869" t="str">
            <v>л</v>
          </cell>
          <cell r="E2869">
            <v>12.5</v>
          </cell>
        </row>
        <row r="2870">
          <cell r="B2870">
            <v>2204224800</v>
          </cell>
          <cell r="C2870" t="str">
            <v>- - - - - - - - Валь де Луар (Долина Луары)</v>
          </cell>
          <cell r="D2870" t="str">
            <v>л</v>
          </cell>
          <cell r="E2870">
            <v>12.5</v>
          </cell>
        </row>
        <row r="2871">
          <cell r="B2871">
            <v>2204225800</v>
          </cell>
          <cell r="C2871" t="str">
            <v>- - - - - - - - прочие</v>
          </cell>
          <cell r="D2871" t="str">
            <v>л</v>
          </cell>
          <cell r="E2871">
            <v>12.5</v>
          </cell>
        </row>
        <row r="2872">
          <cell r="B2872">
            <v>2204227900</v>
          </cell>
          <cell r="C2872" t="str">
            <v>- - - - - - - белые</v>
          </cell>
          <cell r="D2872" t="str">
            <v>л</v>
          </cell>
          <cell r="E2872">
            <v>12.5</v>
          </cell>
        </row>
        <row r="2873">
          <cell r="B2873">
            <v>2204228000</v>
          </cell>
          <cell r="C2873" t="str">
            <v>- - - - - - - прочие</v>
          </cell>
          <cell r="D2873" t="str">
            <v>л</v>
          </cell>
          <cell r="E2873">
            <v>12.5</v>
          </cell>
        </row>
        <row r="2874">
          <cell r="B2874">
            <v>2204228100</v>
          </cell>
          <cell r="C2874" t="str">
            <v>- - - - - - - белые</v>
          </cell>
          <cell r="D2874" t="str">
            <v>л</v>
          </cell>
          <cell r="E2874">
            <v>12.5</v>
          </cell>
        </row>
        <row r="2875">
          <cell r="B2875">
            <v>2204228200</v>
          </cell>
          <cell r="C2875" t="str">
            <v>- - - - - - - прочие</v>
          </cell>
          <cell r="D2875" t="str">
            <v>л</v>
          </cell>
          <cell r="E2875">
            <v>12.5</v>
          </cell>
        </row>
        <row r="2876">
          <cell r="B2876">
            <v>2204228300</v>
          </cell>
          <cell r="C2876" t="str">
            <v>- - - - - - - белые</v>
          </cell>
          <cell r="D2876" t="str">
            <v>л</v>
          </cell>
          <cell r="E2876">
            <v>12.5</v>
          </cell>
        </row>
        <row r="2877">
          <cell r="B2877">
            <v>2204228400</v>
          </cell>
          <cell r="C2877" t="str">
            <v>- - - - - - - прочие</v>
          </cell>
          <cell r="D2877" t="str">
            <v>л</v>
          </cell>
          <cell r="E2877">
            <v>12.5</v>
          </cell>
        </row>
        <row r="2878">
          <cell r="B2878">
            <v>2204228500</v>
          </cell>
          <cell r="C2878" t="str">
            <v>- - - - - - - мадера и Мускатель сетюбал (Setubal muscatel)</v>
          </cell>
          <cell r="D2878" t="str">
            <v>л</v>
          </cell>
          <cell r="E2878">
            <v>12.5</v>
          </cell>
        </row>
        <row r="2879">
          <cell r="B2879">
            <v>2204228600</v>
          </cell>
          <cell r="C2879" t="str">
            <v>- - - - - - - херес</v>
          </cell>
          <cell r="D2879" t="str">
            <v>л</v>
          </cell>
          <cell r="E2879">
            <v>12.5</v>
          </cell>
        </row>
        <row r="2880">
          <cell r="B2880">
            <v>2204228700</v>
          </cell>
          <cell r="C2880" t="str">
            <v>- - - - - - - марсала</v>
          </cell>
          <cell r="D2880" t="str">
            <v>л</v>
          </cell>
          <cell r="E2880">
            <v>12.5</v>
          </cell>
        </row>
        <row r="2881">
          <cell r="B2881">
            <v>2204228800</v>
          </cell>
          <cell r="C2881" t="str">
            <v>- - - - - - - Самос (Samos) и Мускат де Лемнос (Muscat de Lemnos)</v>
          </cell>
          <cell r="D2881" t="str">
            <v>л</v>
          </cell>
          <cell r="E2881">
            <v>12.5</v>
          </cell>
        </row>
        <row r="2882">
          <cell r="B2882">
            <v>2204228900</v>
          </cell>
          <cell r="C2882" t="str">
            <v>- - - - - - - портвейн</v>
          </cell>
          <cell r="D2882" t="str">
            <v>л</v>
          </cell>
          <cell r="E2882">
            <v>12.5</v>
          </cell>
        </row>
        <row r="2883">
          <cell r="B2883">
            <v>2204229000</v>
          </cell>
          <cell r="C2883" t="str">
            <v>- - - - - - - прочие</v>
          </cell>
          <cell r="D2883" t="str">
            <v>л</v>
          </cell>
          <cell r="E2883">
            <v>12.5</v>
          </cell>
        </row>
        <row r="2884">
          <cell r="B2884">
            <v>2204229100</v>
          </cell>
          <cell r="C2884" t="str">
            <v>- - - - - - прочие</v>
          </cell>
          <cell r="D2884" t="str">
            <v>л</v>
          </cell>
          <cell r="E2884">
            <v>12.5</v>
          </cell>
        </row>
        <row r="2885">
          <cell r="B2885">
            <v>2204229200</v>
          </cell>
          <cell r="C2885" t="str">
            <v>- - - - - с фактической концентрацией спирта более 22 об.%</v>
          </cell>
          <cell r="D2885" t="str">
            <v>л</v>
          </cell>
          <cell r="E2885">
            <v>12.5</v>
          </cell>
        </row>
        <row r="2886">
          <cell r="B2886">
            <v>2204229300</v>
          </cell>
          <cell r="C2886" t="str">
            <v>- - - - - - белые</v>
          </cell>
          <cell r="D2886" t="str">
            <v>л</v>
          </cell>
          <cell r="E2886">
            <v>12.5</v>
          </cell>
        </row>
        <row r="2887">
          <cell r="B2887">
            <v>2204229400</v>
          </cell>
          <cell r="C2887" t="str">
            <v>- - - - - - прочие</v>
          </cell>
          <cell r="D2887" t="str">
            <v>л</v>
          </cell>
          <cell r="E2887">
            <v>12.5</v>
          </cell>
        </row>
        <row r="2888">
          <cell r="B2888">
            <v>2204229500</v>
          </cell>
          <cell r="C2888" t="str">
            <v>- - - - - - белые</v>
          </cell>
          <cell r="D2888" t="str">
            <v>л</v>
          </cell>
          <cell r="E2888">
            <v>12.5</v>
          </cell>
        </row>
        <row r="2889">
          <cell r="B2889">
            <v>2204229600</v>
          </cell>
          <cell r="C2889" t="str">
            <v>- - - - - - прочие</v>
          </cell>
          <cell r="D2889" t="str">
            <v>л</v>
          </cell>
          <cell r="E2889">
            <v>12.5</v>
          </cell>
        </row>
        <row r="2890">
          <cell r="B2890">
            <v>2204229700</v>
          </cell>
          <cell r="C2890" t="str">
            <v>- - - - - - белые</v>
          </cell>
          <cell r="D2890" t="str">
            <v>л</v>
          </cell>
          <cell r="E2890">
            <v>12.5</v>
          </cell>
        </row>
        <row r="2891">
          <cell r="B2891">
            <v>2204229800</v>
          </cell>
          <cell r="C2891" t="str">
            <v>- - - - - - прочие</v>
          </cell>
          <cell r="D2891" t="str">
            <v>л</v>
          </cell>
          <cell r="E2891">
            <v>12.5</v>
          </cell>
        </row>
        <row r="2892">
          <cell r="B2892">
            <v>2204290500</v>
          </cell>
          <cell r="C2892" t="str">
            <v>- - - вино, за исключением указанного в субпозиции 2204 10, в бутылках с "грибовидными" пробками, удерживаемыми завязками или креплениями; вино в другой таре с избыточным давлением, обусловленным диоксидом углерода в напитке, не менее 1 бар, но менее 3 бар при температуре 20 °C</v>
          </cell>
          <cell r="D2892" t="str">
            <v>л</v>
          </cell>
          <cell r="E2892">
            <v>12.5</v>
          </cell>
        </row>
        <row r="2893">
          <cell r="B2893">
            <v>2204291101</v>
          </cell>
          <cell r="C2893" t="str">
            <v>- - - - - - - - - в таре вместимостью 227 л или более</v>
          </cell>
          <cell r="D2893" t="str">
            <v>л</v>
          </cell>
          <cell r="E2893">
            <v>12.5</v>
          </cell>
        </row>
        <row r="2894">
          <cell r="B2894">
            <v>2204291108</v>
          </cell>
          <cell r="C2894" t="str">
            <v>- - - - - - - - - прочее</v>
          </cell>
          <cell r="D2894" t="str">
            <v>л</v>
          </cell>
          <cell r="E2894">
            <v>12.5</v>
          </cell>
        </row>
        <row r="2895">
          <cell r="B2895">
            <v>2204291201</v>
          </cell>
          <cell r="C2895" t="str">
            <v>- - - - - - - - - в таре вместимостью 227 л или более</v>
          </cell>
          <cell r="D2895" t="str">
            <v>л</v>
          </cell>
          <cell r="E2895">
            <v>12.5</v>
          </cell>
        </row>
        <row r="2896">
          <cell r="B2896">
            <v>2204291208</v>
          </cell>
          <cell r="C2896" t="str">
            <v>- - - - - - - - - прочее</v>
          </cell>
          <cell r="D2896" t="str">
            <v>л</v>
          </cell>
          <cell r="E2896">
            <v>12.5</v>
          </cell>
        </row>
        <row r="2897">
          <cell r="B2897">
            <v>2204291301</v>
          </cell>
          <cell r="C2897" t="str">
            <v>- - - - - - - - - в таре вместимостью 227 л или более</v>
          </cell>
          <cell r="D2897" t="str">
            <v>л</v>
          </cell>
          <cell r="E2897">
            <v>12.5</v>
          </cell>
        </row>
        <row r="2898">
          <cell r="B2898">
            <v>2204291308</v>
          </cell>
          <cell r="C2898" t="str">
            <v>- - - - - - - - - прочее</v>
          </cell>
          <cell r="D2898" t="str">
            <v>л</v>
          </cell>
          <cell r="E2898">
            <v>12.5</v>
          </cell>
        </row>
        <row r="2899">
          <cell r="B2899">
            <v>2204291701</v>
          </cell>
          <cell r="C2899" t="str">
            <v>- - - - - - - - - в таре вместимостью 227 л или более</v>
          </cell>
          <cell r="D2899" t="str">
            <v>л</v>
          </cell>
          <cell r="E2899">
            <v>12.5</v>
          </cell>
        </row>
        <row r="2900">
          <cell r="B2900">
            <v>2204291708</v>
          </cell>
          <cell r="C2900" t="str">
            <v>- - - - - - - - - прочее</v>
          </cell>
          <cell r="D2900" t="str">
            <v>л</v>
          </cell>
          <cell r="E2900">
            <v>12.5</v>
          </cell>
        </row>
        <row r="2901">
          <cell r="B2901">
            <v>2204291801</v>
          </cell>
          <cell r="C2901" t="str">
            <v>- - - - - - - - - в таре вместимостью 227 л или более</v>
          </cell>
          <cell r="D2901" t="str">
            <v>л</v>
          </cell>
          <cell r="E2901">
            <v>12.5</v>
          </cell>
        </row>
        <row r="2902">
          <cell r="B2902">
            <v>2204291808</v>
          </cell>
          <cell r="C2902" t="str">
            <v>- - - - - - - - - прочие</v>
          </cell>
          <cell r="D2902" t="str">
            <v>л</v>
          </cell>
          <cell r="E2902">
            <v>12.5</v>
          </cell>
        </row>
        <row r="2903">
          <cell r="B2903">
            <v>2204294201</v>
          </cell>
          <cell r="C2903" t="str">
            <v>- - - - - - - - - в таре вместимостью 227 л или более</v>
          </cell>
          <cell r="D2903" t="str">
            <v>л</v>
          </cell>
          <cell r="E2903">
            <v>12.5</v>
          </cell>
        </row>
        <row r="2904">
          <cell r="B2904">
            <v>2204294208</v>
          </cell>
          <cell r="C2904" t="str">
            <v>- - - - - - - - - прочее</v>
          </cell>
          <cell r="D2904" t="str">
            <v>л</v>
          </cell>
          <cell r="E2904">
            <v>12.5</v>
          </cell>
        </row>
        <row r="2905">
          <cell r="B2905">
            <v>2204294301</v>
          </cell>
          <cell r="C2905" t="str">
            <v>- - - - - - - - - в таре вместимостью 227 л или более</v>
          </cell>
          <cell r="D2905" t="str">
            <v>л</v>
          </cell>
          <cell r="E2905">
            <v>12.5</v>
          </cell>
        </row>
        <row r="2906">
          <cell r="B2906">
            <v>2204294308</v>
          </cell>
          <cell r="C2906" t="str">
            <v>- - - - - - - - - прочее</v>
          </cell>
          <cell r="D2906" t="str">
            <v>л</v>
          </cell>
          <cell r="E2906">
            <v>12.5</v>
          </cell>
        </row>
        <row r="2907">
          <cell r="B2907">
            <v>2204294401</v>
          </cell>
          <cell r="C2907" t="str">
            <v>- - - - - - - - - в таре вместимостью 227 л или более</v>
          </cell>
          <cell r="D2907" t="str">
            <v>л</v>
          </cell>
          <cell r="E2907">
            <v>12.5</v>
          </cell>
        </row>
        <row r="2908">
          <cell r="B2908">
            <v>2204294408</v>
          </cell>
          <cell r="C2908" t="str">
            <v>- - - - - - - - - прочее</v>
          </cell>
          <cell r="D2908" t="str">
            <v>л</v>
          </cell>
          <cell r="E2908">
            <v>12.5</v>
          </cell>
        </row>
        <row r="2909">
          <cell r="B2909">
            <v>2204294601</v>
          </cell>
          <cell r="C2909" t="str">
            <v>- - - - - - - - - в таре вместимостью 227 л или более</v>
          </cell>
          <cell r="D2909" t="str">
            <v>л</v>
          </cell>
          <cell r="E2909">
            <v>12.5</v>
          </cell>
        </row>
        <row r="2910">
          <cell r="B2910">
            <v>2204294608</v>
          </cell>
          <cell r="C2910" t="str">
            <v>- - - - - - - - - прочее</v>
          </cell>
          <cell r="D2910" t="str">
            <v>л</v>
          </cell>
          <cell r="E2910">
            <v>12.5</v>
          </cell>
        </row>
        <row r="2911">
          <cell r="B2911">
            <v>2204294701</v>
          </cell>
          <cell r="C2911" t="str">
            <v>- - - - - - - - - в таре вместимостью 227 л или более</v>
          </cell>
          <cell r="D2911" t="str">
            <v>л</v>
          </cell>
          <cell r="E2911">
            <v>12.5</v>
          </cell>
        </row>
        <row r="2912">
          <cell r="B2912">
            <v>2204294708</v>
          </cell>
          <cell r="C2912" t="str">
            <v>- - - - - - - - - прочее</v>
          </cell>
          <cell r="D2912" t="str">
            <v>л</v>
          </cell>
          <cell r="E2912">
            <v>12.5</v>
          </cell>
        </row>
        <row r="2913">
          <cell r="B2913">
            <v>2204294801</v>
          </cell>
          <cell r="C2913" t="str">
            <v>- - - - - - - - - в таре вместимостью 227 л или более</v>
          </cell>
          <cell r="D2913" t="str">
            <v>л</v>
          </cell>
          <cell r="E2913">
            <v>12.5</v>
          </cell>
        </row>
        <row r="2914">
          <cell r="B2914">
            <v>2204294808</v>
          </cell>
          <cell r="C2914" t="str">
            <v>- - - - - - - - - прочее</v>
          </cell>
          <cell r="D2914" t="str">
            <v>л</v>
          </cell>
          <cell r="E2914">
            <v>12.5</v>
          </cell>
        </row>
        <row r="2915">
          <cell r="B2915">
            <v>2204295801</v>
          </cell>
          <cell r="C2915" t="str">
            <v>- - - - - - - - - в таре вместимостью 227 л или более</v>
          </cell>
          <cell r="D2915" t="str">
            <v>л</v>
          </cell>
          <cell r="E2915">
            <v>12.5</v>
          </cell>
        </row>
        <row r="2916">
          <cell r="B2916">
            <v>2204295808</v>
          </cell>
          <cell r="C2916" t="str">
            <v>- - - - - - - - - прочие</v>
          </cell>
          <cell r="D2916" t="str">
            <v>л</v>
          </cell>
          <cell r="E2916">
            <v>12.5</v>
          </cell>
        </row>
        <row r="2917">
          <cell r="B2917">
            <v>2204297901</v>
          </cell>
          <cell r="C2917" t="str">
            <v>- - - - - - - - в таре вместимостью 227 л или более</v>
          </cell>
          <cell r="D2917" t="str">
            <v>л</v>
          </cell>
          <cell r="E2917">
            <v>12.5</v>
          </cell>
        </row>
        <row r="2918">
          <cell r="B2918">
            <v>2204297908</v>
          </cell>
          <cell r="C2918" t="str">
            <v>- - - - - - - - прочие</v>
          </cell>
          <cell r="D2918" t="str">
            <v>л</v>
          </cell>
          <cell r="E2918">
            <v>12.5</v>
          </cell>
        </row>
        <row r="2919">
          <cell r="B2919">
            <v>2204298001</v>
          </cell>
          <cell r="C2919" t="str">
            <v>- - - - - - - - в таре вместимостью 227 л или более</v>
          </cell>
          <cell r="D2919" t="str">
            <v>л</v>
          </cell>
          <cell r="E2919">
            <v>12.5</v>
          </cell>
        </row>
        <row r="2920">
          <cell r="B2920">
            <v>2204298008</v>
          </cell>
          <cell r="C2920" t="str">
            <v>- - - - - - - - прочие</v>
          </cell>
          <cell r="D2920" t="str">
            <v>л</v>
          </cell>
          <cell r="E2920">
            <v>12.5</v>
          </cell>
        </row>
        <row r="2921">
          <cell r="B2921">
            <v>2204298101</v>
          </cell>
          <cell r="C2921" t="str">
            <v>- - - - - - - - в таре вместимостью 227 л или более</v>
          </cell>
          <cell r="D2921" t="str">
            <v>л</v>
          </cell>
          <cell r="E2921">
            <v>12.5</v>
          </cell>
        </row>
        <row r="2922">
          <cell r="B2922">
            <v>2204298108</v>
          </cell>
          <cell r="C2922" t="str">
            <v>- - - - - - - - прочие</v>
          </cell>
          <cell r="D2922" t="str">
            <v>л</v>
          </cell>
          <cell r="E2922">
            <v>12.5</v>
          </cell>
        </row>
        <row r="2923">
          <cell r="B2923">
            <v>2204298201</v>
          </cell>
          <cell r="C2923" t="str">
            <v>- - - - - - - - в таре вместимостью 227 л или более</v>
          </cell>
          <cell r="D2923" t="str">
            <v>л</v>
          </cell>
          <cell r="E2923">
            <v>12.5</v>
          </cell>
        </row>
        <row r="2924">
          <cell r="B2924">
            <v>2204298208</v>
          </cell>
          <cell r="C2924" t="str">
            <v>- - - - - - - - прочие</v>
          </cell>
          <cell r="D2924" t="str">
            <v>л</v>
          </cell>
          <cell r="E2924">
            <v>12.5</v>
          </cell>
        </row>
        <row r="2925">
          <cell r="B2925">
            <v>2204298301</v>
          </cell>
          <cell r="C2925" t="str">
            <v>- - - - - - - - в таре вместимостью 227 л или более</v>
          </cell>
          <cell r="D2925" t="str">
            <v>л</v>
          </cell>
          <cell r="E2925">
            <v>12.5</v>
          </cell>
        </row>
        <row r="2926">
          <cell r="B2926">
            <v>2204298308</v>
          </cell>
          <cell r="C2926" t="str">
            <v>- - - - - - - - прочие</v>
          </cell>
          <cell r="D2926" t="str">
            <v>л</v>
          </cell>
          <cell r="E2926">
            <v>12.5</v>
          </cell>
        </row>
        <row r="2927">
          <cell r="B2927">
            <v>2204298401</v>
          </cell>
          <cell r="C2927" t="str">
            <v>- - - - - - - - в таре вместимостью 227 л или более</v>
          </cell>
          <cell r="D2927" t="str">
            <v>л</v>
          </cell>
          <cell r="E2927">
            <v>12.5</v>
          </cell>
        </row>
        <row r="2928">
          <cell r="B2928">
            <v>2204298408</v>
          </cell>
          <cell r="C2928" t="str">
            <v>- - - - - - - - прочие</v>
          </cell>
          <cell r="D2928" t="str">
            <v>л</v>
          </cell>
          <cell r="E2928">
            <v>12.5</v>
          </cell>
        </row>
        <row r="2929">
          <cell r="B2929">
            <v>2204298501</v>
          </cell>
          <cell r="C2929" t="str">
            <v>- - - - - - - - в таре вместимостью 227 л или более</v>
          </cell>
          <cell r="D2929" t="str">
            <v>л</v>
          </cell>
          <cell r="E2929">
            <v>12.5</v>
          </cell>
        </row>
        <row r="2930">
          <cell r="B2930">
            <v>2204298508</v>
          </cell>
          <cell r="C2930" t="str">
            <v>- - - - - - - - прочие</v>
          </cell>
          <cell r="D2930" t="str">
            <v>л</v>
          </cell>
          <cell r="E2930">
            <v>12.5</v>
          </cell>
        </row>
        <row r="2931">
          <cell r="B2931">
            <v>2204298601</v>
          </cell>
          <cell r="C2931" t="str">
            <v>- - - - - - - - в таре вместимостью 227 л или более</v>
          </cell>
          <cell r="D2931" t="str">
            <v>л</v>
          </cell>
          <cell r="E2931">
            <v>12.5</v>
          </cell>
        </row>
        <row r="2932">
          <cell r="B2932">
            <v>2204298608</v>
          </cell>
          <cell r="C2932" t="str">
            <v>- - - - - - - - прочий</v>
          </cell>
          <cell r="D2932" t="str">
            <v>л</v>
          </cell>
          <cell r="E2932">
            <v>12.5</v>
          </cell>
        </row>
        <row r="2933">
          <cell r="B2933">
            <v>2204298701</v>
          </cell>
          <cell r="C2933" t="str">
            <v>- - - - - - - - в таре вместимостью 227 л или более</v>
          </cell>
          <cell r="D2933" t="str">
            <v>л</v>
          </cell>
          <cell r="E2933">
            <v>12.5</v>
          </cell>
        </row>
        <row r="2934">
          <cell r="B2934">
            <v>2204298708</v>
          </cell>
          <cell r="C2934" t="str">
            <v>- - - - - - - - прочее</v>
          </cell>
          <cell r="D2934" t="str">
            <v>л</v>
          </cell>
          <cell r="E2934">
            <v>12.5</v>
          </cell>
        </row>
        <row r="2935">
          <cell r="B2935">
            <v>2204298801</v>
          </cell>
          <cell r="C2935" t="str">
            <v>- - - - - - - - в таре вместимостью 227 л или более</v>
          </cell>
          <cell r="D2935" t="str">
            <v>л</v>
          </cell>
          <cell r="E2935">
            <v>12.5</v>
          </cell>
        </row>
        <row r="2936">
          <cell r="B2936">
            <v>2204298808</v>
          </cell>
          <cell r="C2936" t="str">
            <v>- - - - - - - - прочие</v>
          </cell>
          <cell r="D2936" t="str">
            <v>л</v>
          </cell>
          <cell r="E2936">
            <v>12.5</v>
          </cell>
        </row>
        <row r="2937">
          <cell r="B2937">
            <v>2204298901</v>
          </cell>
          <cell r="C2937" t="str">
            <v>- - - - - - - - в таре вместимостью 227 л или более</v>
          </cell>
          <cell r="D2937" t="str">
            <v>л</v>
          </cell>
          <cell r="E2937">
            <v>12.5</v>
          </cell>
        </row>
        <row r="2938">
          <cell r="B2938">
            <v>2204298908</v>
          </cell>
          <cell r="C2938" t="str">
            <v>- - - - - - - - прочий</v>
          </cell>
          <cell r="D2938" t="str">
            <v>л</v>
          </cell>
          <cell r="E2938">
            <v>12.5</v>
          </cell>
        </row>
        <row r="2939">
          <cell r="B2939">
            <v>2204299001</v>
          </cell>
          <cell r="C2939" t="str">
            <v>- - - - - - - - в таре вместимостью 227 л или более</v>
          </cell>
          <cell r="D2939" t="str">
            <v>л</v>
          </cell>
          <cell r="E2939">
            <v>12.5</v>
          </cell>
        </row>
        <row r="2940">
          <cell r="B2940">
            <v>2204299008</v>
          </cell>
          <cell r="C2940" t="str">
            <v>- - - - - - - - прочие</v>
          </cell>
          <cell r="D2940" t="str">
            <v>л</v>
          </cell>
          <cell r="E2940">
            <v>12.5</v>
          </cell>
        </row>
        <row r="2941">
          <cell r="B2941">
            <v>2204299101</v>
          </cell>
          <cell r="C2941" t="str">
            <v>- - - - - - - в таре вместимостью 227 л или более</v>
          </cell>
          <cell r="D2941" t="str">
            <v>л</v>
          </cell>
          <cell r="E2941">
            <v>12.5</v>
          </cell>
        </row>
        <row r="2942">
          <cell r="B2942">
            <v>2204299108</v>
          </cell>
          <cell r="C2942" t="str">
            <v>- - - - - - - прочие</v>
          </cell>
          <cell r="D2942" t="str">
            <v>л</v>
          </cell>
          <cell r="E2942">
            <v>12.5</v>
          </cell>
        </row>
        <row r="2943">
          <cell r="B2943">
            <v>2204299201</v>
          </cell>
          <cell r="C2943" t="str">
            <v>- - - - - - в таре вместимостью 227 л или более</v>
          </cell>
          <cell r="D2943" t="str">
            <v>л</v>
          </cell>
          <cell r="E2943">
            <v>12.5</v>
          </cell>
        </row>
        <row r="2944">
          <cell r="B2944">
            <v>2204299208</v>
          </cell>
          <cell r="C2944" t="str">
            <v>- - - - - - прочие</v>
          </cell>
          <cell r="D2944" t="str">
            <v>л</v>
          </cell>
          <cell r="E2944">
            <v>12.5</v>
          </cell>
        </row>
        <row r="2945">
          <cell r="B2945">
            <v>2204299301</v>
          </cell>
          <cell r="C2945" t="str">
            <v>- - - - - - - в таре вместимостью 227 л или более</v>
          </cell>
          <cell r="D2945" t="str">
            <v>л</v>
          </cell>
          <cell r="E2945">
            <v>12.5</v>
          </cell>
        </row>
        <row r="2946">
          <cell r="B2946">
            <v>2204299308</v>
          </cell>
          <cell r="C2946" t="str">
            <v>- - - - - - - прочие</v>
          </cell>
          <cell r="D2946" t="str">
            <v>л</v>
          </cell>
          <cell r="E2946">
            <v>12.5</v>
          </cell>
        </row>
        <row r="2947">
          <cell r="B2947">
            <v>2204299401</v>
          </cell>
          <cell r="C2947" t="str">
            <v>- - - - - - - в таре вместимостью 227 л или более</v>
          </cell>
          <cell r="D2947" t="str">
            <v>л</v>
          </cell>
          <cell r="E2947">
            <v>12.5</v>
          </cell>
        </row>
        <row r="2948">
          <cell r="B2948">
            <v>2204299408</v>
          </cell>
          <cell r="C2948" t="str">
            <v>- - - - - - - прочие</v>
          </cell>
          <cell r="D2948" t="str">
            <v>л</v>
          </cell>
          <cell r="E2948">
            <v>12.5</v>
          </cell>
        </row>
        <row r="2949">
          <cell r="B2949">
            <v>2204299501</v>
          </cell>
          <cell r="C2949" t="str">
            <v>- - - - - - - в таре вместимостью 227 л или более</v>
          </cell>
          <cell r="D2949" t="str">
            <v>л</v>
          </cell>
          <cell r="E2949">
            <v>12.5</v>
          </cell>
        </row>
        <row r="2950">
          <cell r="B2950">
            <v>2204299508</v>
          </cell>
          <cell r="C2950" t="str">
            <v>- - - - - - - прочие</v>
          </cell>
          <cell r="D2950" t="str">
            <v>л</v>
          </cell>
          <cell r="E2950">
            <v>12.5</v>
          </cell>
        </row>
        <row r="2951">
          <cell r="B2951">
            <v>2204299601</v>
          </cell>
          <cell r="C2951" t="str">
            <v>- - - - - - - в таре вместимостью 227 л или более</v>
          </cell>
          <cell r="D2951" t="str">
            <v>л</v>
          </cell>
          <cell r="E2951">
            <v>12.5</v>
          </cell>
        </row>
        <row r="2952">
          <cell r="B2952">
            <v>2204299608</v>
          </cell>
          <cell r="C2952" t="str">
            <v>- - - - - - - прочие</v>
          </cell>
          <cell r="D2952" t="str">
            <v>л</v>
          </cell>
          <cell r="E2952">
            <v>12.5</v>
          </cell>
        </row>
        <row r="2953">
          <cell r="B2953">
            <v>2204299701</v>
          </cell>
          <cell r="C2953" t="str">
            <v>- - - - - - - в таре вместимостью 227 л или более</v>
          </cell>
          <cell r="D2953" t="str">
            <v>л</v>
          </cell>
          <cell r="E2953">
            <v>12.5</v>
          </cell>
        </row>
        <row r="2954">
          <cell r="B2954">
            <v>2204299708</v>
          </cell>
          <cell r="C2954" t="str">
            <v>- - - - - - - прочие</v>
          </cell>
          <cell r="D2954" t="str">
            <v>л</v>
          </cell>
          <cell r="E2954">
            <v>12.5</v>
          </cell>
        </row>
        <row r="2955">
          <cell r="B2955">
            <v>2204299801</v>
          </cell>
          <cell r="C2955" t="str">
            <v>- - - - - - - в таре вместимостью 227 л или более</v>
          </cell>
          <cell r="D2955" t="str">
            <v>л</v>
          </cell>
          <cell r="E2955">
            <v>12.5</v>
          </cell>
        </row>
        <row r="2956">
          <cell r="B2956">
            <v>2204299808</v>
          </cell>
          <cell r="C2956" t="str">
            <v>- - - - - - - прочие</v>
          </cell>
          <cell r="D2956" t="str">
            <v>л</v>
          </cell>
          <cell r="E2956">
            <v>12.5</v>
          </cell>
        </row>
        <row r="2957">
          <cell r="B2957">
            <v>2204301000</v>
          </cell>
          <cell r="C2957" t="str">
            <v>- - в процессе брожения или с брожением, приостановленным способом, отличным от добавления спирта</v>
          </cell>
          <cell r="D2957" t="str">
            <v>л</v>
          </cell>
          <cell r="E2957">
            <v>5</v>
          </cell>
        </row>
        <row r="2958">
          <cell r="B2958">
            <v>2204309200</v>
          </cell>
          <cell r="C2958" t="str">
            <v>- - - - концентрированное</v>
          </cell>
          <cell r="D2958" t="str">
            <v>л</v>
          </cell>
          <cell r="E2958">
            <v>5</v>
          </cell>
        </row>
        <row r="2959">
          <cell r="B2959">
            <v>2204309400</v>
          </cell>
          <cell r="C2959" t="str">
            <v>- - - - прочее</v>
          </cell>
          <cell r="D2959" t="str">
            <v>л</v>
          </cell>
          <cell r="E2959">
            <v>5</v>
          </cell>
        </row>
        <row r="2960">
          <cell r="B2960">
            <v>2204309600</v>
          </cell>
          <cell r="C2960" t="str">
            <v>- - - - концентрированное</v>
          </cell>
          <cell r="D2960" t="str">
            <v>л</v>
          </cell>
          <cell r="E2960">
            <v>5</v>
          </cell>
        </row>
        <row r="2961">
          <cell r="B2961">
            <v>2204309800</v>
          </cell>
          <cell r="C2961" t="str">
            <v>- - - - прочее</v>
          </cell>
          <cell r="D2961" t="str">
            <v>л</v>
          </cell>
          <cell r="E2961">
            <v>5</v>
          </cell>
        </row>
        <row r="2962">
          <cell r="B2962">
            <v>2205101000</v>
          </cell>
          <cell r="C2962" t="str">
            <v>- - с фактической концентрацией спирта 18 об.% или менее</v>
          </cell>
          <cell r="D2962" t="str">
            <v>л</v>
          </cell>
          <cell r="E2962">
            <v>12</v>
          </cell>
        </row>
        <row r="2963">
          <cell r="B2963">
            <v>2205109000</v>
          </cell>
          <cell r="C2963" t="str">
            <v>- - с фактической концентрацией спирта более 18 об.%</v>
          </cell>
          <cell r="D2963" t="str">
            <v>л</v>
          </cell>
          <cell r="E2963">
            <v>12</v>
          </cell>
        </row>
        <row r="2964">
          <cell r="B2964">
            <v>2205901000</v>
          </cell>
          <cell r="C2964" t="str">
            <v>- - с фактической концентрацией спирта 18 об.% или менее</v>
          </cell>
          <cell r="D2964" t="str">
            <v>л</v>
          </cell>
          <cell r="E2964">
            <v>12</v>
          </cell>
        </row>
        <row r="2965">
          <cell r="B2965">
            <v>2205909000</v>
          </cell>
          <cell r="C2965" t="str">
            <v>- - с фактической концентрацией спирта более 18 об.%</v>
          </cell>
          <cell r="D2965" t="str">
            <v>л</v>
          </cell>
          <cell r="E2965">
            <v>12</v>
          </cell>
        </row>
        <row r="2966">
          <cell r="B2966">
            <v>2206001000</v>
          </cell>
          <cell r="C2966" t="str">
            <v>- пикет</v>
          </cell>
          <cell r="D2966" t="str">
            <v>л</v>
          </cell>
          <cell r="E2966">
            <v>12.5</v>
          </cell>
        </row>
        <row r="2967">
          <cell r="B2967">
            <v>2206003100</v>
          </cell>
          <cell r="C2967" t="str">
            <v>- - - сидр и перри</v>
          </cell>
          <cell r="D2967" t="str">
            <v>л</v>
          </cell>
          <cell r="E2967">
            <v>12.5</v>
          </cell>
        </row>
        <row r="2968">
          <cell r="B2968">
            <v>2206003901</v>
          </cell>
          <cell r="C2968" t="str">
            <v>- - - - с фактической концентрацией спирта не более 7 об.%</v>
          </cell>
          <cell r="D2968" t="str">
            <v>л</v>
          </cell>
          <cell r="E2968">
            <v>12.5</v>
          </cell>
        </row>
        <row r="2969">
          <cell r="B2969">
            <v>2206003909</v>
          </cell>
          <cell r="C2969" t="str">
            <v>- - - - прочие</v>
          </cell>
          <cell r="D2969" t="str">
            <v>л</v>
          </cell>
          <cell r="E2969">
            <v>12.5</v>
          </cell>
        </row>
        <row r="2970">
          <cell r="B2970">
            <v>2206005100</v>
          </cell>
          <cell r="C2970" t="str">
            <v>- - - - сидр и перри</v>
          </cell>
          <cell r="D2970" t="str">
            <v>л</v>
          </cell>
          <cell r="E2970">
            <v>12.5</v>
          </cell>
        </row>
        <row r="2971">
          <cell r="B2971">
            <v>2206005901</v>
          </cell>
          <cell r="C2971" t="str">
            <v>- - - - - с фактической концентрацией спирта не более 7 об.%</v>
          </cell>
          <cell r="D2971" t="str">
            <v>л</v>
          </cell>
          <cell r="E2971">
            <v>12.5</v>
          </cell>
        </row>
        <row r="2972">
          <cell r="B2972">
            <v>2206005909</v>
          </cell>
          <cell r="C2972" t="str">
            <v>- - - - - прочие</v>
          </cell>
          <cell r="D2972" t="str">
            <v>л</v>
          </cell>
          <cell r="E2972">
            <v>12.5</v>
          </cell>
        </row>
        <row r="2973">
          <cell r="B2973">
            <v>2206008100</v>
          </cell>
          <cell r="C2973" t="str">
            <v>- - - - сидр и перри</v>
          </cell>
          <cell r="D2973" t="str">
            <v>л</v>
          </cell>
          <cell r="E2973">
            <v>12.5</v>
          </cell>
        </row>
        <row r="2974">
          <cell r="B2974">
            <v>2206008901</v>
          </cell>
          <cell r="C2974" t="str">
            <v>- - - - - с фактической концентрацией спирта не более 7 об.%</v>
          </cell>
          <cell r="D2974" t="str">
            <v>л</v>
          </cell>
          <cell r="E2974">
            <v>12.5</v>
          </cell>
        </row>
        <row r="2975">
          <cell r="B2975">
            <v>2206008909</v>
          </cell>
          <cell r="C2975" t="str">
            <v>- - - - - прочие</v>
          </cell>
          <cell r="D2975" t="str">
            <v>л</v>
          </cell>
          <cell r="E2975">
            <v>12.5</v>
          </cell>
        </row>
        <row r="2976">
          <cell r="B2976">
            <v>2207100000</v>
          </cell>
          <cell r="C2976" t="str">
            <v>- спирт этиловый неденатурированный с концентрацией спирта 80 об.% или более</v>
          </cell>
          <cell r="D2976" t="str">
            <v>л</v>
          </cell>
          <cell r="E2976" t="str">
            <v>100, но не менее 2 евро за 1 л</v>
          </cell>
        </row>
        <row r="2977">
          <cell r="B2977">
            <v>2207200000</v>
          </cell>
          <cell r="C2977" t="str">
            <v>- спирт этиловый и прочие спиртовые настойки, денатурированные, любой концентрации</v>
          </cell>
          <cell r="D2977" t="str">
            <v>л</v>
          </cell>
          <cell r="E2977" t="str">
            <v>100, но не менее 2 евро за 1 л</v>
          </cell>
        </row>
        <row r="2978">
          <cell r="B2978">
            <v>2208201200</v>
          </cell>
          <cell r="C2978" t="str">
            <v>- - - коньяк</v>
          </cell>
          <cell r="D2978" t="str">
            <v>л 100% спирта</v>
          </cell>
          <cell r="E2978" t="str">
            <v>1,5 евро за 1 л</v>
          </cell>
        </row>
        <row r="2979">
          <cell r="B2979">
            <v>2208201400</v>
          </cell>
          <cell r="C2979" t="str">
            <v>- - - арманьяк</v>
          </cell>
          <cell r="D2979" t="str">
            <v>л 100% спирта</v>
          </cell>
          <cell r="E2979" t="str">
            <v>1,5 евро за 1 л</v>
          </cell>
        </row>
        <row r="2980">
          <cell r="B2980">
            <v>2208202600</v>
          </cell>
          <cell r="C2980" t="str">
            <v>- - - граппа</v>
          </cell>
          <cell r="D2980" t="str">
            <v>л 100% спирта</v>
          </cell>
          <cell r="E2980" t="str">
            <v>1,5 евро за 1 л</v>
          </cell>
        </row>
        <row r="2981">
          <cell r="B2981">
            <v>2208202700</v>
          </cell>
          <cell r="C2981" t="str">
            <v>- - - хересный бренди (Brandy de Jerez)</v>
          </cell>
          <cell r="D2981" t="str">
            <v>л 100% спирта</v>
          </cell>
          <cell r="E2981" t="str">
            <v>1,5 евро за 1 л</v>
          </cell>
        </row>
        <row r="2982">
          <cell r="B2982">
            <v>2208202900</v>
          </cell>
          <cell r="C2982" t="str">
            <v>- - - прочие</v>
          </cell>
          <cell r="D2982" t="str">
            <v>л 100% спирта</v>
          </cell>
          <cell r="E2982" t="str">
            <v>1,5 евро за 1 л</v>
          </cell>
        </row>
        <row r="2983">
          <cell r="B2983">
            <v>2208204000</v>
          </cell>
          <cell r="C2983" t="str">
            <v>- - - дистилляты необработанные</v>
          </cell>
          <cell r="D2983" t="str">
            <v>л 100% спирта</v>
          </cell>
          <cell r="E2983" t="str">
            <v>1,5 евро за 1 л</v>
          </cell>
        </row>
        <row r="2984">
          <cell r="B2984">
            <v>2208206200</v>
          </cell>
          <cell r="C2984" t="str">
            <v>- - - - коньяк</v>
          </cell>
          <cell r="D2984" t="str">
            <v>л 100% спирта</v>
          </cell>
          <cell r="E2984" t="str">
            <v>1,5 евро за 1 л</v>
          </cell>
        </row>
        <row r="2985">
          <cell r="B2985">
            <v>2208206400</v>
          </cell>
          <cell r="C2985" t="str">
            <v>- - - - арманьяк</v>
          </cell>
          <cell r="D2985" t="str">
            <v>л 100% спирта</v>
          </cell>
          <cell r="E2985" t="str">
            <v>1,5 евро за 1 л</v>
          </cell>
        </row>
        <row r="2986">
          <cell r="B2986">
            <v>2208208600</v>
          </cell>
          <cell r="C2986" t="str">
            <v>- - - - граппа</v>
          </cell>
          <cell r="D2986" t="str">
            <v>л 100% спирта</v>
          </cell>
          <cell r="E2986" t="str">
            <v>1,5 евро за 1 л</v>
          </cell>
        </row>
        <row r="2987">
          <cell r="B2987">
            <v>2208208700</v>
          </cell>
          <cell r="C2987" t="str">
            <v>- - - - хересный бренди (Brandy de Jerez)</v>
          </cell>
          <cell r="D2987" t="str">
            <v>л 100% спирта</v>
          </cell>
          <cell r="E2987" t="str">
            <v>1,5 евро за 1 л</v>
          </cell>
        </row>
        <row r="2988">
          <cell r="B2988">
            <v>2208208900</v>
          </cell>
          <cell r="C2988" t="str">
            <v>- - - - прочие</v>
          </cell>
          <cell r="D2988" t="str">
            <v>л 100% спирта</v>
          </cell>
          <cell r="E2988" t="str">
            <v>1,5 евро за 1 л</v>
          </cell>
        </row>
        <row r="2989">
          <cell r="B2989">
            <v>2208301100</v>
          </cell>
          <cell r="C2989" t="str">
            <v>- - - 2 л или менее</v>
          </cell>
          <cell r="D2989" t="str">
            <v>л 100% спирта</v>
          </cell>
          <cell r="E2989" t="str">
            <v>1,4 евро за 1 л</v>
          </cell>
        </row>
        <row r="2990">
          <cell r="B2990">
            <v>2208301900</v>
          </cell>
          <cell r="C2990" t="str">
            <v>- - - более 2 л</v>
          </cell>
          <cell r="D2990" t="str">
            <v>л 100% спирта</v>
          </cell>
          <cell r="E2990" t="str">
            <v>1,5 евро за 1 л</v>
          </cell>
        </row>
        <row r="2991">
          <cell r="B2991">
            <v>2208303001</v>
          </cell>
          <cell r="C2991" t="str">
            <v>- - - - в сосудах емкостью 2 л или менее</v>
          </cell>
          <cell r="D2991" t="str">
            <v>л 100% спирта</v>
          </cell>
          <cell r="E2991" t="str">
            <v>1,4 евро за 1 л</v>
          </cell>
        </row>
        <row r="2992">
          <cell r="B2992">
            <v>2208303009</v>
          </cell>
          <cell r="C2992" t="str">
            <v>- - - - в сосудах емкостью более 2 л</v>
          </cell>
          <cell r="D2992" t="str">
            <v>л 100% спирта</v>
          </cell>
          <cell r="E2992" t="str">
            <v>1,5 евро за 1 л</v>
          </cell>
        </row>
        <row r="2993">
          <cell r="B2993">
            <v>2208304100</v>
          </cell>
          <cell r="C2993" t="str">
            <v>- - - - 2 л или менее</v>
          </cell>
          <cell r="D2993" t="str">
            <v>л 100% спирта</v>
          </cell>
          <cell r="E2993" t="str">
            <v>1,4 евро за 1 л</v>
          </cell>
        </row>
        <row r="2994">
          <cell r="B2994">
            <v>2208304900</v>
          </cell>
          <cell r="C2994" t="str">
            <v>- - - - более 2 л</v>
          </cell>
          <cell r="D2994" t="str">
            <v>л 100% спирта</v>
          </cell>
          <cell r="E2994" t="str">
            <v>1,5 евро за 1 л</v>
          </cell>
        </row>
        <row r="2995">
          <cell r="B2995">
            <v>2208306100</v>
          </cell>
          <cell r="C2995" t="str">
            <v>- - - - 2 л или менее</v>
          </cell>
          <cell r="D2995" t="str">
            <v>л 100% спирта</v>
          </cell>
          <cell r="E2995" t="str">
            <v>1,4 евро за 1 л</v>
          </cell>
        </row>
        <row r="2996">
          <cell r="B2996">
            <v>2208306900</v>
          </cell>
          <cell r="C2996" t="str">
            <v>- - - - более 2 л</v>
          </cell>
          <cell r="D2996" t="str">
            <v>л 100% спирта</v>
          </cell>
          <cell r="E2996" t="str">
            <v>1,5 евро за 1 л</v>
          </cell>
        </row>
        <row r="2997">
          <cell r="B2997">
            <v>2208307100</v>
          </cell>
          <cell r="C2997" t="str">
            <v>- - - - 2 л или менее</v>
          </cell>
          <cell r="D2997" t="str">
            <v>л 100% спирта</v>
          </cell>
          <cell r="E2997" t="str">
            <v>1,4 евро за 1 л</v>
          </cell>
        </row>
        <row r="2998">
          <cell r="B2998">
            <v>2208307900</v>
          </cell>
          <cell r="C2998" t="str">
            <v>- - - - более 2 л</v>
          </cell>
          <cell r="D2998" t="str">
            <v>л 100% спирта</v>
          </cell>
          <cell r="E2998" t="str">
            <v>1,5 евро за 1 л</v>
          </cell>
        </row>
        <row r="2999">
          <cell r="B2999">
            <v>2208308200</v>
          </cell>
          <cell r="C2999" t="str">
            <v>- - - 2 л или менее</v>
          </cell>
          <cell r="D2999" t="str">
            <v>л 100% спирта</v>
          </cell>
          <cell r="E2999" t="str">
            <v>1,4 евро за 1 л</v>
          </cell>
        </row>
        <row r="3000">
          <cell r="B3000">
            <v>2208308800</v>
          </cell>
          <cell r="C3000" t="str">
            <v>- - - более 2 л</v>
          </cell>
          <cell r="D3000" t="str">
            <v>л 100% спирта</v>
          </cell>
          <cell r="E3000" t="str">
            <v>1,4 евро за 1 л</v>
          </cell>
        </row>
        <row r="3001">
          <cell r="B3001">
            <v>2208401100</v>
          </cell>
          <cell r="C3001" t="str">
            <v>- - - ром с содержанием летучих веществ, кроме этилового и метилового спиртов, 225 г или более на 1 гектолитр чистого спирта (с допустимым отклонением 10%)</v>
          </cell>
          <cell r="D3001" t="str">
            <v>л 100% спирта</v>
          </cell>
          <cell r="E3001" t="str">
            <v>1,5 евро за 1 л</v>
          </cell>
        </row>
        <row r="3002">
          <cell r="B3002">
            <v>2208403100</v>
          </cell>
          <cell r="C3002" t="str">
            <v>- - - - стоимостью более 7,9 евро за 1 л чистого спирта</v>
          </cell>
          <cell r="D3002" t="str">
            <v>л 100% спирта</v>
          </cell>
          <cell r="E3002" t="str">
            <v>1,5 евро за 1 л</v>
          </cell>
        </row>
        <row r="3003">
          <cell r="B3003">
            <v>2208403900</v>
          </cell>
          <cell r="C3003" t="str">
            <v>- - - - прочие</v>
          </cell>
          <cell r="D3003" t="str">
            <v>л 100% спирта</v>
          </cell>
          <cell r="E3003" t="str">
            <v>1,5 евро за 1 л</v>
          </cell>
        </row>
        <row r="3004">
          <cell r="B3004">
            <v>2208405100</v>
          </cell>
          <cell r="C3004" t="str">
            <v>- - - ром с содержанием летучих веществ, кроме этилового и метилового спиртов, 225 г или более на 1 гектолитр чистого спирта (с допустимым отклонением 10%)</v>
          </cell>
          <cell r="D3004" t="str">
            <v>л 100% спирта</v>
          </cell>
          <cell r="E3004" t="str">
            <v>1,5 евро за 1 л</v>
          </cell>
        </row>
        <row r="3005">
          <cell r="B3005">
            <v>2208409100</v>
          </cell>
          <cell r="C3005" t="str">
            <v>- - - - стоимостью более 2 евро за 1 л чистого спирта</v>
          </cell>
          <cell r="D3005" t="str">
            <v>л 100% спирта</v>
          </cell>
          <cell r="E3005" t="str">
            <v>1,5 евро за 1 л</v>
          </cell>
        </row>
        <row r="3006">
          <cell r="B3006">
            <v>2208409900</v>
          </cell>
          <cell r="C3006" t="str">
            <v>- - - - прочие</v>
          </cell>
          <cell r="D3006" t="str">
            <v>л 100% спирта</v>
          </cell>
          <cell r="E3006" t="str">
            <v>1,5 евро за 1 л</v>
          </cell>
        </row>
        <row r="3007">
          <cell r="B3007">
            <v>2208501100</v>
          </cell>
          <cell r="C3007" t="str">
            <v>- - - 2 л или менее</v>
          </cell>
          <cell r="D3007" t="str">
            <v>л 100% спирта</v>
          </cell>
          <cell r="E3007" t="str">
            <v>1,5 евро за 1 л</v>
          </cell>
        </row>
        <row r="3008">
          <cell r="B3008">
            <v>2208501900</v>
          </cell>
          <cell r="C3008" t="str">
            <v>- - - более 2 л</v>
          </cell>
          <cell r="D3008" t="str">
            <v>л 100% спирта</v>
          </cell>
          <cell r="E3008" t="str">
            <v>1,5 евро за 1 л</v>
          </cell>
        </row>
        <row r="3009">
          <cell r="B3009">
            <v>2208509100</v>
          </cell>
          <cell r="C3009" t="str">
            <v>- - - 2 л или менее</v>
          </cell>
          <cell r="D3009" t="str">
            <v>л 100% спирта</v>
          </cell>
          <cell r="E3009" t="str">
            <v>1,5 евро за 1 л</v>
          </cell>
        </row>
        <row r="3010">
          <cell r="B3010">
            <v>2208509900</v>
          </cell>
          <cell r="C3010" t="str">
            <v>- - - более 2 л</v>
          </cell>
          <cell r="D3010" t="str">
            <v>л 100% спирта</v>
          </cell>
          <cell r="E3010" t="str">
            <v>1,5 евро за 1 л</v>
          </cell>
        </row>
        <row r="3011">
          <cell r="B3011">
            <v>2208601100</v>
          </cell>
          <cell r="C3011" t="str">
            <v>- - - 2 л или менее</v>
          </cell>
          <cell r="D3011" t="str">
            <v>л 100% спирта</v>
          </cell>
          <cell r="E3011" t="str">
            <v>1,5 евро за 1 л</v>
          </cell>
        </row>
        <row r="3012">
          <cell r="B3012">
            <v>2208601900</v>
          </cell>
          <cell r="C3012" t="str">
            <v>- - - более 2 л</v>
          </cell>
          <cell r="D3012" t="str">
            <v>л 100% спирта</v>
          </cell>
          <cell r="E3012" t="str">
            <v>1,5 евро за 1 л</v>
          </cell>
        </row>
        <row r="3013">
          <cell r="B3013">
            <v>2208609100</v>
          </cell>
          <cell r="C3013" t="str">
            <v>- - - 2 л или менее</v>
          </cell>
          <cell r="D3013" t="str">
            <v>л 100% спирта</v>
          </cell>
          <cell r="E3013" t="str">
            <v>1,5 евро за 1 л</v>
          </cell>
        </row>
        <row r="3014">
          <cell r="B3014">
            <v>2208609900</v>
          </cell>
          <cell r="C3014" t="str">
            <v>- - - более 2 л</v>
          </cell>
          <cell r="D3014" t="str">
            <v>л 100% спирта</v>
          </cell>
          <cell r="E3014" t="str">
            <v>1,5 евро за 1 л</v>
          </cell>
        </row>
        <row r="3015">
          <cell r="B3015">
            <v>2208701000</v>
          </cell>
          <cell r="C3015" t="str">
            <v>- - в сосудах емкостью 2 л или менее</v>
          </cell>
          <cell r="D3015" t="str">
            <v>л 100% спирта</v>
          </cell>
          <cell r="E3015" t="str">
            <v>1,5 евро за 1 л</v>
          </cell>
        </row>
        <row r="3016">
          <cell r="B3016">
            <v>2208709000</v>
          </cell>
          <cell r="C3016" t="str">
            <v>- - в сосудах емкостью более 2 л</v>
          </cell>
          <cell r="D3016" t="str">
            <v>л 100% спирта</v>
          </cell>
          <cell r="E3016" t="str">
            <v>1,5 евро за 1 л</v>
          </cell>
        </row>
        <row r="3017">
          <cell r="B3017">
            <v>2208901100</v>
          </cell>
          <cell r="C3017" t="str">
            <v>- - - 2 л или менее</v>
          </cell>
          <cell r="D3017" t="str">
            <v>л 100% спирта</v>
          </cell>
          <cell r="E3017" t="str">
            <v>1,5 евро за 1 л</v>
          </cell>
        </row>
        <row r="3018">
          <cell r="B3018">
            <v>2208901900</v>
          </cell>
          <cell r="C3018" t="str">
            <v>- - - более 2 л</v>
          </cell>
          <cell r="D3018" t="str">
            <v>л 100% спирта</v>
          </cell>
          <cell r="E3018" t="str">
            <v>1,5 евро за 1 л</v>
          </cell>
        </row>
        <row r="3019">
          <cell r="B3019">
            <v>2208903300</v>
          </cell>
          <cell r="C3019" t="str">
            <v>- - - 2 л или менее</v>
          </cell>
          <cell r="D3019" t="str">
            <v>л 100% спирта</v>
          </cell>
          <cell r="E3019" t="str">
            <v>1,5 евро за 1 л</v>
          </cell>
        </row>
        <row r="3020">
          <cell r="B3020">
            <v>2208903800</v>
          </cell>
          <cell r="C3020" t="str">
            <v>- - - более 2 л</v>
          </cell>
          <cell r="D3020" t="str">
            <v>л 100% спирта</v>
          </cell>
          <cell r="E3020" t="str">
            <v>1,5 евро за 1 л</v>
          </cell>
        </row>
        <row r="3021">
          <cell r="B3021">
            <v>2208904100</v>
          </cell>
          <cell r="C3021" t="str">
            <v>- - - - узо</v>
          </cell>
          <cell r="D3021" t="str">
            <v>л 100% спирта</v>
          </cell>
          <cell r="E3021" t="str">
            <v>1,5 евро за 1 л</v>
          </cell>
        </row>
        <row r="3022">
          <cell r="B3022">
            <v>2208904500</v>
          </cell>
          <cell r="C3022" t="str">
            <v>- - - - - - - кальвадос</v>
          </cell>
          <cell r="D3022" t="str">
            <v>л 100% спирта</v>
          </cell>
          <cell r="E3022" t="str">
            <v>1,5 евро за 1 л</v>
          </cell>
        </row>
        <row r="3023">
          <cell r="B3023">
            <v>2208904800</v>
          </cell>
          <cell r="C3023" t="str">
            <v>- - - - - - - прочие</v>
          </cell>
          <cell r="D3023" t="str">
            <v>л 100% спирта</v>
          </cell>
          <cell r="E3023" t="str">
            <v>1,5 евро за 1 л</v>
          </cell>
        </row>
        <row r="3024">
          <cell r="B3024">
            <v>2208905400</v>
          </cell>
          <cell r="C3024" t="str">
            <v>- - - - - - - текила</v>
          </cell>
          <cell r="D3024" t="str">
            <v>л 100% спирта</v>
          </cell>
          <cell r="E3024" t="str">
            <v>1,4 евро за 1 л</v>
          </cell>
        </row>
        <row r="3025">
          <cell r="B3025">
            <v>2208905601</v>
          </cell>
          <cell r="C3025" t="str">
            <v>- - - - - - - - мескаль</v>
          </cell>
          <cell r="D3025" t="str">
            <v>л 100% спирта</v>
          </cell>
          <cell r="E3025" t="str">
            <v>1,4 евро за 1 л</v>
          </cell>
        </row>
        <row r="3026">
          <cell r="B3026">
            <v>2208905602</v>
          </cell>
          <cell r="C3026" t="str">
            <v>- - - - - - - - шочу</v>
          </cell>
          <cell r="D3026" t="str">
            <v>л 100% спирта</v>
          </cell>
          <cell r="E3026" t="str">
            <v>1,4 евро за 1 л</v>
          </cell>
        </row>
        <row r="3027">
          <cell r="B3027">
            <v>2208905608</v>
          </cell>
          <cell r="C3027" t="str">
            <v>- - - - - - - - прочие</v>
          </cell>
          <cell r="D3027" t="str">
            <v>л 100% спирта</v>
          </cell>
          <cell r="E3027" t="str">
            <v>1,5 евро за 1 л</v>
          </cell>
        </row>
        <row r="3028">
          <cell r="B3028">
            <v>2208906901</v>
          </cell>
          <cell r="C3028" t="str">
            <v>- - - - - - с фактической концентрацией спирта не более 7 об.%</v>
          </cell>
          <cell r="D3028" t="str">
            <v>л 100% спирта</v>
          </cell>
          <cell r="E3028" t="str">
            <v>1,5 евро за 1 л</v>
          </cell>
        </row>
        <row r="3029">
          <cell r="B3029">
            <v>2208906909</v>
          </cell>
          <cell r="C3029" t="str">
            <v>- - - - - - прочие</v>
          </cell>
          <cell r="D3029" t="str">
            <v>л 100% спирта</v>
          </cell>
          <cell r="E3029" t="str">
            <v>1,5 евро за 1 л</v>
          </cell>
        </row>
        <row r="3030">
          <cell r="B3030">
            <v>2208907100</v>
          </cell>
          <cell r="C3030" t="str">
            <v>- - - - - перегнанные из фруктов</v>
          </cell>
          <cell r="D3030" t="str">
            <v>л 100% спирта</v>
          </cell>
          <cell r="E3030" t="str">
            <v>1,5 евро за 1 л</v>
          </cell>
        </row>
        <row r="3031">
          <cell r="B3031">
            <v>2208907500</v>
          </cell>
          <cell r="C3031" t="str">
            <v>- - - - - текила</v>
          </cell>
          <cell r="D3031" t="str">
            <v>л 100% спирта</v>
          </cell>
          <cell r="E3031" t="str">
            <v>1,4 евро за 1 л</v>
          </cell>
        </row>
        <row r="3032">
          <cell r="B3032">
            <v>2208907701</v>
          </cell>
          <cell r="C3032" t="str">
            <v>- - - - - - мескаль</v>
          </cell>
          <cell r="D3032" t="str">
            <v>л 100% спирта</v>
          </cell>
          <cell r="E3032" t="str">
            <v>1,4 евро за 1 л</v>
          </cell>
        </row>
        <row r="3033">
          <cell r="B3033">
            <v>2208907702</v>
          </cell>
          <cell r="C3033" t="str">
            <v>- - - - - - шочу</v>
          </cell>
          <cell r="D3033" t="str">
            <v>л 100% спирта</v>
          </cell>
          <cell r="E3033" t="str">
            <v>1,4 евро за 1 л</v>
          </cell>
        </row>
        <row r="3034">
          <cell r="B3034">
            <v>2208907708</v>
          </cell>
          <cell r="C3034" t="str">
            <v>- - - - - - прочие</v>
          </cell>
          <cell r="D3034" t="str">
            <v>л 100% спирта</v>
          </cell>
          <cell r="E3034" t="str">
            <v>1,5 евро за 1 л</v>
          </cell>
        </row>
        <row r="3035">
          <cell r="B3035">
            <v>2208907801</v>
          </cell>
          <cell r="C3035" t="str">
            <v>- - - - - с фактической концентрацией спирта не более 7 об.%</v>
          </cell>
          <cell r="D3035" t="str">
            <v>л 100% спирта</v>
          </cell>
          <cell r="E3035" t="str">
            <v>1,5 евро за 1 л</v>
          </cell>
        </row>
        <row r="3036">
          <cell r="B3036">
            <v>2208907809</v>
          </cell>
          <cell r="C3036" t="str">
            <v>- - - - - прочие</v>
          </cell>
          <cell r="D3036" t="str">
            <v>л 100% спирта</v>
          </cell>
          <cell r="E3036" t="str">
            <v>1,5 евро за 1 л</v>
          </cell>
        </row>
        <row r="3037">
          <cell r="B3037">
            <v>2208909100</v>
          </cell>
          <cell r="C3037" t="str">
            <v>- - - 2 л или менее</v>
          </cell>
          <cell r="D3037" t="str">
            <v>л 100% спирта</v>
          </cell>
          <cell r="E3037" t="str">
            <v>4 евро за 1 л</v>
          </cell>
        </row>
        <row r="3038">
          <cell r="B3038">
            <v>2208909900</v>
          </cell>
          <cell r="C3038" t="str">
            <v>- - - более 2 л</v>
          </cell>
          <cell r="D3038" t="str">
            <v>л 100% спирта</v>
          </cell>
          <cell r="E3038" t="str">
            <v>4 евро за 1 л</v>
          </cell>
        </row>
        <row r="3039">
          <cell r="B3039">
            <v>2209001100</v>
          </cell>
          <cell r="C3039" t="str">
            <v>- - 2 л или менее</v>
          </cell>
          <cell r="D3039" t="str">
            <v>л</v>
          </cell>
          <cell r="E3039">
            <v>11</v>
          </cell>
        </row>
        <row r="3040">
          <cell r="B3040">
            <v>2209001900</v>
          </cell>
          <cell r="C3040" t="str">
            <v>- - более 2 л</v>
          </cell>
          <cell r="D3040" t="str">
            <v>л</v>
          </cell>
          <cell r="E3040">
            <v>11</v>
          </cell>
        </row>
        <row r="3041">
          <cell r="B3041">
            <v>2209009100</v>
          </cell>
          <cell r="C3041" t="str">
            <v>- - 2 л или менее</v>
          </cell>
          <cell r="D3041" t="str">
            <v>л</v>
          </cell>
          <cell r="E3041">
            <v>11</v>
          </cell>
        </row>
        <row r="3042">
          <cell r="B3042">
            <v>2209009900</v>
          </cell>
          <cell r="C3042" t="str">
            <v>- - более 2 л</v>
          </cell>
          <cell r="D3042" t="str">
            <v>л</v>
          </cell>
          <cell r="E3042">
            <v>11</v>
          </cell>
        </row>
        <row r="3043">
          <cell r="B3043">
            <v>2301100000</v>
          </cell>
          <cell r="C3043" t="str">
            <v>- мука тонкого и грубого помола и гранулы из мяса или мясных субпродуктов; шкварки</v>
          </cell>
          <cell r="D3043" t="str">
            <v>-</v>
          </cell>
          <cell r="E3043">
            <v>5</v>
          </cell>
        </row>
        <row r="3044">
          <cell r="B3044">
            <v>2301200000</v>
          </cell>
          <cell r="C3044" t="str">
            <v>- мука тонкого и грубого помола и гранулы из рыбы или ракообразных, моллюсков или прочих водных беспозвоночных</v>
          </cell>
          <cell r="D3044" t="str">
            <v>-</v>
          </cell>
          <cell r="E3044">
            <v>0</v>
          </cell>
        </row>
        <row r="3045">
          <cell r="B3045">
            <v>2302101000</v>
          </cell>
          <cell r="C3045" t="str">
            <v>- - с содержанием крахмала не более 35 мас.%</v>
          </cell>
          <cell r="D3045" t="str">
            <v>-</v>
          </cell>
          <cell r="E3045">
            <v>5</v>
          </cell>
        </row>
        <row r="3046">
          <cell r="B3046">
            <v>2302109000</v>
          </cell>
          <cell r="C3046" t="str">
            <v>- - прочие</v>
          </cell>
          <cell r="D3046" t="str">
            <v>-</v>
          </cell>
          <cell r="E3046">
            <v>5</v>
          </cell>
        </row>
        <row r="3047">
          <cell r="B3047">
            <v>2302301000</v>
          </cell>
          <cell r="C3047" t="str">
            <v>- - с содержанием крахмала не более 28 мас.% и в которых доля, прошедшая через сито с размером ячеек 0,2 мм, не превышает 10 мас.% или в которых доля, прошедшая через это сито, имеет зольность в пересчете на сухое вещество 1,5 мас.% или более</v>
          </cell>
          <cell r="D3047" t="str">
            <v>-</v>
          </cell>
          <cell r="E3047">
            <v>5</v>
          </cell>
        </row>
        <row r="3048">
          <cell r="B3048">
            <v>2302309000</v>
          </cell>
          <cell r="C3048" t="str">
            <v>- - прочие</v>
          </cell>
          <cell r="D3048" t="str">
            <v>-</v>
          </cell>
          <cell r="E3048">
            <v>5</v>
          </cell>
        </row>
        <row r="3049">
          <cell r="B3049">
            <v>2302400200</v>
          </cell>
          <cell r="C3049" t="str">
            <v>- - - с содержанием крахмала не более 35 мас.%</v>
          </cell>
          <cell r="D3049" t="str">
            <v>-</v>
          </cell>
          <cell r="E3049">
            <v>5</v>
          </cell>
        </row>
        <row r="3050">
          <cell r="B3050">
            <v>2302400800</v>
          </cell>
          <cell r="C3050" t="str">
            <v>- - - прочие</v>
          </cell>
          <cell r="D3050" t="str">
            <v>-</v>
          </cell>
          <cell r="E3050">
            <v>5</v>
          </cell>
        </row>
        <row r="3051">
          <cell r="B3051">
            <v>2302401000</v>
          </cell>
          <cell r="C3051" t="str">
            <v>- - - с содержанием крахмала не более 28 мас.% и в которых доля, прошедшая через сито с размером ячеек 0,2 мм, не превышает 10 мас.% или в которых доля, прошедшая через это сито, имеет зольность в пересчете на сухое вещество 1,5 мас.% или более</v>
          </cell>
          <cell r="D3051" t="str">
            <v>-</v>
          </cell>
          <cell r="E3051">
            <v>5</v>
          </cell>
        </row>
        <row r="3052">
          <cell r="B3052">
            <v>2302409000</v>
          </cell>
          <cell r="C3052" t="str">
            <v>- - - прочие</v>
          </cell>
          <cell r="D3052" t="str">
            <v>-</v>
          </cell>
          <cell r="E3052">
            <v>5</v>
          </cell>
        </row>
        <row r="3053">
          <cell r="B3053">
            <v>2302500000</v>
          </cell>
          <cell r="C3053" t="str">
            <v>- бобовых культур</v>
          </cell>
          <cell r="D3053" t="str">
            <v>-</v>
          </cell>
          <cell r="E3053">
            <v>5</v>
          </cell>
        </row>
        <row r="3054">
          <cell r="B3054">
            <v>2303101100</v>
          </cell>
          <cell r="C3054" t="str">
            <v>- - - более 40 мас.%</v>
          </cell>
          <cell r="D3054" t="str">
            <v>-</v>
          </cell>
          <cell r="E3054">
            <v>5</v>
          </cell>
        </row>
        <row r="3055">
          <cell r="B3055">
            <v>2303101900</v>
          </cell>
          <cell r="C3055" t="str">
            <v>- - - не более 40 мас.%</v>
          </cell>
          <cell r="D3055" t="str">
            <v>-</v>
          </cell>
          <cell r="E3055">
            <v>5</v>
          </cell>
        </row>
        <row r="3056">
          <cell r="B3056">
            <v>2303109000</v>
          </cell>
          <cell r="C3056" t="str">
            <v>- - прочие</v>
          </cell>
          <cell r="D3056" t="str">
            <v>-</v>
          </cell>
          <cell r="E3056">
            <v>5</v>
          </cell>
        </row>
        <row r="3057">
          <cell r="B3057">
            <v>2303201000</v>
          </cell>
          <cell r="C3057" t="str">
            <v>- - свекловичный жом</v>
          </cell>
          <cell r="D3057" t="str">
            <v>-</v>
          </cell>
          <cell r="E3057">
            <v>5</v>
          </cell>
        </row>
        <row r="3058">
          <cell r="B3058">
            <v>2303209000</v>
          </cell>
          <cell r="C3058" t="str">
            <v>- - прочие</v>
          </cell>
          <cell r="D3058" t="str">
            <v>-</v>
          </cell>
          <cell r="E3058">
            <v>5</v>
          </cell>
        </row>
        <row r="3059">
          <cell r="B3059">
            <v>2303300000</v>
          </cell>
          <cell r="C3059" t="str">
            <v>- барда и прочие отходы пивоварения или винокурения</v>
          </cell>
          <cell r="D3059" t="str">
            <v>-</v>
          </cell>
          <cell r="E3059">
            <v>5</v>
          </cell>
        </row>
        <row r="3060">
          <cell r="B3060">
            <v>2304000001</v>
          </cell>
          <cell r="C3060" t="str">
            <v>- соевый шрот</v>
          </cell>
          <cell r="D3060" t="str">
            <v>-</v>
          </cell>
          <cell r="E3060">
            <v>0</v>
          </cell>
        </row>
        <row r="3061">
          <cell r="B3061">
            <v>2304000009</v>
          </cell>
          <cell r="C3061" t="str">
            <v>- прочие</v>
          </cell>
          <cell r="D3061" t="str">
            <v>-</v>
          </cell>
          <cell r="E3061">
            <v>0</v>
          </cell>
        </row>
        <row r="3062">
          <cell r="B3062">
            <v>2305000000</v>
          </cell>
          <cell r="C3062" t="str">
            <v>Жмыхи и другие твердые остатки, получаемые при извлечении арахисового масла, немолотые или молотые, негранулированные или гранулированные</v>
          </cell>
          <cell r="D3062" t="str">
            <v>-</v>
          </cell>
          <cell r="E3062">
            <v>5</v>
          </cell>
        </row>
        <row r="3063">
          <cell r="B3063">
            <v>2306100000</v>
          </cell>
          <cell r="C3063" t="str">
            <v>- из семян хлопчатника</v>
          </cell>
          <cell r="D3063" t="str">
            <v>-</v>
          </cell>
          <cell r="E3063">
            <v>5</v>
          </cell>
        </row>
        <row r="3064">
          <cell r="B3064">
            <v>2306200000</v>
          </cell>
          <cell r="C3064" t="str">
            <v>- из семян льна</v>
          </cell>
          <cell r="D3064" t="str">
            <v>-</v>
          </cell>
          <cell r="E3064">
            <v>5</v>
          </cell>
        </row>
        <row r="3065">
          <cell r="B3065">
            <v>2306300000</v>
          </cell>
          <cell r="C3065" t="str">
            <v>- из семян подсолнечника</v>
          </cell>
          <cell r="D3065" t="str">
            <v>-</v>
          </cell>
          <cell r="E3065">
            <v>5</v>
          </cell>
        </row>
        <row r="3066">
          <cell r="B3066">
            <v>2306410000</v>
          </cell>
          <cell r="C3066" t="str">
            <v>- - из семян рапса, или кользы, с низким содержанием эруковой кислоты</v>
          </cell>
          <cell r="D3066" t="str">
            <v>-</v>
          </cell>
          <cell r="E3066">
            <v>0</v>
          </cell>
        </row>
        <row r="3067">
          <cell r="B3067">
            <v>2306490000</v>
          </cell>
          <cell r="C3067" t="str">
            <v>- - прочие</v>
          </cell>
          <cell r="D3067" t="str">
            <v>-</v>
          </cell>
          <cell r="E3067">
            <v>0</v>
          </cell>
        </row>
        <row r="3068">
          <cell r="B3068">
            <v>2306500000</v>
          </cell>
          <cell r="C3068" t="str">
            <v>- из кокосового ореха или копры</v>
          </cell>
          <cell r="D3068" t="str">
            <v>-</v>
          </cell>
          <cell r="E3068">
            <v>3</v>
          </cell>
        </row>
        <row r="3069">
          <cell r="B3069">
            <v>2306600000</v>
          </cell>
          <cell r="C3069" t="str">
            <v>- из околоплодника или ядра ореха масличной пальмы</v>
          </cell>
          <cell r="D3069" t="str">
            <v>-</v>
          </cell>
          <cell r="E3069">
            <v>5</v>
          </cell>
        </row>
        <row r="3070">
          <cell r="B3070">
            <v>2306900500</v>
          </cell>
          <cell r="C3070" t="str">
            <v>- - из зародышей зерен кукурузы</v>
          </cell>
          <cell r="D3070" t="str">
            <v>-</v>
          </cell>
          <cell r="E3070">
            <v>5</v>
          </cell>
        </row>
        <row r="3071">
          <cell r="B3071">
            <v>2306901100</v>
          </cell>
          <cell r="C3071" t="str">
            <v>- - - - содержащие 3 мас.% или менее оливкового масла</v>
          </cell>
          <cell r="D3071" t="str">
            <v>-</v>
          </cell>
          <cell r="E3071">
            <v>5</v>
          </cell>
        </row>
        <row r="3072">
          <cell r="B3072">
            <v>2306901900</v>
          </cell>
          <cell r="C3072" t="str">
            <v>- - - - содержащие более 3 мас.% оливкового масла</v>
          </cell>
          <cell r="D3072" t="str">
            <v>-</v>
          </cell>
          <cell r="E3072">
            <v>5</v>
          </cell>
        </row>
        <row r="3073">
          <cell r="B3073">
            <v>2306909000</v>
          </cell>
          <cell r="C3073" t="str">
            <v>- - - прочие</v>
          </cell>
          <cell r="D3073" t="str">
            <v>-</v>
          </cell>
          <cell r="E3073">
            <v>5</v>
          </cell>
        </row>
        <row r="3074">
          <cell r="B3074">
            <v>2307001100</v>
          </cell>
          <cell r="C3074" t="str">
            <v>- - с общей концентрацией спирта не более 7,9 мас.% и содержанием сухого вещества не менее 25 мас.%</v>
          </cell>
          <cell r="D3074" t="str">
            <v>-</v>
          </cell>
          <cell r="E3074">
            <v>5</v>
          </cell>
        </row>
        <row r="3075">
          <cell r="B3075">
            <v>2307001900</v>
          </cell>
          <cell r="C3075" t="str">
            <v>- - прочий</v>
          </cell>
          <cell r="D3075" t="str">
            <v>-</v>
          </cell>
          <cell r="E3075">
            <v>5</v>
          </cell>
        </row>
        <row r="3076">
          <cell r="B3076">
            <v>2307009000</v>
          </cell>
          <cell r="C3076" t="str">
            <v>- винный камень</v>
          </cell>
          <cell r="D3076" t="str">
            <v>-</v>
          </cell>
          <cell r="E3076">
            <v>5</v>
          </cell>
        </row>
        <row r="3077">
          <cell r="B3077">
            <v>2308001100</v>
          </cell>
          <cell r="C3077" t="str">
            <v>- - с общей концентрацией спирта не более 4,3 мас.% и содержанием сухого вещества не менее 40 мас.%</v>
          </cell>
          <cell r="D3077" t="str">
            <v>-</v>
          </cell>
          <cell r="E3077">
            <v>5</v>
          </cell>
        </row>
        <row r="3078">
          <cell r="B3078">
            <v>2308001900</v>
          </cell>
          <cell r="C3078" t="str">
            <v>- - прочие</v>
          </cell>
          <cell r="D3078" t="str">
            <v>-</v>
          </cell>
          <cell r="E3078">
            <v>5</v>
          </cell>
        </row>
        <row r="3079">
          <cell r="B3079">
            <v>2308004000</v>
          </cell>
          <cell r="C3079" t="str">
            <v>- желуди и конские каштаны; яблочные выжимки и выжимки других плодов, кроме виноградных</v>
          </cell>
          <cell r="D3079" t="str">
            <v>-</v>
          </cell>
          <cell r="E3079">
            <v>5</v>
          </cell>
        </row>
        <row r="3080">
          <cell r="B3080">
            <v>2308009000</v>
          </cell>
          <cell r="C3080" t="str">
            <v>- прочие</v>
          </cell>
          <cell r="D3080" t="str">
            <v>-</v>
          </cell>
          <cell r="E3080">
            <v>3</v>
          </cell>
        </row>
        <row r="3081">
          <cell r="B3081">
            <v>2309101100</v>
          </cell>
          <cell r="C3081" t="str">
            <v>- - - - - не содержащий молочных продуктов или содержащий менее 10 мас.% молочных продуктов</v>
          </cell>
          <cell r="D3081" t="str">
            <v>-</v>
          </cell>
          <cell r="E3081" t="str">
            <v>10, но не менее 0,08 евро за 1 кг</v>
          </cell>
        </row>
        <row r="3082">
          <cell r="B3082">
            <v>2309101300</v>
          </cell>
          <cell r="C3082" t="str">
            <v>- - - - - содержащий не менее 10 мас.%, но менее 50 мас.% молочных продуктов</v>
          </cell>
          <cell r="D3082" t="str">
            <v>-</v>
          </cell>
          <cell r="E3082" t="str">
            <v>10, но не менее 0,08 евро за 1 кг</v>
          </cell>
        </row>
        <row r="3083">
          <cell r="B3083">
            <v>2309101500</v>
          </cell>
          <cell r="C3083" t="str">
            <v>- - - - - содержащий не менее 50 мас.%, но менее 75 мас.% молочных продуктов</v>
          </cell>
          <cell r="D3083" t="str">
            <v>-</v>
          </cell>
          <cell r="E3083" t="str">
            <v>10, но не менее 0,08 евро за 1 кг</v>
          </cell>
        </row>
        <row r="3084">
          <cell r="B3084">
            <v>2309101900</v>
          </cell>
          <cell r="C3084" t="str">
            <v>- - - - - содержащий не менее 75 мас.% молочных продуктов</v>
          </cell>
          <cell r="D3084" t="str">
            <v>-</v>
          </cell>
          <cell r="E3084" t="str">
            <v>10, но не менее 0,08 евро за 1 кг</v>
          </cell>
        </row>
        <row r="3085">
          <cell r="B3085">
            <v>2309103100</v>
          </cell>
          <cell r="C3085" t="str">
            <v>- - - - - не содержащий молочных продуктов или содержащий менее 10 мас.% таких продуктов</v>
          </cell>
          <cell r="D3085" t="str">
            <v>-</v>
          </cell>
          <cell r="E3085" t="str">
            <v>10, но не менее 0,08 евро за 1 кг</v>
          </cell>
        </row>
        <row r="3086">
          <cell r="B3086">
            <v>2309103300</v>
          </cell>
          <cell r="C3086" t="str">
            <v>- - - - - содержащий не менее 10 мас.%, но менее 50 мас.% молочных продуктов</v>
          </cell>
          <cell r="D3086" t="str">
            <v>-</v>
          </cell>
          <cell r="E3086" t="str">
            <v>10, но не менее 0,08 евро за 1 кг</v>
          </cell>
        </row>
        <row r="3087">
          <cell r="B3087">
            <v>2309103900</v>
          </cell>
          <cell r="C3087" t="str">
            <v>- - - - - содержащий не менее 50 мас.% молочных продуктов</v>
          </cell>
          <cell r="D3087" t="str">
            <v>-</v>
          </cell>
          <cell r="E3087" t="str">
            <v>10, но не менее 0,08 евро за 1 кг</v>
          </cell>
        </row>
        <row r="3088">
          <cell r="B3088">
            <v>2309105100</v>
          </cell>
          <cell r="C3088" t="str">
            <v>- - - - - не содержащий молочных продуктов или содержащий менее 10 мас.% таких продуктов</v>
          </cell>
          <cell r="D3088" t="str">
            <v>-</v>
          </cell>
          <cell r="E3088" t="str">
            <v>10, но не менее 0,08 евро за 1 кг</v>
          </cell>
        </row>
        <row r="3089">
          <cell r="B3089">
            <v>2309105300</v>
          </cell>
          <cell r="C3089" t="str">
            <v>- - - - - содержащий не менее 10 мас.%, но менее 50 мас.% молочных продуктов</v>
          </cell>
          <cell r="D3089" t="str">
            <v>-</v>
          </cell>
          <cell r="E3089" t="str">
            <v>10, но не менее 0,08 евро за 1 кг</v>
          </cell>
        </row>
        <row r="3090">
          <cell r="B3090">
            <v>2309105900</v>
          </cell>
          <cell r="C3090" t="str">
            <v>- - - - - содержащий не менее 50 мас.% молочных продуктов</v>
          </cell>
          <cell r="D3090" t="str">
            <v>-</v>
          </cell>
          <cell r="E3090" t="str">
            <v>10, но не менее 0,08 евро за 1 кг</v>
          </cell>
        </row>
        <row r="3091">
          <cell r="B3091">
            <v>2309107000</v>
          </cell>
          <cell r="C3091" t="str">
            <v>- - - не содержащий крахмала, глюкозы, сиропа глюкозы, мальтодекстрина или сиропа мальтодекстрина, но содержащий молочные продукты</v>
          </cell>
          <cell r="D3091" t="str">
            <v>-</v>
          </cell>
          <cell r="E3091" t="str">
            <v>10, но не менее 0,08 евро за 1 кг</v>
          </cell>
        </row>
        <row r="3092">
          <cell r="B3092">
            <v>2309109000</v>
          </cell>
          <cell r="C3092" t="str">
            <v>- - прочий</v>
          </cell>
          <cell r="D3092" t="str">
            <v>-</v>
          </cell>
          <cell r="E3092" t="str">
            <v>10, но не менее 0,08 евро за 1 кг</v>
          </cell>
        </row>
        <row r="3093">
          <cell r="B3093">
            <v>2309901000</v>
          </cell>
          <cell r="C3093" t="str">
            <v>- - растворимые рыбные продукты или продукты из морских млекопитающих животных</v>
          </cell>
          <cell r="D3093" t="str">
            <v>-</v>
          </cell>
          <cell r="E3093">
            <v>5</v>
          </cell>
        </row>
        <row r="3094">
          <cell r="B3094">
            <v>2309902000</v>
          </cell>
          <cell r="C3094" t="str">
            <v>- - продукты, описанные в дополнительном примечании 5 к данной группе</v>
          </cell>
          <cell r="D3094" t="str">
            <v>-</v>
          </cell>
          <cell r="E3094">
            <v>5</v>
          </cell>
        </row>
        <row r="3095">
          <cell r="B3095">
            <v>2309903100</v>
          </cell>
          <cell r="C3095" t="str">
            <v>- - - - - - не содержащие молочных продуктов или содержащие менее 10 мас.% таких продуктов</v>
          </cell>
          <cell r="D3095" t="str">
            <v>-</v>
          </cell>
          <cell r="E3095">
            <v>5</v>
          </cell>
        </row>
        <row r="3096">
          <cell r="B3096">
            <v>2309903300</v>
          </cell>
          <cell r="C3096" t="str">
            <v>- - - - - - содержащие не менее 10 мас.%, но менее 50 мас.% молочных продуктов</v>
          </cell>
          <cell r="D3096" t="str">
            <v>-</v>
          </cell>
          <cell r="E3096">
            <v>5</v>
          </cell>
        </row>
        <row r="3097">
          <cell r="B3097">
            <v>2309903500</v>
          </cell>
          <cell r="C3097" t="str">
            <v>- - - - - - содержащие не менее 50 мас.%, но менее 75 мас.% молочных продуктов</v>
          </cell>
          <cell r="D3097" t="str">
            <v>-</v>
          </cell>
          <cell r="E3097">
            <v>5</v>
          </cell>
        </row>
        <row r="3098">
          <cell r="B3098">
            <v>2309903900</v>
          </cell>
          <cell r="C3098" t="str">
            <v>- - - - - - содержащие не менее 75 мас.% молочных продуктов</v>
          </cell>
          <cell r="D3098" t="str">
            <v>-</v>
          </cell>
          <cell r="E3098">
            <v>5</v>
          </cell>
        </row>
        <row r="3099">
          <cell r="B3099">
            <v>2309904100</v>
          </cell>
          <cell r="C3099" t="str">
            <v>- - - - - - не содержащие молочных продуктов или содержащие менее 10 мас.% таких продуктов</v>
          </cell>
          <cell r="D3099" t="str">
            <v>-</v>
          </cell>
          <cell r="E3099">
            <v>5</v>
          </cell>
        </row>
        <row r="3100">
          <cell r="B3100">
            <v>2309904300</v>
          </cell>
          <cell r="C3100" t="str">
            <v>- - - - - - содержащие не менее 10 мас.%, но менее 50 мас.% молочных продуктов</v>
          </cell>
          <cell r="D3100" t="str">
            <v>-</v>
          </cell>
          <cell r="E3100">
            <v>5</v>
          </cell>
        </row>
        <row r="3101">
          <cell r="B3101">
            <v>2309904900</v>
          </cell>
          <cell r="C3101" t="str">
            <v>- - - - - - содержащие не менее 50 мас.% молочных продуктов</v>
          </cell>
          <cell r="D3101" t="str">
            <v>-</v>
          </cell>
          <cell r="E3101">
            <v>5</v>
          </cell>
        </row>
        <row r="3102">
          <cell r="B3102">
            <v>2309905100</v>
          </cell>
          <cell r="C3102" t="str">
            <v>- - - - - - не содержащие молочных продуктов или содержащие менее 10 мас.% таких продуктов</v>
          </cell>
          <cell r="D3102" t="str">
            <v>-</v>
          </cell>
          <cell r="E3102">
            <v>5</v>
          </cell>
        </row>
        <row r="3103">
          <cell r="B3103">
            <v>2309905300</v>
          </cell>
          <cell r="C3103" t="str">
            <v>- - - - - - содержащие не менее 10 мас.%, но менее 50 мас.% молочных продуктов</v>
          </cell>
          <cell r="D3103" t="str">
            <v>-</v>
          </cell>
          <cell r="E3103">
            <v>5</v>
          </cell>
        </row>
        <row r="3104">
          <cell r="B3104">
            <v>2309905900</v>
          </cell>
          <cell r="C3104" t="str">
            <v>- - - - - - содержащие не менее 50 мас.% молочных продуктов</v>
          </cell>
          <cell r="D3104" t="str">
            <v>-</v>
          </cell>
          <cell r="E3104">
            <v>5</v>
          </cell>
        </row>
        <row r="3105">
          <cell r="B3105">
            <v>2309907000</v>
          </cell>
          <cell r="C3105" t="str">
            <v>- - - - не содержащие крахмала, глюкозы, сиропа глюкозы, мальтодекстрина или сиропа мальтодекстрина, но содержащие молочные продукты</v>
          </cell>
          <cell r="D3105" t="str">
            <v>-</v>
          </cell>
          <cell r="E3105">
            <v>5</v>
          </cell>
        </row>
        <row r="3106">
          <cell r="B3106">
            <v>2309909100</v>
          </cell>
          <cell r="C3106" t="str">
            <v>- - - - свекловичный жом с добавкой мелассы</v>
          </cell>
          <cell r="D3106" t="str">
            <v>-</v>
          </cell>
          <cell r="E3106">
            <v>5</v>
          </cell>
        </row>
        <row r="3107">
          <cell r="B3107">
            <v>2309909601</v>
          </cell>
          <cell r="C3107" t="str">
            <v>- - - - - содержащие 49 мас.% или более хлорида холина, на органической или неорганической основе</v>
          </cell>
          <cell r="D3107" t="str">
            <v>-</v>
          </cell>
          <cell r="E3107">
            <v>5</v>
          </cell>
        </row>
        <row r="3108">
          <cell r="B3108">
            <v>2309909609</v>
          </cell>
          <cell r="C3108" t="str">
            <v>- - - - - прочие</v>
          </cell>
          <cell r="D3108" t="str">
            <v>-</v>
          </cell>
          <cell r="E3108">
            <v>5</v>
          </cell>
        </row>
        <row r="3109">
          <cell r="B3109">
            <v>2401103500</v>
          </cell>
          <cell r="C3109" t="str">
            <v>- - светлый табак теневой сушки</v>
          </cell>
          <cell r="D3109" t="str">
            <v>-</v>
          </cell>
          <cell r="E3109">
            <v>5</v>
          </cell>
        </row>
        <row r="3110">
          <cell r="B3110">
            <v>2401106000</v>
          </cell>
          <cell r="C3110" t="str">
            <v>- - табак типа Ориенталь солнечной сушки</v>
          </cell>
          <cell r="D3110" t="str">
            <v>-</v>
          </cell>
          <cell r="E3110">
            <v>5</v>
          </cell>
        </row>
        <row r="3111">
          <cell r="B3111">
            <v>2401107000</v>
          </cell>
          <cell r="C3111" t="str">
            <v>- - темный табак теневой сушки</v>
          </cell>
          <cell r="D3111" t="str">
            <v>-</v>
          </cell>
          <cell r="E3111">
            <v>5</v>
          </cell>
        </row>
        <row r="3112">
          <cell r="B3112">
            <v>2401108500</v>
          </cell>
          <cell r="C3112" t="str">
            <v>- - табак тепловой сушки</v>
          </cell>
          <cell r="D3112" t="str">
            <v>-</v>
          </cell>
          <cell r="E3112">
            <v>5</v>
          </cell>
        </row>
        <row r="3113">
          <cell r="B3113">
            <v>2401109500</v>
          </cell>
          <cell r="C3113" t="str">
            <v>- - прочий</v>
          </cell>
          <cell r="D3113" t="str">
            <v>-</v>
          </cell>
          <cell r="E3113">
            <v>5</v>
          </cell>
        </row>
        <row r="3114">
          <cell r="B3114">
            <v>2401203500</v>
          </cell>
          <cell r="C3114" t="str">
            <v>- - светлый табак теневой сушки</v>
          </cell>
          <cell r="D3114" t="str">
            <v>-</v>
          </cell>
          <cell r="E3114">
            <v>5</v>
          </cell>
        </row>
        <row r="3115">
          <cell r="B3115">
            <v>2401206000</v>
          </cell>
          <cell r="C3115" t="str">
            <v>- - табак типа Ориенталь солнечной сушки</v>
          </cell>
          <cell r="D3115" t="str">
            <v>-</v>
          </cell>
          <cell r="E3115">
            <v>5</v>
          </cell>
        </row>
        <row r="3116">
          <cell r="B3116">
            <v>2401207000</v>
          </cell>
          <cell r="C3116" t="str">
            <v>- - темный табак теневой сушки</v>
          </cell>
          <cell r="D3116" t="str">
            <v>-</v>
          </cell>
          <cell r="E3116">
            <v>5</v>
          </cell>
        </row>
        <row r="3117">
          <cell r="B3117">
            <v>2401208501</v>
          </cell>
          <cell r="C3117" t="str">
            <v>- - - типа Вирджиния</v>
          </cell>
          <cell r="D3117" t="str">
            <v>-</v>
          </cell>
          <cell r="E3117">
            <v>4</v>
          </cell>
        </row>
        <row r="3118">
          <cell r="B3118">
            <v>2401208509</v>
          </cell>
          <cell r="C3118" t="str">
            <v>- - - прочий</v>
          </cell>
          <cell r="D3118" t="str">
            <v>-</v>
          </cell>
          <cell r="E3118">
            <v>4</v>
          </cell>
        </row>
        <row r="3119">
          <cell r="B3119">
            <v>2401209500</v>
          </cell>
          <cell r="C3119" t="str">
            <v>- - прочий</v>
          </cell>
          <cell r="D3119" t="str">
            <v>-</v>
          </cell>
          <cell r="E3119">
            <v>5</v>
          </cell>
        </row>
        <row r="3120">
          <cell r="B3120">
            <v>2401300000</v>
          </cell>
          <cell r="C3120" t="str">
            <v>- табачные отходы</v>
          </cell>
          <cell r="D3120" t="str">
            <v>-</v>
          </cell>
          <cell r="E3120">
            <v>5</v>
          </cell>
        </row>
        <row r="3121">
          <cell r="B3121">
            <v>2402100000</v>
          </cell>
          <cell r="C3121" t="str">
            <v>- сигары, сигары с обрезанными концами и сигариллы, содержащие табак</v>
          </cell>
          <cell r="D3121" t="str">
            <v>1000 шт</v>
          </cell>
          <cell r="E3121" t="str">
            <v>19,6, но не менее 1,96 евро за 1000 шт</v>
          </cell>
        </row>
        <row r="3122">
          <cell r="B3122">
            <v>2402201000</v>
          </cell>
          <cell r="C3122" t="str">
            <v>- - содержащие гвоздику</v>
          </cell>
          <cell r="D3122" t="str">
            <v>1000 шт</v>
          </cell>
          <cell r="E3122" t="str">
            <v>2 евро за 1000 шт</v>
          </cell>
        </row>
        <row r="3123">
          <cell r="B3123">
            <v>2402209000</v>
          </cell>
          <cell r="C3123" t="str">
            <v>- - прочие</v>
          </cell>
          <cell r="D3123" t="str">
            <v>1000 шт</v>
          </cell>
          <cell r="E3123" t="str">
            <v>2 евро за 1000 шт</v>
          </cell>
        </row>
        <row r="3124">
          <cell r="B3124">
            <v>2402900000</v>
          </cell>
          <cell r="C3124" t="str">
            <v>- прочие</v>
          </cell>
          <cell r="D3124" t="str">
            <v>-</v>
          </cell>
          <cell r="E3124" t="str">
            <v>20, но не менее 2 евро за 1000 шт</v>
          </cell>
        </row>
        <row r="3125">
          <cell r="B3125">
            <v>2403110000</v>
          </cell>
          <cell r="C3125" t="str">
            <v>- - табак для кальяна, указанный в примечании к субпозиции 1 к данной группе</v>
          </cell>
          <cell r="D3125" t="str">
            <v>-</v>
          </cell>
          <cell r="E3125">
            <v>15</v>
          </cell>
        </row>
        <row r="3126">
          <cell r="B3126">
            <v>2403191000</v>
          </cell>
          <cell r="C3126" t="str">
            <v>- - - в первичных упаковках нетто-массой не более 500 г</v>
          </cell>
          <cell r="D3126" t="str">
            <v>-</v>
          </cell>
          <cell r="E3126">
            <v>15</v>
          </cell>
        </row>
        <row r="3127">
          <cell r="B3127">
            <v>2403199000</v>
          </cell>
          <cell r="C3127" t="str">
            <v>- - - прочий</v>
          </cell>
          <cell r="D3127" t="str">
            <v>-</v>
          </cell>
          <cell r="E3127">
            <v>15</v>
          </cell>
        </row>
        <row r="3128">
          <cell r="B3128">
            <v>2403910000</v>
          </cell>
          <cell r="C3128" t="str">
            <v>- - "гомогенизированный" или "восстановленный" табак</v>
          </cell>
          <cell r="D3128" t="str">
            <v>-</v>
          </cell>
          <cell r="E3128">
            <v>10</v>
          </cell>
        </row>
        <row r="3129">
          <cell r="B3129">
            <v>2403991000</v>
          </cell>
          <cell r="C3129" t="str">
            <v>- - - жевательный и нюхательный табак</v>
          </cell>
          <cell r="D3129" t="str">
            <v>-</v>
          </cell>
          <cell r="E3129">
            <v>20</v>
          </cell>
        </row>
        <row r="3130">
          <cell r="B3130">
            <v>2403999001</v>
          </cell>
          <cell r="C3130" t="str">
            <v>- - - - табачная "расширенная" жилка</v>
          </cell>
          <cell r="D3130" t="str">
            <v>-</v>
          </cell>
          <cell r="E3130">
            <v>10</v>
          </cell>
        </row>
        <row r="3131">
          <cell r="B3131">
            <v>2403999009</v>
          </cell>
          <cell r="C3131" t="str">
            <v>- - - - прочий</v>
          </cell>
          <cell r="D3131" t="str">
            <v>-</v>
          </cell>
          <cell r="E3131">
            <v>20</v>
          </cell>
        </row>
        <row r="3132">
          <cell r="B3132">
            <v>2501001000</v>
          </cell>
          <cell r="C3132" t="str">
            <v>- вода морская и солевые растворы</v>
          </cell>
          <cell r="D3132" t="str">
            <v>-</v>
          </cell>
          <cell r="E3132">
            <v>5</v>
          </cell>
        </row>
        <row r="3133">
          <cell r="B3133">
            <v>2501003100</v>
          </cell>
          <cell r="C3133" t="str">
            <v>- - для химических превращений (разделение натрия и хлора) с последующим использованием для производства других продуктов</v>
          </cell>
          <cell r="D3133" t="str">
            <v>-</v>
          </cell>
          <cell r="E3133">
            <v>5</v>
          </cell>
        </row>
        <row r="3134">
          <cell r="B3134">
            <v>2501005100</v>
          </cell>
          <cell r="C3134" t="str">
            <v>- - - денатурированная или для промышленных целей (включая очистку), кроме консервирования или приготовления пищевых продуктов для людей или корма для животных</v>
          </cell>
          <cell r="D3134" t="str">
            <v>-</v>
          </cell>
          <cell r="E3134">
            <v>5</v>
          </cell>
        </row>
        <row r="3135">
          <cell r="B3135">
            <v>2501009110</v>
          </cell>
          <cell r="C3135" t="str">
            <v>- - - - - йодированная</v>
          </cell>
          <cell r="D3135" t="str">
            <v>-</v>
          </cell>
          <cell r="E3135">
            <v>5</v>
          </cell>
        </row>
        <row r="3136">
          <cell r="B3136">
            <v>2501009190</v>
          </cell>
          <cell r="C3136" t="str">
            <v>- - - - - прочая</v>
          </cell>
          <cell r="D3136" t="str">
            <v>-</v>
          </cell>
          <cell r="E3136">
            <v>5</v>
          </cell>
        </row>
        <row r="3137">
          <cell r="B3137">
            <v>2501009900</v>
          </cell>
          <cell r="C3137" t="str">
            <v>- - - - прочая</v>
          </cell>
          <cell r="D3137" t="str">
            <v>-</v>
          </cell>
          <cell r="E3137">
            <v>5</v>
          </cell>
        </row>
        <row r="3138">
          <cell r="B3138">
            <v>2502000000</v>
          </cell>
          <cell r="C3138" t="str">
            <v>Пирит необожженный</v>
          </cell>
          <cell r="D3138" t="str">
            <v>-</v>
          </cell>
          <cell r="E3138">
            <v>5</v>
          </cell>
        </row>
        <row r="3139">
          <cell r="B3139">
            <v>2503001000</v>
          </cell>
          <cell r="C3139" t="str">
            <v>- сера сырая или нерафинированная</v>
          </cell>
          <cell r="D3139" t="str">
            <v>-</v>
          </cell>
          <cell r="E3139">
            <v>5</v>
          </cell>
        </row>
        <row r="3140">
          <cell r="B3140">
            <v>2503009000</v>
          </cell>
          <cell r="C3140" t="str">
            <v>- прочая</v>
          </cell>
          <cell r="D3140" t="str">
            <v>-</v>
          </cell>
          <cell r="E3140">
            <v>5</v>
          </cell>
        </row>
        <row r="3141">
          <cell r="B3141">
            <v>2504100000</v>
          </cell>
          <cell r="C3141" t="str">
            <v>- в виде порошка или чешуек</v>
          </cell>
          <cell r="D3141" t="str">
            <v>-</v>
          </cell>
          <cell r="E3141">
            <v>5</v>
          </cell>
        </row>
        <row r="3142">
          <cell r="B3142">
            <v>2504900000</v>
          </cell>
          <cell r="C3142" t="str">
            <v>- прочий</v>
          </cell>
          <cell r="D3142" t="str">
            <v>-</v>
          </cell>
          <cell r="E3142">
            <v>5</v>
          </cell>
        </row>
        <row r="3143">
          <cell r="B3143">
            <v>2505100000</v>
          </cell>
          <cell r="C3143" t="str">
            <v>- пески кремнистые и пески кварцевые</v>
          </cell>
          <cell r="D3143" t="str">
            <v>-</v>
          </cell>
          <cell r="E3143">
            <v>5</v>
          </cell>
        </row>
        <row r="3144">
          <cell r="B3144">
            <v>2505900000</v>
          </cell>
          <cell r="C3144" t="str">
            <v>- прочие</v>
          </cell>
          <cell r="D3144" t="str">
            <v>-</v>
          </cell>
          <cell r="E3144">
            <v>5</v>
          </cell>
        </row>
        <row r="3145">
          <cell r="B3145">
            <v>2506100000</v>
          </cell>
          <cell r="C3145" t="str">
            <v>- кварц</v>
          </cell>
          <cell r="D3145" t="str">
            <v>-</v>
          </cell>
          <cell r="E3145">
            <v>5</v>
          </cell>
        </row>
        <row r="3146">
          <cell r="B3146">
            <v>2506200000</v>
          </cell>
          <cell r="C3146" t="str">
            <v>- кварцит</v>
          </cell>
          <cell r="D3146" t="str">
            <v>-</v>
          </cell>
          <cell r="E3146">
            <v>5</v>
          </cell>
        </row>
        <row r="3147">
          <cell r="B3147">
            <v>2507002000</v>
          </cell>
          <cell r="C3147" t="str">
            <v>- каолин</v>
          </cell>
          <cell r="D3147" t="str">
            <v>-</v>
          </cell>
          <cell r="E3147">
            <v>5</v>
          </cell>
        </row>
        <row r="3148">
          <cell r="B3148">
            <v>2507008000</v>
          </cell>
          <cell r="C3148" t="str">
            <v>- глины каолиновые прочие</v>
          </cell>
          <cell r="D3148" t="str">
            <v>-</v>
          </cell>
          <cell r="E3148">
            <v>5</v>
          </cell>
        </row>
        <row r="3149">
          <cell r="B3149">
            <v>2508100000</v>
          </cell>
          <cell r="C3149" t="str">
            <v>- бентонит</v>
          </cell>
          <cell r="D3149" t="str">
            <v>-</v>
          </cell>
          <cell r="E3149">
            <v>5</v>
          </cell>
        </row>
        <row r="3150">
          <cell r="B3150">
            <v>2508300000</v>
          </cell>
          <cell r="C3150" t="str">
            <v>- глина огнеупорная</v>
          </cell>
          <cell r="D3150" t="str">
            <v>-</v>
          </cell>
          <cell r="E3150">
            <v>5</v>
          </cell>
        </row>
        <row r="3151">
          <cell r="B3151">
            <v>2508400000</v>
          </cell>
          <cell r="C3151" t="str">
            <v>- глины прочие</v>
          </cell>
          <cell r="D3151" t="str">
            <v>-</v>
          </cell>
          <cell r="E3151">
            <v>5</v>
          </cell>
        </row>
        <row r="3152">
          <cell r="B3152">
            <v>2508500000</v>
          </cell>
          <cell r="C3152" t="str">
            <v>- андалузит, кианит и силлиманит</v>
          </cell>
          <cell r="D3152" t="str">
            <v>-</v>
          </cell>
          <cell r="E3152">
            <v>5</v>
          </cell>
        </row>
        <row r="3153">
          <cell r="B3153">
            <v>2508600000</v>
          </cell>
          <cell r="C3153" t="str">
            <v>- муллит</v>
          </cell>
          <cell r="D3153" t="str">
            <v>-</v>
          </cell>
          <cell r="E3153">
            <v>5</v>
          </cell>
        </row>
        <row r="3154">
          <cell r="B3154">
            <v>2508700000</v>
          </cell>
          <cell r="C3154" t="str">
            <v>- земли шамотные или динасовые</v>
          </cell>
          <cell r="D3154" t="str">
            <v>-</v>
          </cell>
          <cell r="E3154">
            <v>5</v>
          </cell>
        </row>
        <row r="3155">
          <cell r="B3155">
            <v>2509000000</v>
          </cell>
          <cell r="C3155" t="str">
            <v>Мел</v>
          </cell>
          <cell r="D3155" t="str">
            <v>-</v>
          </cell>
          <cell r="E3155">
            <v>5</v>
          </cell>
        </row>
        <row r="3156">
          <cell r="B3156">
            <v>2510100000</v>
          </cell>
          <cell r="C3156" t="str">
            <v>- неразмолотые</v>
          </cell>
          <cell r="D3156" t="str">
            <v>-</v>
          </cell>
          <cell r="E3156">
            <v>5</v>
          </cell>
        </row>
        <row r="3157">
          <cell r="B3157">
            <v>2511100000</v>
          </cell>
          <cell r="C3157" t="str">
            <v>- сульфат бария природный (барит)</v>
          </cell>
          <cell r="D3157" t="str">
            <v>-</v>
          </cell>
          <cell r="E3157">
            <v>5</v>
          </cell>
        </row>
        <row r="3158">
          <cell r="B3158">
            <v>2511200000</v>
          </cell>
          <cell r="C3158" t="str">
            <v>- карбонат бария природный (витерит)</v>
          </cell>
          <cell r="D3158" t="str">
            <v>-</v>
          </cell>
          <cell r="E3158">
            <v>5</v>
          </cell>
        </row>
        <row r="3159">
          <cell r="B3159">
            <v>2512000000</v>
          </cell>
          <cell r="C3159" t="str">
            <v>Земли инфузорные кремнистые (например, кизельгур, трепел и диатомит) и аналогичные кремнистые земли, кальцинированные или некальцинированные, с удельным весом 1 или менее</v>
          </cell>
          <cell r="D3159" t="str">
            <v>-</v>
          </cell>
          <cell r="E3159">
            <v>5</v>
          </cell>
        </row>
        <row r="3160">
          <cell r="B3160">
            <v>2513100000</v>
          </cell>
          <cell r="C3160" t="str">
            <v>- пемза</v>
          </cell>
          <cell r="D3160" t="str">
            <v>-</v>
          </cell>
          <cell r="E3160">
            <v>5</v>
          </cell>
        </row>
        <row r="3161">
          <cell r="B3161">
            <v>2513200000</v>
          </cell>
          <cell r="C3161" t="str">
            <v>- наждак, корунд природный, гранат природный и прочие природные абразивные материалы</v>
          </cell>
          <cell r="D3161" t="str">
            <v>-</v>
          </cell>
          <cell r="E3161">
            <v>5</v>
          </cell>
        </row>
        <row r="3162">
          <cell r="B3162">
            <v>2514000000</v>
          </cell>
          <cell r="C3162" t="str">
            <v>Сланец,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v>
          </cell>
          <cell r="D3162" t="str">
            <v>-</v>
          </cell>
          <cell r="E3162">
            <v>5</v>
          </cell>
        </row>
        <row r="3163">
          <cell r="B3163">
            <v>2515110000</v>
          </cell>
          <cell r="C3163" t="str">
            <v>- - необработанные или грубо раздробленные</v>
          </cell>
          <cell r="D3163" t="str">
            <v>-</v>
          </cell>
          <cell r="E3163">
            <v>5</v>
          </cell>
        </row>
        <row r="3164">
          <cell r="B3164">
            <v>2515120000</v>
          </cell>
          <cell r="C3164" t="str">
            <v>- - распиленные или разделенные другим способом на блоки или плиты прямоугольной (включая квадратную) формы</v>
          </cell>
          <cell r="D3164" t="str">
            <v>-</v>
          </cell>
          <cell r="E3164">
            <v>5</v>
          </cell>
        </row>
        <row r="3165">
          <cell r="B3165">
            <v>2515200000</v>
          </cell>
          <cell r="C3165" t="str">
            <v>- экауссин и другие известняки для памятников или строительства; алебастр</v>
          </cell>
          <cell r="D3165" t="str">
            <v>-</v>
          </cell>
          <cell r="E3165">
            <v>5</v>
          </cell>
        </row>
        <row r="3166">
          <cell r="B3166">
            <v>2516110000</v>
          </cell>
          <cell r="C3166" t="str">
            <v>- - необработанный или грубо раздробленный</v>
          </cell>
          <cell r="D3166" t="str">
            <v>-</v>
          </cell>
          <cell r="E3166">
            <v>3</v>
          </cell>
        </row>
        <row r="3167">
          <cell r="B3167">
            <v>2516120000</v>
          </cell>
          <cell r="C3167" t="str">
            <v>- - распиленный или разделенный другим способом на блоки или плиты прямоугольной (включая квадратную) формы</v>
          </cell>
          <cell r="D3167" t="str">
            <v>-</v>
          </cell>
          <cell r="E3167">
            <v>3</v>
          </cell>
        </row>
        <row r="3168">
          <cell r="B3168">
            <v>2516200000</v>
          </cell>
          <cell r="C3168" t="str">
            <v>- песчаник</v>
          </cell>
          <cell r="D3168" t="str">
            <v>-</v>
          </cell>
          <cell r="E3168">
            <v>3</v>
          </cell>
        </row>
        <row r="3169">
          <cell r="B3169">
            <v>2516900000</v>
          </cell>
          <cell r="C3169" t="str">
            <v>- камень для памятников или строительства прочий</v>
          </cell>
          <cell r="D3169" t="str">
            <v>-</v>
          </cell>
          <cell r="E3169">
            <v>3</v>
          </cell>
        </row>
        <row r="3170">
          <cell r="B3170">
            <v>2517101000</v>
          </cell>
          <cell r="C3170" t="str">
            <v>- - галька, гравий, щебень</v>
          </cell>
          <cell r="D3170" t="str">
            <v>-</v>
          </cell>
          <cell r="E3170">
            <v>5</v>
          </cell>
        </row>
        <row r="3171">
          <cell r="B3171">
            <v>2517102000</v>
          </cell>
          <cell r="C3171" t="str">
            <v>- - известняк, доломит и прочие известняковые камни, разбитые или дробленые</v>
          </cell>
          <cell r="D3171" t="str">
            <v>-</v>
          </cell>
          <cell r="E3171">
            <v>5</v>
          </cell>
        </row>
        <row r="3172">
          <cell r="B3172">
            <v>2517108000</v>
          </cell>
          <cell r="C3172" t="str">
            <v>- - прочие</v>
          </cell>
          <cell r="D3172" t="str">
            <v>-</v>
          </cell>
          <cell r="E3172">
            <v>5</v>
          </cell>
        </row>
        <row r="3173">
          <cell r="B3173">
            <v>2517200000</v>
          </cell>
          <cell r="C3173" t="str">
            <v>- макадам из шлака, дросса или аналогичных промышленных отходов, включающий или не включающий материалы субпозиции 2517 10</v>
          </cell>
          <cell r="D3173" t="str">
            <v>-</v>
          </cell>
          <cell r="E3173">
            <v>5</v>
          </cell>
        </row>
        <row r="3174">
          <cell r="B3174">
            <v>2517300000</v>
          </cell>
          <cell r="C3174" t="str">
            <v>- гудронированный макадам</v>
          </cell>
          <cell r="D3174" t="str">
            <v>-</v>
          </cell>
          <cell r="E3174">
            <v>5</v>
          </cell>
        </row>
        <row r="3175">
          <cell r="B3175">
            <v>2517410000</v>
          </cell>
          <cell r="C3175" t="str">
            <v>- - из мрамора</v>
          </cell>
          <cell r="D3175" t="str">
            <v>-</v>
          </cell>
          <cell r="E3175">
            <v>5</v>
          </cell>
        </row>
        <row r="3176">
          <cell r="B3176">
            <v>2517490000</v>
          </cell>
          <cell r="C3176" t="str">
            <v>- - прочие</v>
          </cell>
          <cell r="D3176" t="str">
            <v>-</v>
          </cell>
          <cell r="E3176">
            <v>5</v>
          </cell>
        </row>
        <row r="3177">
          <cell r="B3177">
            <v>2518100000</v>
          </cell>
          <cell r="C3177" t="str">
            <v>- доломит некальцинированный или неспекшийся</v>
          </cell>
          <cell r="D3177" t="str">
            <v>-</v>
          </cell>
          <cell r="E3177">
            <v>5</v>
          </cell>
        </row>
        <row r="3178">
          <cell r="B3178">
            <v>2518200000</v>
          </cell>
          <cell r="C3178" t="str">
            <v>- доломит кальцинированный или спекшийся</v>
          </cell>
          <cell r="D3178" t="str">
            <v>-</v>
          </cell>
          <cell r="E3178">
            <v>5</v>
          </cell>
        </row>
        <row r="3179">
          <cell r="B3179">
            <v>2518300000</v>
          </cell>
          <cell r="C3179" t="str">
            <v>- доломитовая набивочная смесь</v>
          </cell>
          <cell r="D3179" t="str">
            <v>-</v>
          </cell>
          <cell r="E3179">
            <v>5</v>
          </cell>
        </row>
        <row r="3180">
          <cell r="B3180">
            <v>2519100000</v>
          </cell>
          <cell r="C3180" t="str">
            <v>- карбонат магния природный (магнезит)</v>
          </cell>
          <cell r="D3180" t="str">
            <v>-</v>
          </cell>
          <cell r="E3180">
            <v>5</v>
          </cell>
        </row>
        <row r="3181">
          <cell r="B3181">
            <v>2519901000</v>
          </cell>
          <cell r="C3181" t="str">
            <v>- - оксид магния, кроме кальцинированного природного карбоната магния</v>
          </cell>
          <cell r="D3181" t="str">
            <v>-</v>
          </cell>
          <cell r="E3181">
            <v>5</v>
          </cell>
        </row>
        <row r="3182">
          <cell r="B3182">
            <v>2519903000</v>
          </cell>
          <cell r="C3182" t="str">
            <v>- - магнезия обожженная до спекания (агломерированная)</v>
          </cell>
          <cell r="D3182" t="str">
            <v>-</v>
          </cell>
          <cell r="E3182">
            <v>5</v>
          </cell>
        </row>
        <row r="3183">
          <cell r="B3183">
            <v>2519909000</v>
          </cell>
          <cell r="C3183" t="str">
            <v>- - прочие</v>
          </cell>
          <cell r="D3183" t="str">
            <v>-</v>
          </cell>
          <cell r="E3183">
            <v>5</v>
          </cell>
        </row>
        <row r="3184">
          <cell r="B3184">
            <v>2520100000</v>
          </cell>
          <cell r="C3184" t="str">
            <v>- гипс; ангидрит</v>
          </cell>
          <cell r="D3184" t="str">
            <v>-</v>
          </cell>
          <cell r="E3184">
            <v>5</v>
          </cell>
        </row>
        <row r="3185">
          <cell r="B3185">
            <v>2520200000</v>
          </cell>
          <cell r="C3185" t="str">
            <v>- гипсовые вяжущие</v>
          </cell>
          <cell r="D3185" t="str">
            <v>-</v>
          </cell>
          <cell r="E3185">
            <v>5</v>
          </cell>
        </row>
        <row r="3186">
          <cell r="B3186">
            <v>2521000000</v>
          </cell>
          <cell r="C3186" t="str">
            <v>Флюс известняковый; известняк и прочий известняковый камень, используемый для изготовления извести или цемента</v>
          </cell>
          <cell r="D3186" t="str">
            <v>-</v>
          </cell>
          <cell r="E3186">
            <v>5</v>
          </cell>
        </row>
        <row r="3187">
          <cell r="B3187">
            <v>2522100000</v>
          </cell>
          <cell r="C3187" t="str">
            <v>- известь негашеная</v>
          </cell>
          <cell r="D3187" t="str">
            <v>-</v>
          </cell>
          <cell r="E3187">
            <v>5</v>
          </cell>
        </row>
        <row r="3188">
          <cell r="B3188">
            <v>2522200000</v>
          </cell>
          <cell r="C3188" t="str">
            <v>- известь гашеная</v>
          </cell>
          <cell r="D3188" t="str">
            <v>-</v>
          </cell>
          <cell r="E3188">
            <v>5</v>
          </cell>
        </row>
        <row r="3189">
          <cell r="B3189">
            <v>2522300000</v>
          </cell>
          <cell r="C3189" t="str">
            <v>- известь гидравлическая</v>
          </cell>
          <cell r="D3189" t="str">
            <v>-</v>
          </cell>
          <cell r="E3189">
            <v>5</v>
          </cell>
        </row>
        <row r="3190">
          <cell r="B3190">
            <v>2523100000</v>
          </cell>
          <cell r="C3190" t="str">
            <v>- клинкеры цементные</v>
          </cell>
          <cell r="D3190" t="str">
            <v>-</v>
          </cell>
          <cell r="E3190">
            <v>3</v>
          </cell>
        </row>
        <row r="3191">
          <cell r="B3191">
            <v>2523210000</v>
          </cell>
          <cell r="C3191" t="str">
            <v>- - цемент белый, искусственно окрашенный или неокрашенный</v>
          </cell>
          <cell r="D3191" t="str">
            <v>-</v>
          </cell>
          <cell r="E3191">
            <v>3</v>
          </cell>
        </row>
        <row r="3192">
          <cell r="B3192">
            <v>2523290000</v>
          </cell>
          <cell r="C3192" t="str">
            <v>- - прочий</v>
          </cell>
          <cell r="D3192" t="str">
            <v>-</v>
          </cell>
          <cell r="E3192">
            <v>3</v>
          </cell>
        </row>
        <row r="3193">
          <cell r="B3193">
            <v>2523300000</v>
          </cell>
          <cell r="C3193" t="str">
            <v>- цемент глиноземистый</v>
          </cell>
          <cell r="D3193" t="str">
            <v>-</v>
          </cell>
          <cell r="E3193">
            <v>3</v>
          </cell>
        </row>
        <row r="3194">
          <cell r="B3194">
            <v>2523900000</v>
          </cell>
          <cell r="C3194" t="str">
            <v>- цементы гидравлические прочие</v>
          </cell>
          <cell r="D3194" t="str">
            <v>-</v>
          </cell>
          <cell r="E3194">
            <v>3</v>
          </cell>
        </row>
        <row r="3195">
          <cell r="B3195">
            <v>2524100000</v>
          </cell>
          <cell r="C3195" t="str">
            <v>- крокидолит</v>
          </cell>
          <cell r="D3195" t="str">
            <v>-</v>
          </cell>
          <cell r="E3195">
            <v>5</v>
          </cell>
        </row>
        <row r="3196">
          <cell r="B3196">
            <v>2524900000</v>
          </cell>
          <cell r="C3196" t="str">
            <v>- прочий</v>
          </cell>
          <cell r="D3196" t="str">
            <v>-</v>
          </cell>
          <cell r="E3196">
            <v>5</v>
          </cell>
        </row>
        <row r="3197">
          <cell r="B3197">
            <v>2525100000</v>
          </cell>
          <cell r="C3197" t="str">
            <v>- слюда необработанная и слюда, расщепленная на пластинки или чешуйки</v>
          </cell>
          <cell r="D3197" t="str">
            <v>-</v>
          </cell>
          <cell r="E3197">
            <v>0</v>
          </cell>
        </row>
        <row r="3198">
          <cell r="B3198">
            <v>2525200000</v>
          </cell>
          <cell r="C3198" t="str">
            <v>- порошок слюды</v>
          </cell>
          <cell r="D3198" t="str">
            <v>-</v>
          </cell>
          <cell r="E3198">
            <v>0</v>
          </cell>
        </row>
        <row r="3199">
          <cell r="B3199">
            <v>2525300000</v>
          </cell>
          <cell r="C3199" t="str">
            <v>- отходы слюдяные</v>
          </cell>
          <cell r="D3199" t="str">
            <v>-</v>
          </cell>
          <cell r="E3199">
            <v>0</v>
          </cell>
        </row>
        <row r="3200">
          <cell r="B3200">
            <v>2526100000</v>
          </cell>
          <cell r="C3200" t="str">
            <v>- недробленый и немолотый</v>
          </cell>
          <cell r="D3200" t="str">
            <v>-</v>
          </cell>
          <cell r="E3200">
            <v>5</v>
          </cell>
        </row>
        <row r="3201">
          <cell r="B3201">
            <v>2526200000</v>
          </cell>
          <cell r="C3201" t="str">
            <v>- дробленый или молотый</v>
          </cell>
          <cell r="D3201" t="str">
            <v>-</v>
          </cell>
          <cell r="E3201">
            <v>5</v>
          </cell>
        </row>
        <row r="3202">
          <cell r="B3202">
            <v>2528000000</v>
          </cell>
          <cell r="C3202" t="str">
            <v>Бораты природные и их концентраты (кальцинированные или некальцинированные), кроме боратов, выделенных из природных рассолов; борная кислота природная, содержащая не более 85 мас.% H3BO3 в пересчете на сухой продукт</v>
          </cell>
          <cell r="D3202" t="str">
            <v>-</v>
          </cell>
          <cell r="E3202">
            <v>5</v>
          </cell>
        </row>
        <row r="3203">
          <cell r="B3203">
            <v>2529100000</v>
          </cell>
          <cell r="C3203" t="str">
            <v>- полевой шпат</v>
          </cell>
          <cell r="D3203" t="str">
            <v>-</v>
          </cell>
          <cell r="E3203">
            <v>5</v>
          </cell>
        </row>
        <row r="3204">
          <cell r="B3204">
            <v>2529210000</v>
          </cell>
          <cell r="C3204" t="str">
            <v>- - с содержанием фторида кальция 97 мас.% или менее</v>
          </cell>
          <cell r="D3204" t="str">
            <v>-</v>
          </cell>
          <cell r="E3204">
            <v>10</v>
          </cell>
        </row>
        <row r="3205">
          <cell r="B3205">
            <v>2529220000</v>
          </cell>
          <cell r="C3205" t="str">
            <v>- - с содержанием фторида кальция более 97 мас.%</v>
          </cell>
          <cell r="D3205" t="str">
            <v>-</v>
          </cell>
          <cell r="E3205">
            <v>10</v>
          </cell>
        </row>
        <row r="3206">
          <cell r="B3206">
            <v>2529300000</v>
          </cell>
          <cell r="C3206" t="str">
            <v>- лейцит; нефелин и нефелиновый сиенит</v>
          </cell>
          <cell r="D3206" t="str">
            <v>-</v>
          </cell>
          <cell r="E3206">
            <v>5</v>
          </cell>
        </row>
        <row r="3207">
          <cell r="B3207">
            <v>2530100000</v>
          </cell>
          <cell r="C3207" t="str">
            <v>- вермикулит, перлит и хлориты, невспененные</v>
          </cell>
          <cell r="D3207" t="str">
            <v>-</v>
          </cell>
          <cell r="E3207">
            <v>5</v>
          </cell>
        </row>
        <row r="3208">
          <cell r="B3208">
            <v>2530200000</v>
          </cell>
          <cell r="C3208" t="str">
            <v>- кизерит, эпсомит (природные сульфаты магния)</v>
          </cell>
          <cell r="D3208" t="str">
            <v>-</v>
          </cell>
          <cell r="E3208">
            <v>5</v>
          </cell>
        </row>
        <row r="3209">
          <cell r="B3209">
            <v>2530900001</v>
          </cell>
          <cell r="C3209" t="str">
            <v>- - янтарь; янтарь агломерированный; гагат (черный янтарь)</v>
          </cell>
          <cell r="D3209" t="str">
            <v>-</v>
          </cell>
          <cell r="E3209">
            <v>5</v>
          </cell>
        </row>
        <row r="3210">
          <cell r="B3210">
            <v>2530900009</v>
          </cell>
          <cell r="C3210" t="str">
            <v>- - прочие</v>
          </cell>
          <cell r="D3210" t="str">
            <v>-</v>
          </cell>
          <cell r="E3210">
            <v>5</v>
          </cell>
        </row>
        <row r="3211">
          <cell r="B3211">
            <v>2601110000</v>
          </cell>
          <cell r="C3211" t="str">
            <v>- - неагломерированные</v>
          </cell>
          <cell r="D3211" t="str">
            <v>-</v>
          </cell>
          <cell r="E3211">
            <v>0</v>
          </cell>
        </row>
        <row r="3212">
          <cell r="B3212">
            <v>2601120000</v>
          </cell>
          <cell r="C3212" t="str">
            <v>- - агломерированные</v>
          </cell>
          <cell r="D3212" t="str">
            <v>-</v>
          </cell>
          <cell r="E3212">
            <v>0</v>
          </cell>
        </row>
        <row r="3213">
          <cell r="B3213">
            <v>2601200000</v>
          </cell>
          <cell r="C3213" t="str">
            <v>- обожженный пирит</v>
          </cell>
          <cell r="D3213" t="str">
            <v>-</v>
          </cell>
          <cell r="E3213">
            <v>5</v>
          </cell>
        </row>
        <row r="3214">
          <cell r="B3214">
            <v>2602000000</v>
          </cell>
          <cell r="C3214" t="str">
            <v>Руды и концентраты марганцевые, включая железистые марганцевые руды и концентраты с содержанием марганца 20 мас.% или более в пересчете на сухой продукт</v>
          </cell>
          <cell r="D3214" t="str">
            <v>-</v>
          </cell>
          <cell r="E3214">
            <v>5</v>
          </cell>
        </row>
        <row r="3215">
          <cell r="B3215">
            <v>2603000000</v>
          </cell>
          <cell r="C3215" t="str">
            <v>Руды и концентраты медные</v>
          </cell>
          <cell r="D3215" t="str">
            <v>-</v>
          </cell>
          <cell r="E3215">
            <v>3</v>
          </cell>
        </row>
        <row r="3216">
          <cell r="B3216">
            <v>2604000000</v>
          </cell>
          <cell r="C3216" t="str">
            <v>Руды и концентраты никелевые</v>
          </cell>
          <cell r="D3216" t="str">
            <v>-</v>
          </cell>
          <cell r="E3216">
            <v>5</v>
          </cell>
        </row>
        <row r="3217">
          <cell r="B3217">
            <v>2605000000</v>
          </cell>
          <cell r="C3217" t="str">
            <v>Руды и концентраты кобальтовые</v>
          </cell>
          <cell r="D3217" t="str">
            <v>-</v>
          </cell>
          <cell r="E3217">
            <v>5</v>
          </cell>
        </row>
        <row r="3218">
          <cell r="B3218">
            <v>2606000000</v>
          </cell>
          <cell r="C3218" t="str">
            <v>Руды и концентраты алюминиевые</v>
          </cell>
          <cell r="D3218" t="str">
            <v>-</v>
          </cell>
          <cell r="E3218">
            <v>5</v>
          </cell>
        </row>
        <row r="3219">
          <cell r="B3219">
            <v>2607000009</v>
          </cell>
          <cell r="C3219" t="str">
            <v>- прочие</v>
          </cell>
          <cell r="D3219" t="str">
            <v>-</v>
          </cell>
          <cell r="E3219">
            <v>3</v>
          </cell>
        </row>
        <row r="3220">
          <cell r="B3220">
            <v>2608000000</v>
          </cell>
          <cell r="C3220" t="str">
            <v>Руды и концентраты цинковые</v>
          </cell>
          <cell r="D3220" t="str">
            <v>-</v>
          </cell>
          <cell r="E3220">
            <v>0</v>
          </cell>
        </row>
        <row r="3221">
          <cell r="B3221">
            <v>2609000000</v>
          </cell>
          <cell r="C3221" t="str">
            <v>Руды и концентраты оловянные</v>
          </cell>
          <cell r="D3221" t="str">
            <v>-</v>
          </cell>
          <cell r="E3221">
            <v>0</v>
          </cell>
        </row>
        <row r="3222">
          <cell r="B3222">
            <v>2610000000</v>
          </cell>
          <cell r="C3222" t="str">
            <v>Руды и концентраты хромовые</v>
          </cell>
          <cell r="D3222" t="str">
            <v>-</v>
          </cell>
          <cell r="E3222">
            <v>5</v>
          </cell>
        </row>
        <row r="3223">
          <cell r="B3223">
            <v>2611000000</v>
          </cell>
          <cell r="C3223" t="str">
            <v>Руды и концентраты вольфрамовые</v>
          </cell>
          <cell r="D3223" t="str">
            <v>-</v>
          </cell>
          <cell r="E3223">
            <v>0</v>
          </cell>
        </row>
        <row r="3224">
          <cell r="B3224">
            <v>2612101000</v>
          </cell>
          <cell r="C3224" t="str">
            <v>- - руды урановые и смолка урановая и их концентраты с содержанием урана более 5 мас.%</v>
          </cell>
          <cell r="D3224" t="str">
            <v>-</v>
          </cell>
          <cell r="E3224">
            <v>5</v>
          </cell>
        </row>
        <row r="3225">
          <cell r="B3225">
            <v>2612109000</v>
          </cell>
          <cell r="C3225" t="str">
            <v>- - прочие</v>
          </cell>
          <cell r="D3225" t="str">
            <v>-</v>
          </cell>
          <cell r="E3225">
            <v>5</v>
          </cell>
        </row>
        <row r="3226">
          <cell r="B3226">
            <v>2612201000</v>
          </cell>
          <cell r="C3226" t="str">
            <v>- - монацит; ураноторианит и другие ториевые руды и их концентраты с содержанием тория более 20 мас.%</v>
          </cell>
          <cell r="D3226" t="str">
            <v>-</v>
          </cell>
          <cell r="E3226">
            <v>5</v>
          </cell>
        </row>
        <row r="3227">
          <cell r="B3227">
            <v>2612209000</v>
          </cell>
          <cell r="C3227" t="str">
            <v>- - прочие</v>
          </cell>
          <cell r="D3227" t="str">
            <v>-</v>
          </cell>
          <cell r="E3227">
            <v>5</v>
          </cell>
        </row>
        <row r="3228">
          <cell r="B3228">
            <v>2613100000</v>
          </cell>
          <cell r="C3228" t="str">
            <v>- обожженные</v>
          </cell>
          <cell r="D3228" t="str">
            <v>-</v>
          </cell>
          <cell r="E3228">
            <v>0</v>
          </cell>
        </row>
        <row r="3229">
          <cell r="B3229">
            <v>2613900000</v>
          </cell>
          <cell r="C3229" t="str">
            <v>- прочие</v>
          </cell>
          <cell r="D3229" t="str">
            <v>-</v>
          </cell>
          <cell r="E3229">
            <v>0</v>
          </cell>
        </row>
        <row r="3230">
          <cell r="B3230">
            <v>2614000000</v>
          </cell>
          <cell r="C3230" t="str">
            <v>Руды и концентраты титановые</v>
          </cell>
          <cell r="D3230" t="str">
            <v>-</v>
          </cell>
          <cell r="E3230">
            <v>0</v>
          </cell>
        </row>
        <row r="3231">
          <cell r="B3231">
            <v>2615100000</v>
          </cell>
          <cell r="C3231" t="str">
            <v>- руды и концентраты циркониевые</v>
          </cell>
          <cell r="D3231" t="str">
            <v>-</v>
          </cell>
          <cell r="E3231">
            <v>0</v>
          </cell>
        </row>
        <row r="3232">
          <cell r="B3232">
            <v>2615900001</v>
          </cell>
          <cell r="C3232" t="str">
            <v>- - руды и концентраты ниобиевые и танталовые</v>
          </cell>
          <cell r="D3232" t="str">
            <v>-</v>
          </cell>
          <cell r="E3232">
            <v>0</v>
          </cell>
        </row>
        <row r="3233">
          <cell r="B3233">
            <v>2615900009</v>
          </cell>
          <cell r="C3233" t="str">
            <v>- - руды и концентраты ванадиевые</v>
          </cell>
          <cell r="D3233" t="str">
            <v>-</v>
          </cell>
          <cell r="E3233">
            <v>5</v>
          </cell>
        </row>
        <row r="3234">
          <cell r="B3234">
            <v>2617100000</v>
          </cell>
          <cell r="C3234" t="str">
            <v>- руды и концентраты сурьмянистые</v>
          </cell>
          <cell r="D3234" t="str">
            <v>-</v>
          </cell>
          <cell r="E3234">
            <v>3</v>
          </cell>
        </row>
        <row r="3235">
          <cell r="B3235">
            <v>2617900000</v>
          </cell>
          <cell r="C3235" t="str">
            <v>- прочие</v>
          </cell>
          <cell r="D3235" t="str">
            <v>-</v>
          </cell>
          <cell r="E3235">
            <v>0</v>
          </cell>
        </row>
        <row r="3236">
          <cell r="B3236">
            <v>2618000000</v>
          </cell>
          <cell r="C3236" t="str">
            <v>Шлак гранулированный (шлаковый песок), получаемый в процессе производства черных металлов</v>
          </cell>
          <cell r="D3236" t="str">
            <v>-</v>
          </cell>
          <cell r="E3236">
            <v>5</v>
          </cell>
        </row>
        <row r="3237">
          <cell r="B3237">
            <v>2619002000</v>
          </cell>
          <cell r="C3237" t="str">
            <v>- отходы, пригодные для извлечения из них железа или марганца</v>
          </cell>
          <cell r="D3237" t="str">
            <v>-</v>
          </cell>
          <cell r="E3237">
            <v>5</v>
          </cell>
        </row>
        <row r="3238">
          <cell r="B3238">
            <v>2619009000</v>
          </cell>
          <cell r="C3238" t="str">
            <v>- прочие</v>
          </cell>
          <cell r="D3238" t="str">
            <v>-</v>
          </cell>
          <cell r="E3238">
            <v>5</v>
          </cell>
        </row>
        <row r="3239">
          <cell r="B3239">
            <v>2620110000</v>
          </cell>
          <cell r="C3239" t="str">
            <v>- - гартцинк</v>
          </cell>
          <cell r="D3239" t="str">
            <v>-</v>
          </cell>
          <cell r="E3239">
            <v>5</v>
          </cell>
        </row>
        <row r="3240">
          <cell r="B3240">
            <v>2620190000</v>
          </cell>
          <cell r="C3240" t="str">
            <v>- - прочие</v>
          </cell>
          <cell r="D3240" t="str">
            <v>-</v>
          </cell>
          <cell r="E3240">
            <v>5</v>
          </cell>
        </row>
        <row r="3241">
          <cell r="B3241">
            <v>2620210000</v>
          </cell>
          <cell r="C3241" t="str">
            <v>- - шламы этилированного бензина и шламы этилированной антидетонационной смеси</v>
          </cell>
          <cell r="D3241" t="str">
            <v>-</v>
          </cell>
          <cell r="E3241">
            <v>5</v>
          </cell>
        </row>
        <row r="3242">
          <cell r="B3242">
            <v>2620290000</v>
          </cell>
          <cell r="C3242" t="str">
            <v>- - прочие</v>
          </cell>
          <cell r="D3242" t="str">
            <v>-</v>
          </cell>
          <cell r="E3242">
            <v>5</v>
          </cell>
        </row>
        <row r="3243">
          <cell r="B3243">
            <v>2620300000</v>
          </cell>
          <cell r="C3243" t="str">
            <v>- содержащие в основном медь</v>
          </cell>
          <cell r="D3243" t="str">
            <v>-</v>
          </cell>
          <cell r="E3243">
            <v>5</v>
          </cell>
        </row>
        <row r="3244">
          <cell r="B3244">
            <v>2620400000</v>
          </cell>
          <cell r="C3244" t="str">
            <v>- содержащие в основном алюминий</v>
          </cell>
          <cell r="D3244" t="str">
            <v>-</v>
          </cell>
          <cell r="E3244">
            <v>5</v>
          </cell>
        </row>
        <row r="3245">
          <cell r="B3245">
            <v>2620600000</v>
          </cell>
          <cell r="C3245" t="str">
            <v>- содержащие мышьяк, таллий, ртуть или их смеси, используемые для извлечения мышьяка или этих металлов или для производства их химических соединений</v>
          </cell>
          <cell r="D3245" t="str">
            <v>-</v>
          </cell>
          <cell r="E3245">
            <v>5</v>
          </cell>
        </row>
        <row r="3246">
          <cell r="B3246">
            <v>2620910000</v>
          </cell>
          <cell r="C3246" t="str">
            <v>- - содержащие сурьму, бериллий, кадмий, хром или их смеси</v>
          </cell>
          <cell r="D3246" t="str">
            <v>-</v>
          </cell>
          <cell r="E3246">
            <v>5</v>
          </cell>
        </row>
        <row r="3247">
          <cell r="B3247">
            <v>2620991000</v>
          </cell>
          <cell r="C3247" t="str">
            <v>- - - содержащие в основном никель</v>
          </cell>
          <cell r="D3247" t="str">
            <v>-</v>
          </cell>
          <cell r="E3247">
            <v>5</v>
          </cell>
        </row>
        <row r="3248">
          <cell r="B3248">
            <v>2620992000</v>
          </cell>
          <cell r="C3248" t="str">
            <v>- - - содержащие в основном ниобий или тантал</v>
          </cell>
          <cell r="D3248" t="str">
            <v>-</v>
          </cell>
          <cell r="E3248">
            <v>0</v>
          </cell>
        </row>
        <row r="3249">
          <cell r="B3249">
            <v>2620994000</v>
          </cell>
          <cell r="C3249" t="str">
            <v>- - - содержащие в основном олово</v>
          </cell>
          <cell r="D3249" t="str">
            <v>-</v>
          </cell>
          <cell r="E3249">
            <v>5</v>
          </cell>
        </row>
        <row r="3250">
          <cell r="B3250">
            <v>2620996000</v>
          </cell>
          <cell r="C3250" t="str">
            <v>- - - содержащие в основном титан</v>
          </cell>
          <cell r="D3250" t="str">
            <v>-</v>
          </cell>
          <cell r="E3250">
            <v>5</v>
          </cell>
        </row>
        <row r="3251">
          <cell r="B3251">
            <v>2620999501</v>
          </cell>
          <cell r="C3251" t="str">
            <v>- - - - содержащие в основном вольфрам</v>
          </cell>
          <cell r="D3251" t="str">
            <v>-</v>
          </cell>
          <cell r="E3251">
            <v>5</v>
          </cell>
        </row>
        <row r="3252">
          <cell r="B3252">
            <v>2620999502</v>
          </cell>
          <cell r="C3252" t="str">
            <v>- - - - содержащие в основном молибден</v>
          </cell>
          <cell r="D3252" t="str">
            <v>-</v>
          </cell>
          <cell r="E3252">
            <v>5</v>
          </cell>
        </row>
        <row r="3253">
          <cell r="B3253">
            <v>2620999503</v>
          </cell>
          <cell r="C3253" t="str">
            <v>- - - - содержащие в основном кобальт</v>
          </cell>
          <cell r="D3253" t="str">
            <v>-</v>
          </cell>
          <cell r="E3253">
            <v>5</v>
          </cell>
        </row>
        <row r="3254">
          <cell r="B3254">
            <v>2620999504</v>
          </cell>
          <cell r="C3254" t="str">
            <v>- - - - содержащие в основном цирконий</v>
          </cell>
          <cell r="D3254" t="str">
            <v>-</v>
          </cell>
          <cell r="E3254">
            <v>5</v>
          </cell>
        </row>
        <row r="3255">
          <cell r="B3255">
            <v>2620999509</v>
          </cell>
          <cell r="C3255" t="str">
            <v>- - - - прочие</v>
          </cell>
          <cell r="D3255" t="str">
            <v>-</v>
          </cell>
          <cell r="E3255">
            <v>0</v>
          </cell>
        </row>
        <row r="3256">
          <cell r="B3256">
            <v>2621100000</v>
          </cell>
          <cell r="C3256" t="str">
            <v>- зола и остатки от сжигания отходов городского хозяйства</v>
          </cell>
          <cell r="D3256" t="str">
            <v>-</v>
          </cell>
          <cell r="E3256">
            <v>5</v>
          </cell>
        </row>
        <row r="3257">
          <cell r="B3257">
            <v>2621900000</v>
          </cell>
          <cell r="C3257" t="str">
            <v>- прочие</v>
          </cell>
          <cell r="D3257" t="str">
            <v>-</v>
          </cell>
          <cell r="E3257">
            <v>5</v>
          </cell>
        </row>
        <row r="3258">
          <cell r="B3258">
            <v>2701111000</v>
          </cell>
          <cell r="C3258" t="str">
            <v>- - - с предельным выходом летучих веществ (в пересчете на сухую беззольную основу) не более 10 мас.%</v>
          </cell>
          <cell r="D3258" t="str">
            <v>-</v>
          </cell>
          <cell r="E3258">
            <v>5</v>
          </cell>
        </row>
        <row r="3259">
          <cell r="B3259">
            <v>2701119000</v>
          </cell>
          <cell r="C3259" t="str">
            <v>- - - прочий</v>
          </cell>
          <cell r="D3259" t="str">
            <v>-</v>
          </cell>
          <cell r="E3259">
            <v>5</v>
          </cell>
        </row>
        <row r="3260">
          <cell r="B3260">
            <v>2701121000</v>
          </cell>
          <cell r="C3260" t="str">
            <v>- - - уголь коксующийся</v>
          </cell>
          <cell r="D3260" t="str">
            <v>-</v>
          </cell>
          <cell r="E3260">
            <v>0</v>
          </cell>
        </row>
        <row r="3261">
          <cell r="B3261">
            <v>2701129000</v>
          </cell>
          <cell r="C3261" t="str">
            <v>- - - прочий</v>
          </cell>
          <cell r="D3261" t="str">
            <v>-</v>
          </cell>
          <cell r="E3261">
            <v>5</v>
          </cell>
        </row>
        <row r="3262">
          <cell r="B3262">
            <v>2701190000</v>
          </cell>
          <cell r="C3262" t="str">
            <v>- - уголь прочий</v>
          </cell>
          <cell r="D3262" t="str">
            <v>-</v>
          </cell>
          <cell r="E3262">
            <v>5</v>
          </cell>
        </row>
        <row r="3263">
          <cell r="B3263">
            <v>2701200000</v>
          </cell>
          <cell r="C3263" t="str">
            <v>- брикеты, окатыши и аналогичные виды твердого топлива, полученные из каменного угля</v>
          </cell>
          <cell r="E3263" t="str">
            <v>5</v>
          </cell>
        </row>
        <row r="3264">
          <cell r="B3264">
            <v>2702100000</v>
          </cell>
          <cell r="C3264" t="str">
            <v>- лигнит, или бурый уголь, пылевидный или непылевидный, но не агломерированный</v>
          </cell>
          <cell r="D3264" t="str">
            <v>-</v>
          </cell>
          <cell r="E3264">
            <v>5</v>
          </cell>
        </row>
        <row r="3265">
          <cell r="B3265">
            <v>2702200000</v>
          </cell>
          <cell r="C3265" t="str">
            <v>- лигнит, или бурый уголь, агломерированный</v>
          </cell>
          <cell r="D3265" t="str">
            <v>-</v>
          </cell>
          <cell r="E3265">
            <v>5</v>
          </cell>
        </row>
        <row r="3266">
          <cell r="B3266">
            <v>2703000000</v>
          </cell>
          <cell r="C3266" t="str">
            <v>Торф (включая торфяную крошку), агломерированный или неагломерированный</v>
          </cell>
          <cell r="D3266" t="str">
            <v>-</v>
          </cell>
          <cell r="E3266">
            <v>5</v>
          </cell>
        </row>
        <row r="3267">
          <cell r="B3267">
            <v>2704001100</v>
          </cell>
          <cell r="C3267" t="str">
            <v>- - для производства электродов</v>
          </cell>
          <cell r="D3267" t="str">
            <v>-</v>
          </cell>
          <cell r="E3267">
            <v>5</v>
          </cell>
        </row>
        <row r="3268">
          <cell r="B3268">
            <v>2704001900</v>
          </cell>
          <cell r="C3268" t="str">
            <v>- - прочие</v>
          </cell>
          <cell r="D3268" t="str">
            <v>-</v>
          </cell>
          <cell r="E3268">
            <v>5</v>
          </cell>
        </row>
        <row r="3269">
          <cell r="B3269">
            <v>2704003000</v>
          </cell>
          <cell r="C3269" t="str">
            <v>- кокс и полукокс из лигнита</v>
          </cell>
          <cell r="D3269" t="str">
            <v>-</v>
          </cell>
          <cell r="E3269">
            <v>5</v>
          </cell>
        </row>
        <row r="3270">
          <cell r="B3270">
            <v>2704009000</v>
          </cell>
          <cell r="C3270" t="str">
            <v>- прочие</v>
          </cell>
          <cell r="D3270" t="str">
            <v>-</v>
          </cell>
          <cell r="E3270">
            <v>5</v>
          </cell>
        </row>
        <row r="3271">
          <cell r="B3271">
            <v>2705000000</v>
          </cell>
          <cell r="C3271" t="str">
            <v>Газ каменноугольный, водяной, генераторный и аналогичные газы, кроме нефтяных газов и других газообразных углеводородов</v>
          </cell>
          <cell r="D3271" t="str">
            <v>1000 м3</v>
          </cell>
          <cell r="E3271">
            <v>5</v>
          </cell>
        </row>
        <row r="3272">
          <cell r="B3272">
            <v>2706000000</v>
          </cell>
          <cell r="C3272" t="str">
            <v>Смолы каменноугольные, буроугольные, торфяные и прочие минеральные смолы, обезвоженные или необезвоженные, частично ректифицированные или неректифицированные, включая "восстановленные" смолы</v>
          </cell>
          <cell r="D3272" t="str">
            <v>-</v>
          </cell>
          <cell r="E3272">
            <v>5</v>
          </cell>
        </row>
        <row r="3273">
          <cell r="B3273">
            <v>2707101000</v>
          </cell>
          <cell r="C3273" t="str">
            <v>- - для использования в качестве топлива</v>
          </cell>
          <cell r="D3273" t="str">
            <v>-</v>
          </cell>
          <cell r="E3273">
            <v>5</v>
          </cell>
        </row>
        <row r="3274">
          <cell r="B3274">
            <v>2707109000</v>
          </cell>
          <cell r="C3274" t="str">
            <v>- - для прочих целей</v>
          </cell>
          <cell r="D3274" t="str">
            <v>-</v>
          </cell>
          <cell r="E3274">
            <v>5</v>
          </cell>
        </row>
        <row r="3275">
          <cell r="B3275">
            <v>2707201000</v>
          </cell>
          <cell r="C3275" t="str">
            <v>- - для использования в качестве топлива</v>
          </cell>
          <cell r="D3275" t="str">
            <v>-</v>
          </cell>
          <cell r="E3275">
            <v>5</v>
          </cell>
        </row>
        <row r="3276">
          <cell r="B3276">
            <v>2707209000</v>
          </cell>
          <cell r="C3276" t="str">
            <v>- - для прочих целей</v>
          </cell>
          <cell r="D3276" t="str">
            <v>-</v>
          </cell>
          <cell r="E3276">
            <v>5</v>
          </cell>
        </row>
        <row r="3277">
          <cell r="B3277">
            <v>2707301000</v>
          </cell>
          <cell r="C3277" t="str">
            <v>- - для использования в качестве топлива</v>
          </cell>
          <cell r="D3277" t="str">
            <v>-</v>
          </cell>
          <cell r="E3277">
            <v>5</v>
          </cell>
        </row>
        <row r="3278">
          <cell r="B3278">
            <v>2707309000</v>
          </cell>
          <cell r="C3278" t="str">
            <v>- - для прочих целей</v>
          </cell>
          <cell r="D3278" t="str">
            <v>-</v>
          </cell>
          <cell r="E3278">
            <v>5</v>
          </cell>
        </row>
        <row r="3279">
          <cell r="B3279">
            <v>2707400000</v>
          </cell>
          <cell r="C3279" t="str">
            <v>- нафталин</v>
          </cell>
          <cell r="D3279" t="str">
            <v>-</v>
          </cell>
          <cell r="E3279">
            <v>5</v>
          </cell>
        </row>
        <row r="3280">
          <cell r="B3280">
            <v>2707501000</v>
          </cell>
          <cell r="C3280" t="str">
            <v>- - для использования в качестве топлива</v>
          </cell>
          <cell r="D3280" t="str">
            <v>-</v>
          </cell>
          <cell r="E3280">
            <v>5</v>
          </cell>
        </row>
        <row r="3281">
          <cell r="B3281">
            <v>2707509000</v>
          </cell>
          <cell r="C3281" t="str">
            <v>- - для прочих целей</v>
          </cell>
          <cell r="D3281" t="str">
            <v>-</v>
          </cell>
          <cell r="E3281">
            <v>5</v>
          </cell>
        </row>
        <row r="3282">
          <cell r="B3282">
            <v>2707910000</v>
          </cell>
          <cell r="C3282" t="str">
            <v>- - масла креозотовые</v>
          </cell>
          <cell r="D3282" t="str">
            <v>-</v>
          </cell>
          <cell r="E3282">
            <v>5</v>
          </cell>
        </row>
        <row r="3283">
          <cell r="B3283">
            <v>2707991100</v>
          </cell>
          <cell r="C3283" t="str">
            <v>- - - - неочищенные легкие масла, 90 об.% которых или более перегоняется при температуре до 200 °C</v>
          </cell>
          <cell r="D3283" t="str">
            <v>-</v>
          </cell>
          <cell r="E3283">
            <v>5</v>
          </cell>
        </row>
        <row r="3284">
          <cell r="B3284">
            <v>2707991900</v>
          </cell>
          <cell r="C3284" t="str">
            <v>- - - - прочие</v>
          </cell>
          <cell r="D3284" t="str">
            <v>-</v>
          </cell>
          <cell r="E3284">
            <v>5</v>
          </cell>
        </row>
        <row r="3285">
          <cell r="B3285">
            <v>2707993000</v>
          </cell>
          <cell r="C3285" t="str">
            <v>- - - осерненные легкие масла</v>
          </cell>
          <cell r="D3285" t="str">
            <v>-</v>
          </cell>
          <cell r="E3285">
            <v>5</v>
          </cell>
        </row>
        <row r="3286">
          <cell r="B3286">
            <v>2707995000</v>
          </cell>
          <cell r="C3286" t="str">
            <v>- - - основные продукты</v>
          </cell>
          <cell r="D3286" t="str">
            <v>-</v>
          </cell>
          <cell r="E3286">
            <v>5</v>
          </cell>
        </row>
        <row r="3287">
          <cell r="B3287">
            <v>2707997000</v>
          </cell>
          <cell r="C3287" t="str">
            <v>- - - антрацен</v>
          </cell>
          <cell r="D3287" t="str">
            <v>-</v>
          </cell>
          <cell r="E3287">
            <v>5</v>
          </cell>
        </row>
        <row r="3288">
          <cell r="B3288">
            <v>2707998000</v>
          </cell>
          <cell r="C3288" t="str">
            <v>- - - фенолы</v>
          </cell>
          <cell r="D3288" t="str">
            <v>-</v>
          </cell>
          <cell r="E3288">
            <v>5</v>
          </cell>
        </row>
        <row r="3289">
          <cell r="B3289">
            <v>2707999100</v>
          </cell>
          <cell r="C3289" t="str">
            <v>- - - - для получения продуктов товарной позиции 2803</v>
          </cell>
          <cell r="D3289" t="str">
            <v>-</v>
          </cell>
          <cell r="E3289">
            <v>5</v>
          </cell>
        </row>
        <row r="3290">
          <cell r="B3290">
            <v>2707999900</v>
          </cell>
          <cell r="C3290" t="str">
            <v>- - - - прочие</v>
          </cell>
          <cell r="D3290" t="str">
            <v>-</v>
          </cell>
          <cell r="E3290">
            <v>5</v>
          </cell>
        </row>
        <row r="3291">
          <cell r="B3291">
            <v>2708100000</v>
          </cell>
          <cell r="C3291" t="str">
            <v>- пек</v>
          </cell>
          <cell r="D3291" t="str">
            <v>-</v>
          </cell>
          <cell r="E3291">
            <v>5</v>
          </cell>
        </row>
        <row r="3292">
          <cell r="B3292">
            <v>2708200001</v>
          </cell>
          <cell r="C3292" t="str">
            <v>- - игольчатый</v>
          </cell>
          <cell r="D3292" t="str">
            <v>-</v>
          </cell>
          <cell r="E3292">
            <v>0</v>
          </cell>
        </row>
        <row r="3293">
          <cell r="B3293">
            <v>2708200009</v>
          </cell>
          <cell r="C3293" t="str">
            <v>- - прочий</v>
          </cell>
          <cell r="D3293" t="str">
            <v>-</v>
          </cell>
          <cell r="E3293">
            <v>5</v>
          </cell>
        </row>
        <row r="3294">
          <cell r="B3294">
            <v>2709001001</v>
          </cell>
          <cell r="C3294" t="str">
            <v>- - газовый конденсат стабильный плотностью при 20 °C не менее 650 кг/м3, но не более 850 кг/м3 и с содержанием серы не более 1,0 мас.% &lt;9&gt;</v>
          </cell>
          <cell r="D3294" t="str">
            <v>-</v>
          </cell>
          <cell r="E3294">
            <v>5</v>
          </cell>
        </row>
        <row r="3295">
          <cell r="B3295">
            <v>2709001009</v>
          </cell>
          <cell r="C3295" t="str">
            <v>- - прочий</v>
          </cell>
          <cell r="D3295" t="str">
            <v>-</v>
          </cell>
          <cell r="E3295">
            <v>5</v>
          </cell>
        </row>
        <row r="3296">
          <cell r="B3296">
            <v>2709009001</v>
          </cell>
          <cell r="C3296" t="str">
            <v>- - нефть сырая плотностью при 20 °C более 887,6 кг/м3, но не более 994 кг/м3 и с содержанием серы не менее 0,015 мас.%, но не более 3,47 мас.% &lt;8&gt;</v>
          </cell>
          <cell r="D3296" t="str">
            <v>-</v>
          </cell>
          <cell r="E3296">
            <v>0</v>
          </cell>
        </row>
        <row r="3297">
          <cell r="B3297">
            <v>2709009002</v>
          </cell>
          <cell r="C3297" t="str">
            <v>- - нефть сырая плотностью при 20 °C не менее 694,7 кг/м3, но не более 980 кг/м3 и с содержанием серы не менее 0,04 мас.%, но не более 5 мас.% &lt;10&gt;</v>
          </cell>
          <cell r="D3297" t="str">
            <v>-</v>
          </cell>
          <cell r="E3297">
            <v>0</v>
          </cell>
        </row>
        <row r="3298">
          <cell r="B3298">
            <v>2709009003</v>
          </cell>
          <cell r="C3298" t="str">
            <v>- - нефть сырая плотностью при 20 °C не менее 694,7 кг/м3, но не более 887,6 кг/м3 и с содержанием серы не менее 0,04 мас.%, но не более 1,5 мас.% &lt;8&gt;</v>
          </cell>
          <cell r="D3298" t="str">
            <v>-</v>
          </cell>
          <cell r="E3298">
            <v>0</v>
          </cell>
        </row>
        <row r="3299">
          <cell r="B3299">
            <v>2709009004</v>
          </cell>
          <cell r="C3299" t="str">
            <v>- - - нефть сырая плотностью при 20 °C не менее 750 кг/м3, но не более 900 кг/м3 и с содержанием парафина не менее 4 мас.% &lt;8&gt;</v>
          </cell>
          <cell r="D3299" t="str">
            <v>-</v>
          </cell>
          <cell r="E3299">
            <v>0</v>
          </cell>
        </row>
        <row r="3300">
          <cell r="B3300">
            <v>2709009009</v>
          </cell>
          <cell r="C3300" t="str">
            <v>- - - прочие</v>
          </cell>
          <cell r="D3300" t="str">
            <v>-</v>
          </cell>
          <cell r="E3300">
            <v>0</v>
          </cell>
        </row>
        <row r="3301">
          <cell r="B3301">
            <v>2710121101</v>
          </cell>
          <cell r="C3301" t="str">
            <v>- - - - пентан-гексановая фракция с содержанием пентана (C5) не менее 35 мас.% и гексана (C6) не менее 55 мас.%</v>
          </cell>
          <cell r="D3301" t="str">
            <v>-</v>
          </cell>
          <cell r="E3301">
            <v>5</v>
          </cell>
        </row>
        <row r="3302">
          <cell r="B3302">
            <v>2710121109</v>
          </cell>
          <cell r="C3302" t="str">
            <v>- - - - прочие</v>
          </cell>
          <cell r="D3302" t="str">
            <v>-</v>
          </cell>
          <cell r="E3302">
            <v>5</v>
          </cell>
        </row>
        <row r="3303">
          <cell r="B3303">
            <v>2710121501</v>
          </cell>
          <cell r="C3303" t="str">
            <v>- - - - пентан-гексановая фракция с содержанием пентана (C5) не менее 35 мас.% и гексана (C6) не менее 55 мас.%</v>
          </cell>
          <cell r="D3303" t="str">
            <v>-</v>
          </cell>
          <cell r="E3303">
            <v>5</v>
          </cell>
        </row>
        <row r="3304">
          <cell r="B3304">
            <v>2710121509</v>
          </cell>
          <cell r="C3304" t="str">
            <v>- - - - прочие</v>
          </cell>
          <cell r="D3304" t="str">
            <v>-</v>
          </cell>
          <cell r="E3304">
            <v>5</v>
          </cell>
        </row>
        <row r="3305">
          <cell r="B3305">
            <v>2710122100</v>
          </cell>
          <cell r="C3305" t="str">
            <v>- - - - - уайт-спирит</v>
          </cell>
          <cell r="D3305" t="str">
            <v>-</v>
          </cell>
          <cell r="E3305">
            <v>5</v>
          </cell>
        </row>
        <row r="3306">
          <cell r="B3306">
            <v>2710122501</v>
          </cell>
          <cell r="C3306" t="str">
            <v>- - - - - - с содержанием н-гексана не менее 55 мас.%, но не более 80 мас.%, температурой начала кипения не менее 64 °C и температурой окончания кипения не более 70 °C</v>
          </cell>
          <cell r="D3306" t="str">
            <v>-</v>
          </cell>
          <cell r="E3306">
            <v>0</v>
          </cell>
        </row>
        <row r="3307">
          <cell r="B3307">
            <v>2710122509</v>
          </cell>
          <cell r="C3307" t="str">
            <v>- - - - - - прочие</v>
          </cell>
          <cell r="D3307" t="str">
            <v>-</v>
          </cell>
          <cell r="E3307">
            <v>5</v>
          </cell>
        </row>
        <row r="3308">
          <cell r="B3308">
            <v>2710123100</v>
          </cell>
          <cell r="C3308" t="str">
            <v>- - - - - - бензины авиационные</v>
          </cell>
          <cell r="D3308" t="str">
            <v>-</v>
          </cell>
          <cell r="E3308">
            <v>5</v>
          </cell>
        </row>
        <row r="3309">
          <cell r="B3309">
            <v>2710124110</v>
          </cell>
          <cell r="C3309" t="str">
            <v>- - - - - - - - - - с октановым числом менее 80 (по исследовательскому методу)</v>
          </cell>
          <cell r="D3309" t="str">
            <v>1000 л</v>
          </cell>
          <cell r="E3309">
            <v>5</v>
          </cell>
        </row>
        <row r="3310">
          <cell r="B3310">
            <v>2710124120</v>
          </cell>
          <cell r="C3310" t="str">
            <v>- - - - - - - - - - с октановым числом 80 или более, но менее 92 (по исследовательскому методу)</v>
          </cell>
          <cell r="D3310" t="str">
            <v>1000 л</v>
          </cell>
          <cell r="E3310">
            <v>5</v>
          </cell>
        </row>
        <row r="3311">
          <cell r="B3311">
            <v>2710124130</v>
          </cell>
          <cell r="C3311" t="str">
            <v>- - - - - - - - - - с октановым числом 92 или более (по исследовательскому методу)</v>
          </cell>
          <cell r="D3311" t="str">
            <v>1000 л</v>
          </cell>
          <cell r="E3311">
            <v>5</v>
          </cell>
        </row>
        <row r="3312">
          <cell r="B3312">
            <v>2710124190</v>
          </cell>
          <cell r="C3312" t="str">
            <v>- - - - - - - - - прочие</v>
          </cell>
          <cell r="D3312" t="str">
            <v>1000 л</v>
          </cell>
          <cell r="E3312">
            <v>5</v>
          </cell>
        </row>
        <row r="3313">
          <cell r="B3313">
            <v>2710124500</v>
          </cell>
          <cell r="C3313" t="str">
            <v>- - - - - - - - с октановым числом 95 или более, но менее 98 (по исследовательскому методу)</v>
          </cell>
          <cell r="D3313" t="str">
            <v>1000 л</v>
          </cell>
          <cell r="E3313">
            <v>5</v>
          </cell>
        </row>
        <row r="3314">
          <cell r="B3314">
            <v>2710124900</v>
          </cell>
          <cell r="C3314" t="str">
            <v>- - - - - - - - с октановым числом 98 или более (по исследовательскому методу)</v>
          </cell>
          <cell r="D3314" t="str">
            <v>1000 л</v>
          </cell>
          <cell r="E3314">
            <v>5</v>
          </cell>
        </row>
        <row r="3315">
          <cell r="B3315">
            <v>2710125100</v>
          </cell>
          <cell r="C3315" t="str">
            <v>- - - - - - - - с октановым числом менее 98 (по исследовательскому методу)</v>
          </cell>
          <cell r="D3315" t="str">
            <v>1000 л</v>
          </cell>
          <cell r="E3315">
            <v>5</v>
          </cell>
        </row>
        <row r="3316">
          <cell r="B3316">
            <v>2710125900</v>
          </cell>
          <cell r="C3316" t="str">
            <v>- - - - - - - - с октановым числом 98 или более (по исследовательскому методу)</v>
          </cell>
          <cell r="D3316" t="str">
            <v>1000 л</v>
          </cell>
          <cell r="E3316">
            <v>5</v>
          </cell>
        </row>
        <row r="3317">
          <cell r="B3317">
            <v>2710127000</v>
          </cell>
          <cell r="C3317" t="str">
            <v>- - - - - топливо бензиновое для реактивных двигателей</v>
          </cell>
          <cell r="D3317" t="str">
            <v>-</v>
          </cell>
          <cell r="E3317">
            <v>5</v>
          </cell>
        </row>
        <row r="3318">
          <cell r="B3318">
            <v>2710129001</v>
          </cell>
          <cell r="C3318" t="str">
            <v>- - - - - - тримеры и тетрамеры пропилена</v>
          </cell>
          <cell r="D3318" t="str">
            <v>-</v>
          </cell>
          <cell r="E3318">
            <v>5</v>
          </cell>
        </row>
        <row r="3319">
          <cell r="B3319">
            <v>2710129002</v>
          </cell>
          <cell r="C3319" t="str">
            <v>- - - - - - - пентан-гексановая фракция с содержанием пентана (C5) не менее 35 мас.% и гексана (C6) не менее 55 мас.%</v>
          </cell>
          <cell r="D3319" t="str">
            <v>-</v>
          </cell>
          <cell r="E3319">
            <v>5</v>
          </cell>
        </row>
        <row r="3320">
          <cell r="B3320">
            <v>2710129008</v>
          </cell>
          <cell r="C3320" t="str">
            <v>- - - - - - - прочие</v>
          </cell>
          <cell r="D3320" t="str">
            <v>-</v>
          </cell>
          <cell r="E3320">
            <v>5</v>
          </cell>
        </row>
        <row r="3321">
          <cell r="B3321">
            <v>2710191100</v>
          </cell>
          <cell r="C3321" t="str">
            <v>- - - - для специфических процессов переработки</v>
          </cell>
          <cell r="D3321" t="str">
            <v>-</v>
          </cell>
          <cell r="E3321">
            <v>5</v>
          </cell>
        </row>
        <row r="3322">
          <cell r="B3322">
            <v>2710191500</v>
          </cell>
          <cell r="C3322" t="str">
            <v>- - - - для химических превращений в процессах, кроме указанных в подсубпозиции 2710 19 110 0</v>
          </cell>
          <cell r="D3322" t="str">
            <v>-</v>
          </cell>
          <cell r="E3322">
            <v>5</v>
          </cell>
        </row>
        <row r="3323">
          <cell r="B3323">
            <v>2710192100</v>
          </cell>
          <cell r="C3323" t="str">
            <v>- - - - - - топливо для реактивных двигателей</v>
          </cell>
          <cell r="D3323" t="str">
            <v>-</v>
          </cell>
          <cell r="E3323">
            <v>5</v>
          </cell>
        </row>
        <row r="3324">
          <cell r="B3324">
            <v>2710192500</v>
          </cell>
          <cell r="C3324" t="str">
            <v>- - - - - - прочий</v>
          </cell>
          <cell r="D3324" t="str">
            <v>-</v>
          </cell>
          <cell r="E3324">
            <v>5</v>
          </cell>
        </row>
        <row r="3325">
          <cell r="B3325">
            <v>2710192900</v>
          </cell>
          <cell r="C3325" t="str">
            <v>- - - - - прочие</v>
          </cell>
          <cell r="D3325" t="str">
            <v>-</v>
          </cell>
          <cell r="E3325">
            <v>5</v>
          </cell>
        </row>
        <row r="3326">
          <cell r="B3326">
            <v>2710193100</v>
          </cell>
          <cell r="C3326" t="str">
            <v>- - - - - для специфических процессов переработки</v>
          </cell>
          <cell r="D3326" t="str">
            <v>-</v>
          </cell>
          <cell r="E3326">
            <v>5</v>
          </cell>
        </row>
        <row r="3327">
          <cell r="B3327">
            <v>2710193500</v>
          </cell>
          <cell r="C3327" t="str">
            <v>- - - - - для химических превращений в процессах, кроме указанных в подсубпозиции 2710 19 310 0</v>
          </cell>
          <cell r="D3327" t="str">
            <v>-</v>
          </cell>
          <cell r="E3327">
            <v>5</v>
          </cell>
        </row>
        <row r="3328">
          <cell r="B3328">
            <v>2710194210</v>
          </cell>
          <cell r="C3328" t="str">
            <v>- - - - - - - - летнее</v>
          </cell>
          <cell r="D3328" t="str">
            <v>-</v>
          </cell>
          <cell r="E3328">
            <v>5</v>
          </cell>
        </row>
        <row r="3329">
          <cell r="B3329">
            <v>2710194220</v>
          </cell>
          <cell r="C3329" t="str">
            <v>- - - - - - - - зимнее</v>
          </cell>
          <cell r="D3329" t="str">
            <v>-</v>
          </cell>
          <cell r="E3329">
            <v>5</v>
          </cell>
        </row>
        <row r="3330">
          <cell r="B3330">
            <v>2710194230</v>
          </cell>
          <cell r="C3330" t="str">
            <v>- - - - - - - - арктическое</v>
          </cell>
          <cell r="D3330" t="str">
            <v>-</v>
          </cell>
          <cell r="E3330">
            <v>5</v>
          </cell>
        </row>
        <row r="3331">
          <cell r="B3331">
            <v>2710194240</v>
          </cell>
          <cell r="C3331" t="str">
            <v>- - - - - - - - межсезонное</v>
          </cell>
          <cell r="D3331" t="str">
            <v>-</v>
          </cell>
          <cell r="E3331">
            <v>5</v>
          </cell>
        </row>
        <row r="3332">
          <cell r="B3332">
            <v>2710194250</v>
          </cell>
          <cell r="C3332" t="str">
            <v>- - - - - - - - прочее</v>
          </cell>
          <cell r="D3332" t="str">
            <v>-</v>
          </cell>
          <cell r="E3332">
            <v>5</v>
          </cell>
        </row>
        <row r="3333">
          <cell r="B3333">
            <v>2710194260</v>
          </cell>
          <cell r="C3333" t="str">
            <v>- - - - - - - судовое топливо с температурой вспышки в закрытом тигле не ниже 61 °C</v>
          </cell>
          <cell r="D3333" t="str">
            <v>-</v>
          </cell>
          <cell r="E3333">
            <v>5</v>
          </cell>
        </row>
        <row r="3334">
          <cell r="B3334">
            <v>2710194290</v>
          </cell>
          <cell r="C3334" t="str">
            <v>- - - - - - - прочие</v>
          </cell>
          <cell r="D3334" t="str">
            <v>-</v>
          </cell>
          <cell r="E3334">
            <v>5</v>
          </cell>
        </row>
        <row r="3335">
          <cell r="B3335">
            <v>2710194600</v>
          </cell>
          <cell r="C3335" t="str">
            <v>- - - - - - с содержанием серы более 0,05 мас.%, но не более 0,2 мас.%</v>
          </cell>
          <cell r="D3335" t="str">
            <v>-</v>
          </cell>
          <cell r="E3335">
            <v>5</v>
          </cell>
        </row>
        <row r="3336">
          <cell r="B3336">
            <v>2710194800</v>
          </cell>
          <cell r="C3336" t="str">
            <v>- - - - - - с содержанием серы более 0,2 мас.%</v>
          </cell>
          <cell r="D3336" t="str">
            <v>-</v>
          </cell>
          <cell r="E3336">
            <v>5</v>
          </cell>
        </row>
        <row r="3337">
          <cell r="B3337">
            <v>2710195101</v>
          </cell>
          <cell r="C3337" t="str">
            <v>- - - - - - мазуты</v>
          </cell>
          <cell r="D3337" t="str">
            <v>-</v>
          </cell>
          <cell r="E3337">
            <v>5</v>
          </cell>
        </row>
        <row r="3338">
          <cell r="B3338">
            <v>2710195109</v>
          </cell>
          <cell r="C3338" t="str">
            <v>- - - - - - прочие</v>
          </cell>
          <cell r="D3338" t="str">
            <v>-</v>
          </cell>
          <cell r="E3338">
            <v>5</v>
          </cell>
        </row>
        <row r="3339">
          <cell r="B3339">
            <v>2710195501</v>
          </cell>
          <cell r="C3339" t="str">
            <v>- - - - - - мазуты</v>
          </cell>
          <cell r="D3339" t="str">
            <v>-</v>
          </cell>
          <cell r="E3339">
            <v>5</v>
          </cell>
        </row>
        <row r="3340">
          <cell r="B3340">
            <v>2710195509</v>
          </cell>
          <cell r="C3340" t="str">
            <v>- - - - - - прочие</v>
          </cell>
          <cell r="D3340" t="str">
            <v>-</v>
          </cell>
          <cell r="E3340">
            <v>5</v>
          </cell>
        </row>
        <row r="3341">
          <cell r="B3341">
            <v>2710196201</v>
          </cell>
          <cell r="C3341" t="str">
            <v>- - - - - - - мазуты</v>
          </cell>
          <cell r="D3341" t="str">
            <v>-</v>
          </cell>
          <cell r="E3341">
            <v>5</v>
          </cell>
        </row>
        <row r="3342">
          <cell r="B3342">
            <v>2710196209</v>
          </cell>
          <cell r="C3342" t="str">
            <v>- - - - - - - прочие</v>
          </cell>
          <cell r="D3342" t="str">
            <v>-</v>
          </cell>
          <cell r="E3342">
            <v>5</v>
          </cell>
        </row>
        <row r="3343">
          <cell r="B3343">
            <v>2710196401</v>
          </cell>
          <cell r="C3343" t="str">
            <v>- - - - - - - мазуты</v>
          </cell>
          <cell r="D3343" t="str">
            <v>-</v>
          </cell>
          <cell r="E3343">
            <v>5</v>
          </cell>
        </row>
        <row r="3344">
          <cell r="B3344">
            <v>2710196409</v>
          </cell>
          <cell r="C3344" t="str">
            <v>- - - - - - - прочие</v>
          </cell>
          <cell r="D3344" t="str">
            <v>-</v>
          </cell>
          <cell r="E3344">
            <v>5</v>
          </cell>
        </row>
        <row r="3345">
          <cell r="B3345">
            <v>2710196601</v>
          </cell>
          <cell r="C3345" t="str">
            <v>- - - - - - - мазуты</v>
          </cell>
          <cell r="D3345" t="str">
            <v>-</v>
          </cell>
          <cell r="E3345">
            <v>5</v>
          </cell>
        </row>
        <row r="3346">
          <cell r="B3346">
            <v>2710196609</v>
          </cell>
          <cell r="C3346" t="str">
            <v>- - - - - - - прочие</v>
          </cell>
          <cell r="D3346" t="str">
            <v>-</v>
          </cell>
          <cell r="E3346">
            <v>5</v>
          </cell>
        </row>
        <row r="3347">
          <cell r="B3347">
            <v>2710196801</v>
          </cell>
          <cell r="C3347" t="str">
            <v>- - - - - - - мазуты</v>
          </cell>
          <cell r="D3347" t="str">
            <v>-</v>
          </cell>
          <cell r="E3347">
            <v>5</v>
          </cell>
        </row>
        <row r="3348">
          <cell r="B3348">
            <v>2710196809</v>
          </cell>
          <cell r="C3348" t="str">
            <v>- - - - - - - прочие</v>
          </cell>
          <cell r="D3348" t="str">
            <v>-</v>
          </cell>
          <cell r="E3348">
            <v>5</v>
          </cell>
        </row>
        <row r="3349">
          <cell r="B3349">
            <v>2710197100</v>
          </cell>
          <cell r="C3349" t="str">
            <v>- - - - - для специфических процессов переработки</v>
          </cell>
          <cell r="D3349" t="str">
            <v>-</v>
          </cell>
          <cell r="E3349">
            <v>5</v>
          </cell>
        </row>
        <row r="3350">
          <cell r="B3350">
            <v>2710197500</v>
          </cell>
          <cell r="C3350" t="str">
            <v>- - - - - для химических превращений в процессах, кроме указанных в подсубпозиции 2710 19 710 0</v>
          </cell>
          <cell r="D3350" t="str">
            <v>-</v>
          </cell>
          <cell r="E3350">
            <v>5</v>
          </cell>
        </row>
        <row r="3351">
          <cell r="B3351">
            <v>2710198200</v>
          </cell>
          <cell r="C3351" t="str">
            <v>- - - - - - моторные масла, компрессорное смазочное масло, турбинное смазочное масло</v>
          </cell>
          <cell r="D3351" t="str">
            <v>-</v>
          </cell>
          <cell r="E3351">
            <v>5</v>
          </cell>
        </row>
        <row r="3352">
          <cell r="B3352">
            <v>2710198400</v>
          </cell>
          <cell r="C3352" t="str">
            <v>- - - - - - жидкости для гидравлических целей</v>
          </cell>
          <cell r="D3352" t="str">
            <v>-</v>
          </cell>
          <cell r="E3352">
            <v>5</v>
          </cell>
        </row>
        <row r="3353">
          <cell r="B3353">
            <v>2710198600</v>
          </cell>
          <cell r="C3353" t="str">
            <v>- - - - - - светлые масла, вазелиновое масло</v>
          </cell>
          <cell r="D3353" t="str">
            <v>-</v>
          </cell>
          <cell r="E3353">
            <v>5</v>
          </cell>
        </row>
        <row r="3354">
          <cell r="B3354">
            <v>2710198800</v>
          </cell>
          <cell r="C3354" t="str">
            <v>- - - - - - масло для шестерен и масло для редукторов</v>
          </cell>
          <cell r="D3354" t="str">
            <v>-</v>
          </cell>
          <cell r="E3354">
            <v>5</v>
          </cell>
        </row>
        <row r="3355">
          <cell r="B3355">
            <v>2710199200</v>
          </cell>
          <cell r="C3355" t="str">
            <v>- - - - - - составы для обработки металлов, масла для смазывания форм, антикоррозионные масла</v>
          </cell>
          <cell r="D3355" t="str">
            <v>-</v>
          </cell>
          <cell r="E3355">
            <v>5</v>
          </cell>
        </row>
        <row r="3356">
          <cell r="B3356">
            <v>2710199400</v>
          </cell>
          <cell r="C3356" t="str">
            <v>- - - - - - электрические изоляционные масла</v>
          </cell>
          <cell r="D3356" t="str">
            <v>-</v>
          </cell>
          <cell r="E3356">
            <v>5</v>
          </cell>
        </row>
        <row r="3357">
          <cell r="B3357">
            <v>2710199800</v>
          </cell>
          <cell r="C3357" t="str">
            <v>- - - - - - прочие смазочные масла и прочие масла</v>
          </cell>
          <cell r="D3357" t="str">
            <v>-</v>
          </cell>
          <cell r="E3357">
            <v>5</v>
          </cell>
        </row>
        <row r="3358">
          <cell r="B3358">
            <v>2710201100</v>
          </cell>
          <cell r="C3358" t="str">
            <v>- - - с содержанием серы не более 0,05 мас.%</v>
          </cell>
          <cell r="D3358" t="str">
            <v>-</v>
          </cell>
          <cell r="E3358">
            <v>5</v>
          </cell>
        </row>
        <row r="3359">
          <cell r="B3359">
            <v>2710201500</v>
          </cell>
          <cell r="C3359" t="str">
            <v>- - - с содержанием серы более 0,05 мас.%, но не более 0,2 мас.%</v>
          </cell>
          <cell r="D3359" t="str">
            <v>-</v>
          </cell>
          <cell r="E3359">
            <v>5</v>
          </cell>
        </row>
        <row r="3360">
          <cell r="B3360">
            <v>2710201900</v>
          </cell>
          <cell r="C3360" t="str">
            <v>- - - с содержанием серы более 0,2 мас.%</v>
          </cell>
          <cell r="D3360" t="str">
            <v>-</v>
          </cell>
          <cell r="E3360">
            <v>5</v>
          </cell>
        </row>
        <row r="3361">
          <cell r="B3361">
            <v>2710203101</v>
          </cell>
          <cell r="C3361" t="str">
            <v>- - - - мазуты</v>
          </cell>
          <cell r="D3361" t="str">
            <v>-</v>
          </cell>
          <cell r="E3361">
            <v>5</v>
          </cell>
        </row>
        <row r="3362">
          <cell r="B3362">
            <v>2710203109</v>
          </cell>
          <cell r="C3362" t="str">
            <v>- - - - прочие</v>
          </cell>
          <cell r="D3362" t="str">
            <v>-</v>
          </cell>
          <cell r="E3362">
            <v>5</v>
          </cell>
        </row>
        <row r="3363">
          <cell r="B3363">
            <v>2710203501</v>
          </cell>
          <cell r="C3363" t="str">
            <v>- - - - мазуты</v>
          </cell>
          <cell r="D3363" t="str">
            <v>-</v>
          </cell>
          <cell r="E3363">
            <v>5</v>
          </cell>
        </row>
        <row r="3364">
          <cell r="B3364">
            <v>2710203509</v>
          </cell>
          <cell r="C3364" t="str">
            <v>- - - - прочие</v>
          </cell>
          <cell r="D3364" t="str">
            <v>-</v>
          </cell>
          <cell r="E3364">
            <v>5</v>
          </cell>
        </row>
        <row r="3365">
          <cell r="B3365">
            <v>2710203701</v>
          </cell>
          <cell r="C3365" t="str">
            <v>- - - - мазуты</v>
          </cell>
          <cell r="D3365" t="str">
            <v>-</v>
          </cell>
          <cell r="E3365">
            <v>5</v>
          </cell>
        </row>
        <row r="3366">
          <cell r="B3366">
            <v>2710203709</v>
          </cell>
          <cell r="C3366" t="str">
            <v>- - - - прочие</v>
          </cell>
          <cell r="D3366" t="str">
            <v>-</v>
          </cell>
          <cell r="E3366">
            <v>5</v>
          </cell>
        </row>
        <row r="3367">
          <cell r="B3367">
            <v>2710203901</v>
          </cell>
          <cell r="C3367" t="str">
            <v>- - - - мазуты</v>
          </cell>
          <cell r="D3367" t="str">
            <v>-</v>
          </cell>
          <cell r="E3367">
            <v>5</v>
          </cell>
        </row>
        <row r="3368">
          <cell r="B3368">
            <v>2710203909</v>
          </cell>
          <cell r="C3368" t="str">
            <v>- - - - прочие</v>
          </cell>
          <cell r="D3368" t="str">
            <v>-</v>
          </cell>
          <cell r="E3368">
            <v>5</v>
          </cell>
        </row>
        <row r="3369">
          <cell r="B3369">
            <v>2710209000</v>
          </cell>
          <cell r="C3369" t="str">
            <v>- - прочие нефтепродукты</v>
          </cell>
          <cell r="D3369" t="str">
            <v>-</v>
          </cell>
          <cell r="E3369">
            <v>5</v>
          </cell>
        </row>
        <row r="3370">
          <cell r="B3370">
            <v>2710910000</v>
          </cell>
          <cell r="C3370" t="str">
            <v>- - содержащие полихлорбифенилы, полихлортерфенилы или полибромбифенилы</v>
          </cell>
          <cell r="D3370" t="str">
            <v>-</v>
          </cell>
          <cell r="E3370">
            <v>5</v>
          </cell>
        </row>
        <row r="3371">
          <cell r="B3371">
            <v>2710990000</v>
          </cell>
          <cell r="C3371" t="str">
            <v>- - прочие</v>
          </cell>
          <cell r="D3371" t="str">
            <v>-</v>
          </cell>
          <cell r="E3371">
            <v>5</v>
          </cell>
        </row>
        <row r="3372">
          <cell r="B3372">
            <v>2711110000</v>
          </cell>
          <cell r="C3372" t="str">
            <v>- - газ природный</v>
          </cell>
          <cell r="D3372" t="str">
            <v>м3</v>
          </cell>
          <cell r="E3372">
            <v>5</v>
          </cell>
        </row>
        <row r="3373">
          <cell r="B3373">
            <v>2711121100</v>
          </cell>
          <cell r="C3373" t="str">
            <v>- - - - для использования в качестве топлива</v>
          </cell>
          <cell r="D3373" t="str">
            <v>-</v>
          </cell>
          <cell r="E3373">
            <v>5</v>
          </cell>
        </row>
        <row r="3374">
          <cell r="B3374">
            <v>2711121900</v>
          </cell>
          <cell r="C3374" t="str">
            <v>- - - - для прочих целей</v>
          </cell>
          <cell r="D3374" t="str">
            <v>-</v>
          </cell>
          <cell r="E3374">
            <v>5</v>
          </cell>
        </row>
        <row r="3375">
          <cell r="B3375">
            <v>2711129100</v>
          </cell>
          <cell r="C3375" t="str">
            <v>- - - - для специфических процессов переработки</v>
          </cell>
          <cell r="D3375" t="str">
            <v>-</v>
          </cell>
          <cell r="E3375">
            <v>5</v>
          </cell>
        </row>
        <row r="3376">
          <cell r="B3376">
            <v>2711129300</v>
          </cell>
          <cell r="C3376" t="str">
            <v>- - - - для химических превращений в процессах, кроме указанных в подсубпозиции 2711 12 910 0</v>
          </cell>
          <cell r="D3376" t="str">
            <v>-</v>
          </cell>
          <cell r="E3376">
            <v>5</v>
          </cell>
        </row>
        <row r="3377">
          <cell r="B3377">
            <v>2711129400</v>
          </cell>
          <cell r="C3377" t="str">
            <v>- - - - - чистотой более 90%, но менее 99%</v>
          </cell>
          <cell r="D3377" t="str">
            <v>-</v>
          </cell>
          <cell r="E3377">
            <v>5</v>
          </cell>
        </row>
        <row r="3378">
          <cell r="B3378">
            <v>2711129700</v>
          </cell>
          <cell r="C3378" t="str">
            <v>- - - - - прочие</v>
          </cell>
          <cell r="D3378" t="str">
            <v>-</v>
          </cell>
          <cell r="E3378">
            <v>5</v>
          </cell>
        </row>
        <row r="3379">
          <cell r="B3379">
            <v>2711131000</v>
          </cell>
          <cell r="C3379" t="str">
            <v>- - - для специфических процессов переработки</v>
          </cell>
          <cell r="D3379" t="str">
            <v>-</v>
          </cell>
          <cell r="E3379">
            <v>5</v>
          </cell>
        </row>
        <row r="3380">
          <cell r="B3380">
            <v>2711133000</v>
          </cell>
          <cell r="C3380" t="str">
            <v>- - - для химических превращений в процессах, кроме указанных в подсубпозиции 2711 13 100 0</v>
          </cell>
          <cell r="D3380" t="str">
            <v>-</v>
          </cell>
          <cell r="E3380">
            <v>5</v>
          </cell>
        </row>
        <row r="3381">
          <cell r="B3381">
            <v>2711139100</v>
          </cell>
          <cell r="C3381" t="str">
            <v>- - - - чистотой более 90%, но менее 95%</v>
          </cell>
          <cell r="D3381" t="str">
            <v>-</v>
          </cell>
          <cell r="E3381">
            <v>5</v>
          </cell>
        </row>
        <row r="3382">
          <cell r="B3382">
            <v>2711139700</v>
          </cell>
          <cell r="C3382" t="str">
            <v>- - - - прочие</v>
          </cell>
          <cell r="D3382" t="str">
            <v>-</v>
          </cell>
          <cell r="E3382">
            <v>5</v>
          </cell>
        </row>
        <row r="3383">
          <cell r="B3383">
            <v>2711140001</v>
          </cell>
          <cell r="C3383" t="str">
            <v>- - - смесь, содержащая углеводороды C4 не менее 98 мас.%, бутадиен-1,3 не менее 40 мас.%, но менее 90 мас.%</v>
          </cell>
          <cell r="D3383" t="str">
            <v>-</v>
          </cell>
          <cell r="E3383">
            <v>0</v>
          </cell>
        </row>
        <row r="3384">
          <cell r="B3384">
            <v>2711140009</v>
          </cell>
          <cell r="C3384" t="str">
            <v>- - - прочие</v>
          </cell>
          <cell r="D3384" t="str">
            <v>-</v>
          </cell>
          <cell r="E3384">
            <v>5</v>
          </cell>
        </row>
        <row r="3385">
          <cell r="B3385">
            <v>2711190000</v>
          </cell>
          <cell r="C3385" t="str">
            <v>- - прочие</v>
          </cell>
          <cell r="D3385" t="str">
            <v>-</v>
          </cell>
          <cell r="E3385">
            <v>5</v>
          </cell>
        </row>
        <row r="3386">
          <cell r="B3386">
            <v>2711210000</v>
          </cell>
          <cell r="C3386" t="str">
            <v>- - газ природный</v>
          </cell>
          <cell r="D3386" t="str">
            <v>м3</v>
          </cell>
          <cell r="E3386">
            <v>0</v>
          </cell>
        </row>
        <row r="3387">
          <cell r="B3387">
            <v>2711290000</v>
          </cell>
          <cell r="C3387" t="str">
            <v>- - прочие</v>
          </cell>
          <cell r="D3387" t="str">
            <v>-</v>
          </cell>
          <cell r="E3387">
            <v>5</v>
          </cell>
        </row>
        <row r="3388">
          <cell r="B3388">
            <v>2712101000</v>
          </cell>
          <cell r="C3388" t="str">
            <v>- - сырой</v>
          </cell>
          <cell r="D3388" t="str">
            <v>-</v>
          </cell>
          <cell r="E3388">
            <v>5</v>
          </cell>
        </row>
        <row r="3389">
          <cell r="B3389">
            <v>2712109000</v>
          </cell>
          <cell r="C3389" t="str">
            <v>- - прочий</v>
          </cell>
          <cell r="D3389" t="str">
            <v>-</v>
          </cell>
          <cell r="E3389">
            <v>5</v>
          </cell>
        </row>
        <row r="3390">
          <cell r="B3390">
            <v>2712201000</v>
          </cell>
          <cell r="C3390" t="str">
            <v>- - парафин синтетический с молекулярной массой 460 и более, но не более 1560</v>
          </cell>
          <cell r="D3390" t="str">
            <v>-</v>
          </cell>
          <cell r="E3390">
            <v>5</v>
          </cell>
        </row>
        <row r="3391">
          <cell r="B3391">
            <v>2712209000</v>
          </cell>
          <cell r="C3391" t="str">
            <v>- - прочий</v>
          </cell>
          <cell r="D3391" t="str">
            <v>-</v>
          </cell>
          <cell r="E3391">
            <v>5</v>
          </cell>
        </row>
        <row r="3392">
          <cell r="B3392">
            <v>2712901100</v>
          </cell>
          <cell r="C3392" t="str">
            <v>- - - сырые</v>
          </cell>
          <cell r="D3392" t="str">
            <v>-</v>
          </cell>
          <cell r="E3392">
            <v>5</v>
          </cell>
        </row>
        <row r="3393">
          <cell r="B3393">
            <v>2712901900</v>
          </cell>
          <cell r="C3393" t="str">
            <v>- - - прочие</v>
          </cell>
          <cell r="D3393" t="str">
            <v>-</v>
          </cell>
          <cell r="E3393">
            <v>5</v>
          </cell>
        </row>
        <row r="3394">
          <cell r="B3394">
            <v>2712903100</v>
          </cell>
          <cell r="C3394" t="str">
            <v>- - - - для специфических процессов переработки</v>
          </cell>
          <cell r="D3394" t="str">
            <v>-</v>
          </cell>
          <cell r="E3394">
            <v>5</v>
          </cell>
        </row>
        <row r="3395">
          <cell r="B3395">
            <v>2712903300</v>
          </cell>
          <cell r="C3395" t="str">
            <v>- - - - для химических превращений в процессах, кроме указанных в подсубпозиции 2712 90 310 0</v>
          </cell>
          <cell r="D3395" t="str">
            <v>-</v>
          </cell>
          <cell r="E3395">
            <v>5</v>
          </cell>
        </row>
        <row r="3396">
          <cell r="B3396">
            <v>2712903900</v>
          </cell>
          <cell r="C3396" t="str">
            <v>- - - - для прочих целей</v>
          </cell>
          <cell r="D3396" t="str">
            <v>-</v>
          </cell>
          <cell r="E3396">
            <v>5</v>
          </cell>
        </row>
        <row r="3397">
          <cell r="B3397">
            <v>2712909100</v>
          </cell>
          <cell r="C3397" t="str">
            <v>- - - - смесь 1-алкенов, содержащая 80 мас.% или более 1-алкенов с длиной углеродной цепи в 24 атома углерода и более, но не более 28 атомов углерода</v>
          </cell>
          <cell r="D3397" t="str">
            <v>-</v>
          </cell>
          <cell r="E3397">
            <v>5</v>
          </cell>
        </row>
        <row r="3398">
          <cell r="B3398">
            <v>2712909900</v>
          </cell>
          <cell r="C3398" t="str">
            <v>- - - - прочие</v>
          </cell>
          <cell r="D3398" t="str">
            <v>-</v>
          </cell>
          <cell r="E3398">
            <v>5</v>
          </cell>
        </row>
        <row r="3399">
          <cell r="B3399">
            <v>2713110000</v>
          </cell>
          <cell r="C3399" t="str">
            <v>- - некальцинированный</v>
          </cell>
          <cell r="D3399" t="str">
            <v>-</v>
          </cell>
          <cell r="E3399">
            <v>3</v>
          </cell>
        </row>
        <row r="3400">
          <cell r="B3400">
            <v>2713120001</v>
          </cell>
          <cell r="C3400" t="str">
            <v>- - - игольчатый</v>
          </cell>
          <cell r="D3400" t="str">
            <v>-</v>
          </cell>
          <cell r="E3400">
            <v>0</v>
          </cell>
        </row>
        <row r="3401">
          <cell r="B3401">
            <v>2713120009</v>
          </cell>
          <cell r="C3401" t="str">
            <v>- - - прочий</v>
          </cell>
          <cell r="D3401" t="str">
            <v>-</v>
          </cell>
          <cell r="E3401">
            <v>3</v>
          </cell>
        </row>
        <row r="3402">
          <cell r="B3402">
            <v>2713200000</v>
          </cell>
          <cell r="C3402" t="str">
            <v>- битум нефтяной</v>
          </cell>
          <cell r="D3402" t="str">
            <v>-</v>
          </cell>
          <cell r="E3402">
            <v>5</v>
          </cell>
        </row>
        <row r="3403">
          <cell r="B3403">
            <v>2713901000</v>
          </cell>
          <cell r="C3403" t="str">
            <v>- - для получения продуктов товарной позиции 2803</v>
          </cell>
          <cell r="D3403" t="str">
            <v>-</v>
          </cell>
          <cell r="E3403">
            <v>5</v>
          </cell>
        </row>
        <row r="3404">
          <cell r="B3404">
            <v>2713909000</v>
          </cell>
          <cell r="C3404" t="str">
            <v>- - прочие</v>
          </cell>
          <cell r="D3404" t="str">
            <v>-</v>
          </cell>
          <cell r="E3404">
            <v>5</v>
          </cell>
        </row>
        <row r="3405">
          <cell r="B3405">
            <v>2714100000</v>
          </cell>
          <cell r="C3405" t="str">
            <v>- сланцы битуминозные или нефтеносные и песчаники битуминозные</v>
          </cell>
          <cell r="D3405" t="str">
            <v>-</v>
          </cell>
          <cell r="E3405">
            <v>5</v>
          </cell>
        </row>
        <row r="3406">
          <cell r="B3406">
            <v>2714900000</v>
          </cell>
          <cell r="C3406" t="str">
            <v>- прочие</v>
          </cell>
          <cell r="D3406" t="str">
            <v>-</v>
          </cell>
          <cell r="E3406">
            <v>5</v>
          </cell>
        </row>
        <row r="3407">
          <cell r="B3407">
            <v>2715000000</v>
          </cell>
          <cell r="C3407" t="str">
            <v>Смеси битумные на основе природного асфальта, природного битума, нефтяного битума, минеральных смол или пека минеральных смол (например, битумные мастики, асфальтовые смеси для дорожных покрытий)</v>
          </cell>
          <cell r="D3407" t="str">
            <v>-</v>
          </cell>
          <cell r="E3407">
            <v>5</v>
          </cell>
        </row>
        <row r="3408">
          <cell r="B3408">
            <v>2716000000</v>
          </cell>
          <cell r="C3408" t="str">
            <v>Электроэнергия</v>
          </cell>
          <cell r="D3408" t="str">
            <v>1000 кВт·ч</v>
          </cell>
          <cell r="E3408">
            <v>0</v>
          </cell>
        </row>
        <row r="3409">
          <cell r="B3409">
            <v>2801100000</v>
          </cell>
          <cell r="C3409" t="str">
            <v>- хлор</v>
          </cell>
          <cell r="D3409" t="str">
            <v>-</v>
          </cell>
          <cell r="E3409">
            <v>6.4</v>
          </cell>
        </row>
        <row r="3410">
          <cell r="B3410">
            <v>2801200000</v>
          </cell>
          <cell r="C3410" t="str">
            <v>- йод</v>
          </cell>
          <cell r="D3410" t="str">
            <v>-</v>
          </cell>
          <cell r="E3410">
            <v>5</v>
          </cell>
        </row>
        <row r="3411">
          <cell r="B3411">
            <v>2801301000</v>
          </cell>
          <cell r="C3411" t="str">
            <v>- - фтор</v>
          </cell>
          <cell r="D3411" t="str">
            <v>-</v>
          </cell>
          <cell r="E3411">
            <v>5</v>
          </cell>
        </row>
        <row r="3412">
          <cell r="B3412">
            <v>2801309000</v>
          </cell>
          <cell r="C3412" t="str">
            <v>- - бром</v>
          </cell>
          <cell r="D3412" t="str">
            <v>-</v>
          </cell>
          <cell r="E3412">
            <v>5</v>
          </cell>
        </row>
        <row r="3413">
          <cell r="B3413">
            <v>2802000000</v>
          </cell>
          <cell r="C3413" t="str">
            <v>Сера сублимированная или осажденная; сера коллоидная</v>
          </cell>
          <cell r="D3413" t="str">
            <v>-</v>
          </cell>
          <cell r="E3413">
            <v>5</v>
          </cell>
        </row>
        <row r="3414">
          <cell r="B3414">
            <v>2803000000</v>
          </cell>
          <cell r="C3414" t="str">
            <v>Углерод (сажи и прочие формы углерода, в другом месте не поименованные или не включенные)</v>
          </cell>
          <cell r="D3414" t="str">
            <v>-</v>
          </cell>
          <cell r="E3414">
            <v>5</v>
          </cell>
        </row>
        <row r="3415">
          <cell r="B3415">
            <v>2804100000</v>
          </cell>
          <cell r="C3415" t="str">
            <v>- водород</v>
          </cell>
          <cell r="D3415" t="str">
            <v>м3</v>
          </cell>
          <cell r="E3415">
            <v>5</v>
          </cell>
        </row>
        <row r="3416">
          <cell r="B3416">
            <v>2804210000</v>
          </cell>
          <cell r="C3416" t="str">
            <v>- - аргон</v>
          </cell>
          <cell r="D3416" t="str">
            <v>м3</v>
          </cell>
          <cell r="E3416">
            <v>5</v>
          </cell>
        </row>
        <row r="3417">
          <cell r="B3417">
            <v>2804291000</v>
          </cell>
          <cell r="C3417" t="str">
            <v>- - - гелий</v>
          </cell>
          <cell r="D3417" t="str">
            <v>м3</v>
          </cell>
          <cell r="E3417">
            <v>5</v>
          </cell>
        </row>
        <row r="3418">
          <cell r="B3418">
            <v>2804299000</v>
          </cell>
          <cell r="C3418" t="str">
            <v>- - - прочие</v>
          </cell>
          <cell r="D3418" t="str">
            <v>м3</v>
          </cell>
          <cell r="E3418">
            <v>5</v>
          </cell>
        </row>
        <row r="3419">
          <cell r="B3419">
            <v>2804300000</v>
          </cell>
          <cell r="C3419" t="str">
            <v>- азот</v>
          </cell>
          <cell r="D3419" t="str">
            <v>м3</v>
          </cell>
          <cell r="E3419">
            <v>5</v>
          </cell>
        </row>
        <row r="3420">
          <cell r="B3420">
            <v>2804400000</v>
          </cell>
          <cell r="C3420" t="str">
            <v>- кислород</v>
          </cell>
          <cell r="D3420" t="str">
            <v>м3</v>
          </cell>
          <cell r="E3420">
            <v>5</v>
          </cell>
        </row>
        <row r="3421">
          <cell r="B3421">
            <v>2804501000</v>
          </cell>
          <cell r="C3421" t="str">
            <v>- - бор</v>
          </cell>
          <cell r="D3421" t="str">
            <v>-</v>
          </cell>
          <cell r="E3421">
            <v>4</v>
          </cell>
        </row>
        <row r="3422">
          <cell r="B3422">
            <v>2804509000</v>
          </cell>
          <cell r="C3422" t="str">
            <v>- - теллур</v>
          </cell>
          <cell r="D3422" t="str">
            <v>-</v>
          </cell>
          <cell r="E3422">
            <v>4</v>
          </cell>
        </row>
        <row r="3423">
          <cell r="B3423">
            <v>2804610000</v>
          </cell>
          <cell r="C3423" t="str">
            <v>- - содержащий не менее 99,99 мас.% кремния</v>
          </cell>
          <cell r="D3423" t="str">
            <v>-</v>
          </cell>
          <cell r="E3423">
            <v>5</v>
          </cell>
        </row>
        <row r="3424">
          <cell r="B3424">
            <v>2804690000</v>
          </cell>
          <cell r="C3424" t="str">
            <v>- - прочий</v>
          </cell>
          <cell r="D3424" t="str">
            <v>-</v>
          </cell>
          <cell r="E3424">
            <v>5</v>
          </cell>
        </row>
        <row r="3425">
          <cell r="B3425">
            <v>2804700010</v>
          </cell>
          <cell r="C3425" t="str">
            <v>- - фосфор желтый ("белый")</v>
          </cell>
          <cell r="D3425" t="str">
            <v>-</v>
          </cell>
          <cell r="E3425">
            <v>5</v>
          </cell>
        </row>
        <row r="3426">
          <cell r="B3426">
            <v>2804700020</v>
          </cell>
          <cell r="C3426" t="str">
            <v>- - фосфор красный</v>
          </cell>
          <cell r="D3426" t="str">
            <v>-</v>
          </cell>
          <cell r="E3426">
            <v>5</v>
          </cell>
        </row>
        <row r="3427">
          <cell r="B3427">
            <v>2804800000</v>
          </cell>
          <cell r="C3427" t="str">
            <v>- мышьяк</v>
          </cell>
          <cell r="D3427" t="str">
            <v>-</v>
          </cell>
          <cell r="E3427">
            <v>5</v>
          </cell>
        </row>
        <row r="3428">
          <cell r="B3428">
            <v>2804900000</v>
          </cell>
          <cell r="C3428" t="str">
            <v>- селен</v>
          </cell>
          <cell r="D3428" t="str">
            <v>-</v>
          </cell>
          <cell r="E3428">
            <v>4</v>
          </cell>
        </row>
        <row r="3429">
          <cell r="B3429">
            <v>2805110000</v>
          </cell>
          <cell r="C3429" t="str">
            <v>- - натрий</v>
          </cell>
          <cell r="D3429" t="str">
            <v>-</v>
          </cell>
          <cell r="E3429">
            <v>5</v>
          </cell>
        </row>
        <row r="3430">
          <cell r="B3430">
            <v>2805120000</v>
          </cell>
          <cell r="C3430" t="str">
            <v>- - кальций</v>
          </cell>
          <cell r="D3430" t="str">
            <v>-</v>
          </cell>
          <cell r="E3430">
            <v>5</v>
          </cell>
        </row>
        <row r="3431">
          <cell r="B3431">
            <v>2805191000</v>
          </cell>
          <cell r="C3431" t="str">
            <v>- - - стронций и барий</v>
          </cell>
          <cell r="D3431" t="str">
            <v>-</v>
          </cell>
          <cell r="E3431">
            <v>5</v>
          </cell>
        </row>
        <row r="3432">
          <cell r="B3432">
            <v>2805199000</v>
          </cell>
          <cell r="C3432" t="str">
            <v>- - - прочие</v>
          </cell>
          <cell r="D3432" t="str">
            <v>-</v>
          </cell>
          <cell r="E3432">
            <v>5</v>
          </cell>
        </row>
        <row r="3433">
          <cell r="B3433">
            <v>2805301000</v>
          </cell>
          <cell r="C3433" t="str">
            <v>- - смеси или сплавы</v>
          </cell>
          <cell r="D3433" t="str">
            <v>-</v>
          </cell>
          <cell r="E3433">
            <v>5</v>
          </cell>
        </row>
        <row r="3434">
          <cell r="B3434">
            <v>2805302000</v>
          </cell>
          <cell r="C3434" t="str">
            <v>- - - - церий, лантан, празеодим, неодим и самарий</v>
          </cell>
          <cell r="D3434" t="str">
            <v>-</v>
          </cell>
          <cell r="E3434">
            <v>5</v>
          </cell>
        </row>
        <row r="3435">
          <cell r="B3435">
            <v>2805303000</v>
          </cell>
          <cell r="C3435" t="str">
            <v>- - - - европий, гадолиний, тербий, диспрозий, гольмий, эрбий, тулий, иттербий, лютеций и иттрий</v>
          </cell>
          <cell r="D3435" t="str">
            <v>-</v>
          </cell>
          <cell r="E3435">
            <v>5</v>
          </cell>
        </row>
        <row r="3436">
          <cell r="B3436">
            <v>2805304000</v>
          </cell>
          <cell r="C3436" t="str">
            <v>- - - - скандий</v>
          </cell>
          <cell r="D3436" t="str">
            <v>-</v>
          </cell>
          <cell r="E3436">
            <v>5</v>
          </cell>
        </row>
        <row r="3437">
          <cell r="B3437">
            <v>2805308000</v>
          </cell>
          <cell r="C3437" t="str">
            <v>- - - прочие</v>
          </cell>
          <cell r="D3437" t="str">
            <v>-</v>
          </cell>
          <cell r="E3437">
            <v>5</v>
          </cell>
        </row>
        <row r="3438">
          <cell r="B3438">
            <v>2805401000</v>
          </cell>
          <cell r="C3438" t="str">
            <v>- - во флягах нетто-массой 34,5 кг (стандартная масса), ценой на условиях FOB за каждую флягу не более 224 евро</v>
          </cell>
          <cell r="D3438" t="str">
            <v>-</v>
          </cell>
          <cell r="E3438">
            <v>5</v>
          </cell>
        </row>
        <row r="3439">
          <cell r="B3439">
            <v>2805409000</v>
          </cell>
          <cell r="C3439" t="str">
            <v>- - прочая</v>
          </cell>
          <cell r="D3439" t="str">
            <v>-</v>
          </cell>
          <cell r="E3439">
            <v>5</v>
          </cell>
        </row>
        <row r="3440">
          <cell r="B3440">
            <v>2806100000</v>
          </cell>
          <cell r="C3440" t="str">
            <v>- хлорид водорода (кислота соляная)</v>
          </cell>
          <cell r="D3440" t="str">
            <v>-</v>
          </cell>
          <cell r="E3440">
            <v>5</v>
          </cell>
        </row>
        <row r="3441">
          <cell r="B3441">
            <v>2806200000</v>
          </cell>
          <cell r="C3441" t="str">
            <v>- хлорсульфоновая кислота</v>
          </cell>
          <cell r="D3441" t="str">
            <v>-</v>
          </cell>
          <cell r="E3441">
            <v>5</v>
          </cell>
        </row>
        <row r="3442">
          <cell r="B3442">
            <v>2807000001</v>
          </cell>
          <cell r="C3442" t="str">
            <v>- серная кислота</v>
          </cell>
          <cell r="D3442" t="str">
            <v>-</v>
          </cell>
          <cell r="E3442">
            <v>5</v>
          </cell>
        </row>
        <row r="3443">
          <cell r="B3443">
            <v>2807000009</v>
          </cell>
          <cell r="C3443" t="str">
            <v>- олеум</v>
          </cell>
          <cell r="D3443" t="str">
            <v>-</v>
          </cell>
          <cell r="E3443">
            <v>5</v>
          </cell>
        </row>
        <row r="3444">
          <cell r="B3444">
            <v>2808000000</v>
          </cell>
          <cell r="C3444" t="str">
            <v>Азотная кислота; сульфоазотные кислоты</v>
          </cell>
          <cell r="D3444" t="str">
            <v>-</v>
          </cell>
          <cell r="E3444">
            <v>5</v>
          </cell>
        </row>
        <row r="3445">
          <cell r="B3445">
            <v>2809100000</v>
          </cell>
          <cell r="C3445" t="str">
            <v>- пентаоксид дифосфора</v>
          </cell>
          <cell r="D3445" t="str">
            <v>кг P2O5</v>
          </cell>
          <cell r="E3445">
            <v>5</v>
          </cell>
        </row>
        <row r="3446">
          <cell r="B3446">
            <v>2809200000</v>
          </cell>
          <cell r="C3446" t="str">
            <v>- фосфорная кислота и полифосфорные кислоты</v>
          </cell>
          <cell r="D3446" t="str">
            <v>кг P2O5</v>
          </cell>
          <cell r="E3446">
            <v>5</v>
          </cell>
        </row>
        <row r="3447">
          <cell r="B3447">
            <v>2810001000</v>
          </cell>
          <cell r="C3447" t="str">
            <v>- триоксид дибора</v>
          </cell>
          <cell r="D3447" t="str">
            <v>-</v>
          </cell>
          <cell r="E3447">
            <v>5</v>
          </cell>
        </row>
        <row r="3448">
          <cell r="B3448">
            <v>2810009000</v>
          </cell>
          <cell r="C3448" t="str">
            <v>- прочие</v>
          </cell>
          <cell r="D3448" t="str">
            <v>-</v>
          </cell>
          <cell r="E3448">
            <v>5</v>
          </cell>
        </row>
        <row r="3449">
          <cell r="B3449">
            <v>2811110000</v>
          </cell>
          <cell r="C3449" t="str">
            <v>- - фторид водорода (кислота плавиковая)</v>
          </cell>
          <cell r="D3449" t="str">
            <v>-</v>
          </cell>
          <cell r="E3449">
            <v>5</v>
          </cell>
        </row>
        <row r="3450">
          <cell r="B3450">
            <v>2811120000</v>
          </cell>
          <cell r="C3450" t="str">
            <v>- - цианид водорода (цианистоводородная кислота)</v>
          </cell>
          <cell r="D3450" t="str">
            <v>-</v>
          </cell>
          <cell r="E3450">
            <v>5</v>
          </cell>
        </row>
        <row r="3451">
          <cell r="B3451">
            <v>2811191000</v>
          </cell>
          <cell r="C3451" t="str">
            <v>- - - бромид водорода (бромистоводородная кислота)</v>
          </cell>
          <cell r="D3451" t="str">
            <v>-</v>
          </cell>
          <cell r="E3451">
            <v>5</v>
          </cell>
        </row>
        <row r="3452">
          <cell r="B3452">
            <v>2811198000</v>
          </cell>
          <cell r="C3452" t="str">
            <v>- - - прочие</v>
          </cell>
          <cell r="D3452" t="str">
            <v>-</v>
          </cell>
          <cell r="E3452">
            <v>5</v>
          </cell>
        </row>
        <row r="3453">
          <cell r="B3453">
            <v>2811210000</v>
          </cell>
          <cell r="C3453" t="str">
            <v>- - диоксид углерода</v>
          </cell>
          <cell r="D3453" t="str">
            <v>-</v>
          </cell>
          <cell r="E3453">
            <v>5</v>
          </cell>
        </row>
        <row r="3454">
          <cell r="B3454">
            <v>2811220000</v>
          </cell>
          <cell r="C3454" t="str">
            <v>- - диоксид кремния</v>
          </cell>
          <cell r="D3454" t="str">
            <v>-</v>
          </cell>
          <cell r="E3454">
            <v>2</v>
          </cell>
        </row>
        <row r="3455">
          <cell r="B3455">
            <v>2811290500</v>
          </cell>
          <cell r="C3455" t="str">
            <v>- - - диоксид серы</v>
          </cell>
          <cell r="D3455" t="str">
            <v>-</v>
          </cell>
          <cell r="E3455">
            <v>5</v>
          </cell>
        </row>
        <row r="3456">
          <cell r="B3456">
            <v>2811291000</v>
          </cell>
          <cell r="C3456" t="str">
            <v>- - - триоксид серы (серный ангидрид); триоксид димышьяка</v>
          </cell>
          <cell r="D3456" t="str">
            <v>-</v>
          </cell>
          <cell r="E3456">
            <v>4</v>
          </cell>
        </row>
        <row r="3457">
          <cell r="B3457">
            <v>2811293000</v>
          </cell>
          <cell r="C3457" t="str">
            <v>- - - оксиды азота</v>
          </cell>
          <cell r="D3457" t="str">
            <v>-</v>
          </cell>
          <cell r="E3457">
            <v>5</v>
          </cell>
        </row>
        <row r="3458">
          <cell r="B3458">
            <v>2811299000</v>
          </cell>
          <cell r="C3458" t="str">
            <v>- - - прочие</v>
          </cell>
          <cell r="D3458" t="str">
            <v>-</v>
          </cell>
          <cell r="E3458">
            <v>5</v>
          </cell>
        </row>
        <row r="3459">
          <cell r="B3459">
            <v>2812110000</v>
          </cell>
          <cell r="C3459" t="str">
            <v>- - дихлорид карбонила (фосген)</v>
          </cell>
          <cell r="D3459" t="str">
            <v>-</v>
          </cell>
          <cell r="E3459">
            <v>5</v>
          </cell>
        </row>
        <row r="3460">
          <cell r="B3460">
            <v>2812120000</v>
          </cell>
          <cell r="C3460" t="str">
            <v>- - оксихлорид фосфора</v>
          </cell>
          <cell r="D3460" t="str">
            <v>-</v>
          </cell>
          <cell r="E3460">
            <v>5</v>
          </cell>
        </row>
        <row r="3461">
          <cell r="B3461">
            <v>2812130000</v>
          </cell>
          <cell r="C3461" t="str">
            <v>- - трихлорид фосфора</v>
          </cell>
          <cell r="D3461" t="str">
            <v>-</v>
          </cell>
          <cell r="E3461">
            <v>5</v>
          </cell>
        </row>
        <row r="3462">
          <cell r="B3462">
            <v>2812140000</v>
          </cell>
          <cell r="C3462" t="str">
            <v>- - пентахлорид фосфора</v>
          </cell>
          <cell r="D3462" t="str">
            <v>-</v>
          </cell>
          <cell r="E3462">
            <v>5</v>
          </cell>
        </row>
        <row r="3463">
          <cell r="B3463">
            <v>2812150000</v>
          </cell>
          <cell r="C3463" t="str">
            <v>- - монохлорид серы</v>
          </cell>
          <cell r="D3463" t="str">
            <v>-</v>
          </cell>
          <cell r="E3463">
            <v>5</v>
          </cell>
        </row>
        <row r="3464">
          <cell r="B3464">
            <v>2812160000</v>
          </cell>
          <cell r="C3464" t="str">
            <v>- - дихлорид серы</v>
          </cell>
          <cell r="D3464" t="str">
            <v>-</v>
          </cell>
          <cell r="E3464">
            <v>5</v>
          </cell>
        </row>
        <row r="3465">
          <cell r="B3465">
            <v>2812170000</v>
          </cell>
          <cell r="C3465" t="str">
            <v>- - хлорид тионила</v>
          </cell>
          <cell r="D3465" t="str">
            <v>-</v>
          </cell>
          <cell r="E3465">
            <v>5</v>
          </cell>
        </row>
        <row r="3466">
          <cell r="B3466">
            <v>2812190000</v>
          </cell>
          <cell r="C3466" t="str">
            <v>- - прочие</v>
          </cell>
          <cell r="D3466" t="str">
            <v>-</v>
          </cell>
          <cell r="E3466">
            <v>5</v>
          </cell>
        </row>
        <row r="3467">
          <cell r="B3467">
            <v>2813100000</v>
          </cell>
          <cell r="C3467" t="str">
            <v>- дисульфид углерода</v>
          </cell>
          <cell r="D3467" t="str">
            <v>-</v>
          </cell>
          <cell r="E3467">
            <v>5</v>
          </cell>
        </row>
        <row r="3468">
          <cell r="B3468">
            <v>2813901000</v>
          </cell>
          <cell r="C3468" t="str">
            <v>- - сульфиды фосфора, трисульфид фосфора технический</v>
          </cell>
          <cell r="D3468" t="str">
            <v>-</v>
          </cell>
          <cell r="E3468">
            <v>5</v>
          </cell>
        </row>
        <row r="3469">
          <cell r="B3469">
            <v>2813909000</v>
          </cell>
          <cell r="C3469" t="str">
            <v>- - прочие</v>
          </cell>
          <cell r="D3469" t="str">
            <v>-</v>
          </cell>
          <cell r="E3469">
            <v>5</v>
          </cell>
        </row>
        <row r="3470">
          <cell r="B3470">
            <v>2814100000</v>
          </cell>
          <cell r="C3470" t="str">
            <v>- аммиак безводный</v>
          </cell>
          <cell r="D3470" t="str">
            <v>-</v>
          </cell>
          <cell r="E3470">
            <v>5</v>
          </cell>
        </row>
        <row r="3471">
          <cell r="B3471">
            <v>2814200000</v>
          </cell>
          <cell r="C3471" t="str">
            <v>- аммиак в водном растворе</v>
          </cell>
          <cell r="D3471" t="str">
            <v>-</v>
          </cell>
          <cell r="E3471">
            <v>5</v>
          </cell>
        </row>
        <row r="3472">
          <cell r="B3472">
            <v>2815110000</v>
          </cell>
          <cell r="C3472" t="str">
            <v>- - в твердом виде</v>
          </cell>
          <cell r="D3472" t="str">
            <v>-</v>
          </cell>
          <cell r="E3472">
            <v>5.5</v>
          </cell>
        </row>
        <row r="3473">
          <cell r="B3473">
            <v>2815120000</v>
          </cell>
          <cell r="C3473" t="str">
            <v>- - в водном растворе (щелок натровый или сода жидкая)</v>
          </cell>
          <cell r="D3473" t="str">
            <v>кг NaOH</v>
          </cell>
          <cell r="E3473">
            <v>5.5</v>
          </cell>
        </row>
        <row r="3474">
          <cell r="B3474">
            <v>2815200000</v>
          </cell>
          <cell r="C3474" t="str">
            <v>- гидроксид калия (едкое кали)</v>
          </cell>
          <cell r="D3474" t="str">
            <v>кг KOH</v>
          </cell>
          <cell r="E3474">
            <v>5.5</v>
          </cell>
        </row>
        <row r="3475">
          <cell r="B3475">
            <v>2815300000</v>
          </cell>
          <cell r="C3475" t="str">
            <v>- пероксиды натрия или калия</v>
          </cell>
          <cell r="D3475" t="str">
            <v>-</v>
          </cell>
          <cell r="E3475">
            <v>5.5</v>
          </cell>
        </row>
        <row r="3476">
          <cell r="B3476">
            <v>2816100000</v>
          </cell>
          <cell r="C3476" t="str">
            <v>- гидроксид и пероксид магния</v>
          </cell>
          <cell r="D3476" t="str">
            <v>-</v>
          </cell>
          <cell r="E3476">
            <v>5</v>
          </cell>
        </row>
        <row r="3477">
          <cell r="B3477">
            <v>2816400000</v>
          </cell>
          <cell r="C3477" t="str">
            <v>- оксиды, гидроксиды и пероксиды стронция или бария</v>
          </cell>
          <cell r="D3477" t="str">
            <v>-</v>
          </cell>
          <cell r="E3477">
            <v>5</v>
          </cell>
        </row>
        <row r="3478">
          <cell r="B3478">
            <v>2817000000</v>
          </cell>
          <cell r="C3478" t="str">
            <v>Оксид цинка; пероксид цинка</v>
          </cell>
          <cell r="D3478" t="str">
            <v>-</v>
          </cell>
          <cell r="E3478">
            <v>5</v>
          </cell>
        </row>
        <row r="3479">
          <cell r="B3479">
            <v>2818101100</v>
          </cell>
          <cell r="C3479" t="str">
            <v>- - - с наличием менее 50% от общей массы частиц размером более 10 мм</v>
          </cell>
          <cell r="D3479" t="str">
            <v>-</v>
          </cell>
          <cell r="E3479">
            <v>5</v>
          </cell>
        </row>
        <row r="3480">
          <cell r="B3480">
            <v>2818101900</v>
          </cell>
          <cell r="C3480" t="str">
            <v>- - - с наличием 50% или более от общей массы частиц размером более 10 мм</v>
          </cell>
          <cell r="D3480" t="str">
            <v>-</v>
          </cell>
          <cell r="E3480">
            <v>5</v>
          </cell>
        </row>
        <row r="3481">
          <cell r="B3481">
            <v>2818109100</v>
          </cell>
          <cell r="C3481" t="str">
            <v>- - - с наличием менее 50% от общей массы частиц размером более 10 мм</v>
          </cell>
          <cell r="D3481" t="str">
            <v>-</v>
          </cell>
          <cell r="E3481">
            <v>5</v>
          </cell>
        </row>
        <row r="3482">
          <cell r="B3482">
            <v>2818109900</v>
          </cell>
          <cell r="C3482" t="str">
            <v>- - - с наличием 50% или более от общей массы частиц размером более 10 мм</v>
          </cell>
          <cell r="D3482" t="str">
            <v>-</v>
          </cell>
          <cell r="E3482">
            <v>5</v>
          </cell>
        </row>
        <row r="3483">
          <cell r="B3483">
            <v>2818200000</v>
          </cell>
          <cell r="C3483" t="str">
            <v>- оксид алюминия, отличный от искусственного корунда</v>
          </cell>
          <cell r="D3483" t="str">
            <v>-</v>
          </cell>
          <cell r="E3483">
            <v>0</v>
          </cell>
        </row>
        <row r="3484">
          <cell r="B3484">
            <v>2818300000</v>
          </cell>
          <cell r="C3484" t="str">
            <v>- гидроксид алюминия</v>
          </cell>
          <cell r="D3484" t="str">
            <v>-</v>
          </cell>
          <cell r="E3484">
            <v>5</v>
          </cell>
        </row>
        <row r="3485">
          <cell r="B3485">
            <v>2819100000</v>
          </cell>
          <cell r="C3485" t="str">
            <v>- триоксид хрома</v>
          </cell>
          <cell r="D3485" t="str">
            <v>-</v>
          </cell>
          <cell r="E3485">
            <v>5</v>
          </cell>
        </row>
        <row r="3486">
          <cell r="B3486">
            <v>2819901000</v>
          </cell>
          <cell r="C3486" t="str">
            <v>- - диоксид хрома</v>
          </cell>
          <cell r="D3486" t="str">
            <v>-</v>
          </cell>
          <cell r="E3486">
            <v>5</v>
          </cell>
        </row>
        <row r="3487">
          <cell r="B3487">
            <v>2819909000</v>
          </cell>
          <cell r="C3487" t="str">
            <v>- - прочие</v>
          </cell>
          <cell r="D3487" t="str">
            <v>-</v>
          </cell>
          <cell r="E3487">
            <v>5</v>
          </cell>
        </row>
        <row r="3488">
          <cell r="B3488">
            <v>2820100000</v>
          </cell>
          <cell r="C3488" t="str">
            <v>- диоксид марганца</v>
          </cell>
          <cell r="D3488" t="str">
            <v>-</v>
          </cell>
          <cell r="E3488">
            <v>5</v>
          </cell>
        </row>
        <row r="3489">
          <cell r="B3489">
            <v>2820901000</v>
          </cell>
          <cell r="C3489" t="str">
            <v>- - оксид марганца, содержащий 77 мас.% или более марганца</v>
          </cell>
          <cell r="D3489" t="str">
            <v>-</v>
          </cell>
          <cell r="E3489">
            <v>5</v>
          </cell>
        </row>
        <row r="3490">
          <cell r="B3490">
            <v>2820909000</v>
          </cell>
          <cell r="C3490" t="str">
            <v>- - прочие</v>
          </cell>
          <cell r="D3490" t="str">
            <v>-</v>
          </cell>
          <cell r="E3490">
            <v>5</v>
          </cell>
        </row>
        <row r="3491">
          <cell r="B3491">
            <v>2821100000</v>
          </cell>
          <cell r="C3491" t="str">
            <v>- оксиды и гидроксиды железа</v>
          </cell>
          <cell r="D3491" t="str">
            <v>-</v>
          </cell>
          <cell r="E3491">
            <v>5</v>
          </cell>
        </row>
        <row r="3492">
          <cell r="B3492">
            <v>2821200000</v>
          </cell>
          <cell r="C3492" t="str">
            <v>- красители минеральные</v>
          </cell>
          <cell r="D3492" t="str">
            <v>-</v>
          </cell>
          <cell r="E3492">
            <v>5</v>
          </cell>
        </row>
        <row r="3493">
          <cell r="B3493">
            <v>2822000000</v>
          </cell>
          <cell r="C3493" t="str">
            <v>Оксиды и гидроксиды кобальта; оксиды кобальта технические</v>
          </cell>
          <cell r="D3493" t="str">
            <v>-</v>
          </cell>
          <cell r="E3493">
            <v>5</v>
          </cell>
        </row>
        <row r="3494">
          <cell r="B3494">
            <v>2823000000</v>
          </cell>
          <cell r="C3494" t="str">
            <v>Оксиды титана</v>
          </cell>
          <cell r="D3494" t="str">
            <v>-</v>
          </cell>
          <cell r="E3494">
            <v>5</v>
          </cell>
        </row>
        <row r="3495">
          <cell r="B3495">
            <v>2824100000</v>
          </cell>
          <cell r="C3495" t="str">
            <v>- монооксид свинца (глет свинцовый, массикот)</v>
          </cell>
          <cell r="D3495" t="str">
            <v>-</v>
          </cell>
          <cell r="E3495">
            <v>5</v>
          </cell>
        </row>
        <row r="3496">
          <cell r="B3496">
            <v>2824900001</v>
          </cell>
          <cell r="C3496" t="str">
            <v>- - сурик свинцовый (красный и оранжевый)</v>
          </cell>
          <cell r="D3496" t="str">
            <v>-</v>
          </cell>
          <cell r="E3496">
            <v>5</v>
          </cell>
        </row>
        <row r="3497">
          <cell r="B3497">
            <v>2824900009</v>
          </cell>
          <cell r="C3497" t="str">
            <v>- - прочие</v>
          </cell>
          <cell r="D3497" t="str">
            <v>-</v>
          </cell>
          <cell r="E3497">
            <v>5</v>
          </cell>
        </row>
        <row r="3498">
          <cell r="B3498">
            <v>2825100000</v>
          </cell>
          <cell r="C3498" t="str">
            <v>- гидразин и гидроксиламин и их неорганические соли</v>
          </cell>
          <cell r="D3498" t="str">
            <v>-</v>
          </cell>
          <cell r="E3498">
            <v>5</v>
          </cell>
        </row>
        <row r="3499">
          <cell r="B3499">
            <v>2825200000</v>
          </cell>
          <cell r="C3499" t="str">
            <v>- оксид и гидроксид лития</v>
          </cell>
          <cell r="D3499" t="str">
            <v>-</v>
          </cell>
          <cell r="E3499">
            <v>5</v>
          </cell>
        </row>
        <row r="3500">
          <cell r="B3500">
            <v>2825300000</v>
          </cell>
          <cell r="C3500" t="str">
            <v>- оксиды и гидроксиды ванадия</v>
          </cell>
          <cell r="D3500" t="str">
            <v>-</v>
          </cell>
          <cell r="E3500">
            <v>5</v>
          </cell>
        </row>
        <row r="3501">
          <cell r="B3501">
            <v>2825400000</v>
          </cell>
          <cell r="C3501" t="str">
            <v>- оксиды и гидроксиды никеля</v>
          </cell>
          <cell r="D3501" t="str">
            <v>-</v>
          </cell>
          <cell r="E3501">
            <v>5</v>
          </cell>
        </row>
        <row r="3502">
          <cell r="B3502">
            <v>2825500000</v>
          </cell>
          <cell r="C3502" t="str">
            <v>- оксиды и гидроксиды меди</v>
          </cell>
          <cell r="D3502" t="str">
            <v>-</v>
          </cell>
          <cell r="E3502">
            <v>5</v>
          </cell>
        </row>
        <row r="3503">
          <cell r="B3503">
            <v>2825600000</v>
          </cell>
          <cell r="C3503" t="str">
            <v>- оксиды германия и диоксид циркония</v>
          </cell>
          <cell r="D3503" t="str">
            <v>-</v>
          </cell>
          <cell r="E3503">
            <v>0</v>
          </cell>
        </row>
        <row r="3504">
          <cell r="B3504">
            <v>2825700000</v>
          </cell>
          <cell r="C3504" t="str">
            <v>- оксиды и гидроксиды молибдена</v>
          </cell>
          <cell r="D3504" t="str">
            <v>-</v>
          </cell>
          <cell r="E3504">
            <v>0</v>
          </cell>
        </row>
        <row r="3505">
          <cell r="B3505">
            <v>2825800000</v>
          </cell>
          <cell r="C3505" t="str">
            <v>- оксиды сурьмы</v>
          </cell>
          <cell r="D3505" t="str">
            <v>-</v>
          </cell>
          <cell r="E3505">
            <v>5</v>
          </cell>
        </row>
        <row r="3506">
          <cell r="B3506">
            <v>2825901100</v>
          </cell>
          <cell r="C3506" t="str">
            <v>- - - гидроксид кальция чистотой 98% или более в пересчете на сухое вещество, в форме частиц, из которых: не более 1 мас.% имеют размер более 75 мкм и не более 4 мас.% имеют размер менее 1,3 мкм</v>
          </cell>
          <cell r="D3506" t="str">
            <v>-</v>
          </cell>
          <cell r="E3506">
            <v>5</v>
          </cell>
        </row>
        <row r="3507">
          <cell r="B3507">
            <v>2825901900</v>
          </cell>
          <cell r="C3507" t="str">
            <v>- - - прочий</v>
          </cell>
          <cell r="D3507" t="str">
            <v>-</v>
          </cell>
          <cell r="E3507">
            <v>5</v>
          </cell>
        </row>
        <row r="3508">
          <cell r="B3508">
            <v>2825904000</v>
          </cell>
          <cell r="C3508" t="str">
            <v>- - оксиды и гидроксиды вольфрама</v>
          </cell>
          <cell r="D3508" t="str">
            <v>-</v>
          </cell>
          <cell r="E3508">
            <v>5</v>
          </cell>
        </row>
        <row r="3509">
          <cell r="B3509">
            <v>2825906000</v>
          </cell>
          <cell r="C3509" t="str">
            <v>- - оксид кадмия</v>
          </cell>
          <cell r="D3509" t="str">
            <v>-</v>
          </cell>
          <cell r="E3509">
            <v>5</v>
          </cell>
        </row>
        <row r="3510">
          <cell r="B3510">
            <v>2825908500</v>
          </cell>
          <cell r="C3510" t="str">
            <v>- - прочие</v>
          </cell>
          <cell r="D3510" t="str">
            <v>-</v>
          </cell>
          <cell r="E3510">
            <v>5</v>
          </cell>
        </row>
        <row r="3511">
          <cell r="B3511">
            <v>2826191000</v>
          </cell>
          <cell r="C3511" t="str">
            <v>- - - аммония или натрия</v>
          </cell>
          <cell r="D3511" t="str">
            <v>-</v>
          </cell>
          <cell r="E3511">
            <v>5</v>
          </cell>
        </row>
        <row r="3512">
          <cell r="B3512">
            <v>2826199000</v>
          </cell>
          <cell r="C3512" t="str">
            <v>- - - прочие</v>
          </cell>
          <cell r="D3512" t="str">
            <v>-</v>
          </cell>
          <cell r="E3512">
            <v>5</v>
          </cell>
        </row>
        <row r="3513">
          <cell r="B3513">
            <v>2826300000</v>
          </cell>
          <cell r="C3513" t="str">
            <v>- гексафтороалюминат натрия (синтетический криолит)</v>
          </cell>
          <cell r="D3513" t="str">
            <v>-</v>
          </cell>
          <cell r="E3513">
            <v>7.4</v>
          </cell>
        </row>
        <row r="3514">
          <cell r="B3514">
            <v>2826901000</v>
          </cell>
          <cell r="C3514" t="str">
            <v>- - гексафтороцирконат дикалия</v>
          </cell>
          <cell r="D3514" t="str">
            <v>-</v>
          </cell>
          <cell r="E3514">
            <v>5</v>
          </cell>
        </row>
        <row r="3515">
          <cell r="B3515">
            <v>2826908000</v>
          </cell>
          <cell r="C3515" t="str">
            <v>- - прочие</v>
          </cell>
          <cell r="D3515" t="str">
            <v>-</v>
          </cell>
          <cell r="E3515">
            <v>5</v>
          </cell>
        </row>
        <row r="3516">
          <cell r="B3516">
            <v>2827100000</v>
          </cell>
          <cell r="C3516" t="str">
            <v>- хлорид аммония</v>
          </cell>
          <cell r="D3516" t="str">
            <v>-</v>
          </cell>
          <cell r="E3516">
            <v>5</v>
          </cell>
        </row>
        <row r="3517">
          <cell r="B3517">
            <v>2827200000</v>
          </cell>
          <cell r="C3517" t="str">
            <v>- хлорид кальция</v>
          </cell>
          <cell r="D3517" t="str">
            <v>-</v>
          </cell>
          <cell r="E3517">
            <v>5</v>
          </cell>
        </row>
        <row r="3518">
          <cell r="B3518">
            <v>2827310000</v>
          </cell>
          <cell r="C3518" t="str">
            <v>- - магния</v>
          </cell>
          <cell r="D3518" t="str">
            <v>-</v>
          </cell>
          <cell r="E3518">
            <v>5</v>
          </cell>
        </row>
        <row r="3519">
          <cell r="B3519">
            <v>2827320001</v>
          </cell>
          <cell r="C3519" t="str">
            <v>- - - безводный, с содержанием основного вещества не менее 98 мас.%</v>
          </cell>
          <cell r="D3519" t="str">
            <v>-</v>
          </cell>
          <cell r="E3519">
            <v>5</v>
          </cell>
        </row>
        <row r="3520">
          <cell r="B3520">
            <v>2827320009</v>
          </cell>
          <cell r="C3520" t="str">
            <v>- - - прочие</v>
          </cell>
          <cell r="D3520" t="str">
            <v>-</v>
          </cell>
          <cell r="E3520">
            <v>5</v>
          </cell>
        </row>
        <row r="3521">
          <cell r="B3521">
            <v>2827350000</v>
          </cell>
          <cell r="C3521" t="str">
            <v>- - никеля</v>
          </cell>
          <cell r="D3521" t="str">
            <v>-</v>
          </cell>
          <cell r="E3521">
            <v>5</v>
          </cell>
        </row>
        <row r="3522">
          <cell r="B3522">
            <v>2827391000</v>
          </cell>
          <cell r="C3522" t="str">
            <v>- - - олова</v>
          </cell>
          <cell r="D3522" t="str">
            <v>-</v>
          </cell>
          <cell r="E3522">
            <v>5</v>
          </cell>
        </row>
        <row r="3523">
          <cell r="B3523">
            <v>2827392000</v>
          </cell>
          <cell r="C3523" t="str">
            <v>- - - железа</v>
          </cell>
          <cell r="D3523" t="str">
            <v>-</v>
          </cell>
          <cell r="E3523">
            <v>5</v>
          </cell>
        </row>
        <row r="3524">
          <cell r="B3524">
            <v>2827393000</v>
          </cell>
          <cell r="C3524" t="str">
            <v>- - - кобальта</v>
          </cell>
          <cell r="D3524" t="str">
            <v>-</v>
          </cell>
          <cell r="E3524">
            <v>5</v>
          </cell>
        </row>
        <row r="3525">
          <cell r="B3525">
            <v>2827398500</v>
          </cell>
          <cell r="C3525" t="str">
            <v>- - - прочие</v>
          </cell>
          <cell r="D3525" t="str">
            <v>-</v>
          </cell>
          <cell r="E3525">
            <v>5</v>
          </cell>
        </row>
        <row r="3526">
          <cell r="B3526">
            <v>2827410000</v>
          </cell>
          <cell r="C3526" t="str">
            <v>- - меди</v>
          </cell>
          <cell r="D3526" t="str">
            <v>-</v>
          </cell>
          <cell r="E3526">
            <v>5</v>
          </cell>
        </row>
        <row r="3527">
          <cell r="B3527">
            <v>2827491000</v>
          </cell>
          <cell r="C3527" t="str">
            <v>- - - свинца</v>
          </cell>
          <cell r="D3527" t="str">
            <v>-</v>
          </cell>
          <cell r="E3527">
            <v>5</v>
          </cell>
        </row>
        <row r="3528">
          <cell r="B3528">
            <v>2827499000</v>
          </cell>
          <cell r="C3528" t="str">
            <v>- - - прочие</v>
          </cell>
          <cell r="D3528" t="str">
            <v>-</v>
          </cell>
          <cell r="E3528">
            <v>5</v>
          </cell>
        </row>
        <row r="3529">
          <cell r="B3529">
            <v>2827510000</v>
          </cell>
          <cell r="C3529" t="str">
            <v>- - бромиды натрия или калия</v>
          </cell>
          <cell r="D3529" t="str">
            <v>-</v>
          </cell>
          <cell r="E3529">
            <v>5</v>
          </cell>
        </row>
        <row r="3530">
          <cell r="B3530">
            <v>2827590000</v>
          </cell>
          <cell r="C3530" t="str">
            <v>- - прочие</v>
          </cell>
          <cell r="D3530" t="str">
            <v>-</v>
          </cell>
          <cell r="E3530">
            <v>5</v>
          </cell>
        </row>
        <row r="3531">
          <cell r="B3531">
            <v>2827600000</v>
          </cell>
          <cell r="C3531" t="str">
            <v>- йодиды и йодид оксиды</v>
          </cell>
          <cell r="D3531" t="str">
            <v>-</v>
          </cell>
          <cell r="E3531">
            <v>5</v>
          </cell>
        </row>
        <row r="3532">
          <cell r="B3532">
            <v>2828100000</v>
          </cell>
          <cell r="C3532" t="str">
            <v>- гипохлорит кальция технический и гипохлориты кальция прочие</v>
          </cell>
          <cell r="D3532" t="str">
            <v>-</v>
          </cell>
          <cell r="E3532">
            <v>5</v>
          </cell>
        </row>
        <row r="3533">
          <cell r="B3533">
            <v>2828900000</v>
          </cell>
          <cell r="C3533" t="str">
            <v>- прочие</v>
          </cell>
          <cell r="D3533" t="str">
            <v>-</v>
          </cell>
          <cell r="E3533">
            <v>5</v>
          </cell>
        </row>
        <row r="3534">
          <cell r="B3534">
            <v>2829110000</v>
          </cell>
          <cell r="C3534" t="str">
            <v>- - натрия</v>
          </cell>
          <cell r="D3534" t="str">
            <v>-</v>
          </cell>
          <cell r="E3534">
            <v>5</v>
          </cell>
        </row>
        <row r="3535">
          <cell r="B3535">
            <v>2829190000</v>
          </cell>
          <cell r="C3535" t="str">
            <v>- - прочие</v>
          </cell>
          <cell r="D3535" t="str">
            <v>-</v>
          </cell>
          <cell r="E3535">
            <v>5</v>
          </cell>
        </row>
        <row r="3536">
          <cell r="B3536">
            <v>2829901000</v>
          </cell>
          <cell r="C3536" t="str">
            <v>- - перхлораты</v>
          </cell>
          <cell r="D3536" t="str">
            <v>-</v>
          </cell>
          <cell r="E3536">
            <v>5</v>
          </cell>
        </row>
        <row r="3537">
          <cell r="B3537">
            <v>2829904000</v>
          </cell>
          <cell r="C3537" t="str">
            <v>- - броматы калия или натрия</v>
          </cell>
          <cell r="D3537" t="str">
            <v>-</v>
          </cell>
          <cell r="E3537">
            <v>5</v>
          </cell>
        </row>
        <row r="3538">
          <cell r="B3538">
            <v>2829908000</v>
          </cell>
          <cell r="C3538" t="str">
            <v>- - прочие</v>
          </cell>
          <cell r="D3538" t="str">
            <v>-</v>
          </cell>
          <cell r="E3538">
            <v>5</v>
          </cell>
        </row>
        <row r="3539">
          <cell r="B3539">
            <v>2830100000</v>
          </cell>
          <cell r="C3539" t="str">
            <v>- сульфиды натрия</v>
          </cell>
          <cell r="D3539" t="str">
            <v>-</v>
          </cell>
          <cell r="E3539">
            <v>5</v>
          </cell>
        </row>
        <row r="3540">
          <cell r="B3540">
            <v>2830901100</v>
          </cell>
          <cell r="C3540" t="str">
            <v>- - сульфиды кальция, сурьмы или железа</v>
          </cell>
          <cell r="D3540" t="str">
            <v>-</v>
          </cell>
          <cell r="E3540">
            <v>5</v>
          </cell>
        </row>
        <row r="3541">
          <cell r="B3541">
            <v>2830908500</v>
          </cell>
          <cell r="C3541" t="str">
            <v>- - прочие</v>
          </cell>
          <cell r="D3541" t="str">
            <v>-</v>
          </cell>
          <cell r="E3541">
            <v>5</v>
          </cell>
        </row>
        <row r="3542">
          <cell r="B3542">
            <v>2831100000</v>
          </cell>
          <cell r="C3542" t="str">
            <v>- натрия</v>
          </cell>
          <cell r="D3542" t="str">
            <v>-</v>
          </cell>
          <cell r="E3542">
            <v>5</v>
          </cell>
        </row>
        <row r="3543">
          <cell r="B3543">
            <v>2831900000</v>
          </cell>
          <cell r="C3543" t="str">
            <v>- прочие</v>
          </cell>
          <cell r="D3543" t="str">
            <v>-</v>
          </cell>
          <cell r="E3543">
            <v>5</v>
          </cell>
        </row>
        <row r="3544">
          <cell r="B3544">
            <v>2832100000</v>
          </cell>
          <cell r="C3544" t="str">
            <v>- сульфиты натрия</v>
          </cell>
          <cell r="D3544" t="str">
            <v>-</v>
          </cell>
          <cell r="E3544">
            <v>5</v>
          </cell>
        </row>
        <row r="3545">
          <cell r="B3545">
            <v>2832200000</v>
          </cell>
          <cell r="C3545" t="str">
            <v>- прочие сульфиты</v>
          </cell>
          <cell r="D3545" t="str">
            <v>-</v>
          </cell>
          <cell r="E3545">
            <v>5</v>
          </cell>
        </row>
        <row r="3546">
          <cell r="B3546">
            <v>2832300000</v>
          </cell>
          <cell r="C3546" t="str">
            <v>- тиосульфаты</v>
          </cell>
          <cell r="D3546" t="str">
            <v>-</v>
          </cell>
          <cell r="E3546">
            <v>5</v>
          </cell>
        </row>
        <row r="3547">
          <cell r="B3547">
            <v>2833110000</v>
          </cell>
          <cell r="C3547" t="str">
            <v>- - сульфат динатрия</v>
          </cell>
          <cell r="D3547" t="str">
            <v>-</v>
          </cell>
          <cell r="E3547">
            <v>5</v>
          </cell>
        </row>
        <row r="3548">
          <cell r="B3548">
            <v>2833190000</v>
          </cell>
          <cell r="C3548" t="str">
            <v>- - прочие</v>
          </cell>
          <cell r="D3548" t="str">
            <v>-</v>
          </cell>
          <cell r="E3548">
            <v>5</v>
          </cell>
        </row>
        <row r="3549">
          <cell r="B3549">
            <v>2833210000</v>
          </cell>
          <cell r="C3549" t="str">
            <v>- - магния</v>
          </cell>
          <cell r="D3549" t="str">
            <v>-</v>
          </cell>
          <cell r="E3549">
            <v>5</v>
          </cell>
        </row>
        <row r="3550">
          <cell r="B3550">
            <v>2833220000</v>
          </cell>
          <cell r="C3550" t="str">
            <v>- - алюминия</v>
          </cell>
          <cell r="D3550" t="str">
            <v>-</v>
          </cell>
          <cell r="E3550">
            <v>5</v>
          </cell>
        </row>
        <row r="3551">
          <cell r="B3551">
            <v>2833240000</v>
          </cell>
          <cell r="C3551" t="str">
            <v>- - никеля</v>
          </cell>
          <cell r="D3551" t="str">
            <v>-</v>
          </cell>
          <cell r="E3551">
            <v>5</v>
          </cell>
        </row>
        <row r="3552">
          <cell r="B3552">
            <v>2833250000</v>
          </cell>
          <cell r="C3552" t="str">
            <v>- - меди</v>
          </cell>
          <cell r="D3552" t="str">
            <v>-</v>
          </cell>
          <cell r="E3552">
            <v>5</v>
          </cell>
        </row>
        <row r="3553">
          <cell r="B3553">
            <v>2833270000</v>
          </cell>
          <cell r="C3553" t="str">
            <v>- - бария</v>
          </cell>
          <cell r="D3553" t="str">
            <v>-</v>
          </cell>
          <cell r="E3553">
            <v>5</v>
          </cell>
        </row>
        <row r="3554">
          <cell r="B3554">
            <v>2833292000</v>
          </cell>
          <cell r="C3554" t="str">
            <v>- - - кадмия; хрома; цинка</v>
          </cell>
          <cell r="D3554" t="str">
            <v>-</v>
          </cell>
          <cell r="E3554">
            <v>5</v>
          </cell>
        </row>
        <row r="3555">
          <cell r="B3555">
            <v>2833293000</v>
          </cell>
          <cell r="C3555" t="str">
            <v>- - - кобальта; титана</v>
          </cell>
          <cell r="D3555" t="str">
            <v>-</v>
          </cell>
          <cell r="E3555">
            <v>5</v>
          </cell>
        </row>
        <row r="3556">
          <cell r="B3556">
            <v>2833296000</v>
          </cell>
          <cell r="C3556" t="str">
            <v>- - - свинца</v>
          </cell>
          <cell r="D3556" t="str">
            <v>-</v>
          </cell>
          <cell r="E3556">
            <v>5</v>
          </cell>
        </row>
        <row r="3557">
          <cell r="B3557">
            <v>2833298000</v>
          </cell>
          <cell r="C3557" t="str">
            <v>- - - прочие</v>
          </cell>
          <cell r="D3557" t="str">
            <v>-</v>
          </cell>
          <cell r="E3557">
            <v>5</v>
          </cell>
        </row>
        <row r="3558">
          <cell r="B3558">
            <v>2833300000</v>
          </cell>
          <cell r="C3558" t="str">
            <v>- квасцы</v>
          </cell>
          <cell r="D3558" t="str">
            <v>-</v>
          </cell>
          <cell r="E3558">
            <v>5</v>
          </cell>
        </row>
        <row r="3559">
          <cell r="B3559">
            <v>2833400000</v>
          </cell>
          <cell r="C3559" t="str">
            <v>- пероксосульфаты (персульфаты)</v>
          </cell>
          <cell r="D3559" t="str">
            <v>-</v>
          </cell>
          <cell r="E3559">
            <v>5</v>
          </cell>
        </row>
        <row r="3560">
          <cell r="B3560">
            <v>2834100000</v>
          </cell>
          <cell r="C3560" t="str">
            <v>- нитриты</v>
          </cell>
          <cell r="D3560" t="str">
            <v>-</v>
          </cell>
          <cell r="E3560">
            <v>5</v>
          </cell>
        </row>
        <row r="3561">
          <cell r="B3561">
            <v>2834210000</v>
          </cell>
          <cell r="C3561" t="str">
            <v>- - калия</v>
          </cell>
          <cell r="D3561" t="str">
            <v>-</v>
          </cell>
          <cell r="E3561">
            <v>5</v>
          </cell>
        </row>
        <row r="3562">
          <cell r="B3562">
            <v>2834292000</v>
          </cell>
          <cell r="C3562" t="str">
            <v>- - - бария; бериллия; кадмия; кобальта; никеля; свинца</v>
          </cell>
          <cell r="D3562" t="str">
            <v>-</v>
          </cell>
          <cell r="E3562">
            <v>5</v>
          </cell>
        </row>
        <row r="3563">
          <cell r="B3563">
            <v>2834294000</v>
          </cell>
          <cell r="C3563" t="str">
            <v>- - - меди</v>
          </cell>
          <cell r="D3563" t="str">
            <v>-</v>
          </cell>
          <cell r="E3563">
            <v>5</v>
          </cell>
        </row>
        <row r="3564">
          <cell r="B3564">
            <v>2834298000</v>
          </cell>
          <cell r="C3564" t="str">
            <v>- - - прочие</v>
          </cell>
          <cell r="D3564" t="str">
            <v>-</v>
          </cell>
          <cell r="E3564">
            <v>5</v>
          </cell>
        </row>
        <row r="3565">
          <cell r="B3565">
            <v>2835100000</v>
          </cell>
          <cell r="C3565" t="str">
            <v>- фосфинаты (гипофосфиты) и фосфонаты (фосфиты)</v>
          </cell>
          <cell r="D3565" t="str">
            <v>-</v>
          </cell>
          <cell r="E3565">
            <v>5</v>
          </cell>
        </row>
        <row r="3566">
          <cell r="B3566">
            <v>2835220000</v>
          </cell>
          <cell r="C3566" t="str">
            <v>- - моно- или динатрия</v>
          </cell>
          <cell r="D3566" t="str">
            <v>-</v>
          </cell>
          <cell r="E3566">
            <v>5</v>
          </cell>
        </row>
        <row r="3567">
          <cell r="B3567">
            <v>2835240000</v>
          </cell>
          <cell r="C3567" t="str">
            <v>- - калия</v>
          </cell>
          <cell r="D3567" t="str">
            <v>-</v>
          </cell>
          <cell r="E3567">
            <v>5</v>
          </cell>
        </row>
        <row r="3568">
          <cell r="B3568">
            <v>2835250000</v>
          </cell>
          <cell r="C3568" t="str">
            <v>- - водородфосфат кальция (фосфат дикальция)</v>
          </cell>
          <cell r="D3568" t="str">
            <v>-</v>
          </cell>
          <cell r="E3568">
            <v>5</v>
          </cell>
        </row>
        <row r="3569">
          <cell r="B3569">
            <v>2835260000</v>
          </cell>
          <cell r="C3569" t="str">
            <v>- - фосфаты кальция прочие</v>
          </cell>
          <cell r="D3569" t="str">
            <v>-</v>
          </cell>
          <cell r="E3569">
            <v>5</v>
          </cell>
        </row>
        <row r="3570">
          <cell r="B3570">
            <v>2835291000</v>
          </cell>
          <cell r="C3570" t="str">
            <v>- - - триаммония</v>
          </cell>
          <cell r="D3570" t="str">
            <v>-</v>
          </cell>
          <cell r="E3570">
            <v>5</v>
          </cell>
        </row>
        <row r="3571">
          <cell r="B3571">
            <v>2835293000</v>
          </cell>
          <cell r="C3571" t="str">
            <v>- - - тринатрия</v>
          </cell>
          <cell r="D3571" t="str">
            <v>-</v>
          </cell>
          <cell r="E3571">
            <v>5</v>
          </cell>
        </row>
        <row r="3572">
          <cell r="B3572">
            <v>2835299000</v>
          </cell>
          <cell r="C3572" t="str">
            <v>- - - прочие</v>
          </cell>
          <cell r="D3572" t="str">
            <v>-</v>
          </cell>
          <cell r="E3572">
            <v>5</v>
          </cell>
        </row>
        <row r="3573">
          <cell r="B3573">
            <v>2835310000</v>
          </cell>
          <cell r="C3573" t="str">
            <v>- - трифосфат натрия (триполифосфат натрия)</v>
          </cell>
          <cell r="D3573" t="str">
            <v>-</v>
          </cell>
          <cell r="E3573">
            <v>5</v>
          </cell>
        </row>
        <row r="3574">
          <cell r="B3574">
            <v>2835390000</v>
          </cell>
          <cell r="C3574" t="str">
            <v>- - прочие</v>
          </cell>
          <cell r="D3574" t="str">
            <v>-</v>
          </cell>
          <cell r="E3574">
            <v>5</v>
          </cell>
        </row>
        <row r="3575">
          <cell r="B3575">
            <v>2836200000</v>
          </cell>
          <cell r="C3575" t="str">
            <v>- карбонат динатрия</v>
          </cell>
          <cell r="D3575" t="str">
            <v>-</v>
          </cell>
          <cell r="E3575">
            <v>5</v>
          </cell>
        </row>
        <row r="3576">
          <cell r="B3576">
            <v>2836300000</v>
          </cell>
          <cell r="C3576" t="str">
            <v>- водородкарбонат натрия (бикарбонат натрия)</v>
          </cell>
          <cell r="D3576" t="str">
            <v>-</v>
          </cell>
          <cell r="E3576">
            <v>5</v>
          </cell>
        </row>
        <row r="3577">
          <cell r="B3577">
            <v>2836400000</v>
          </cell>
          <cell r="C3577" t="str">
            <v>- карбонаты калия</v>
          </cell>
          <cell r="D3577" t="str">
            <v>-</v>
          </cell>
          <cell r="E3577">
            <v>5</v>
          </cell>
        </row>
        <row r="3578">
          <cell r="B3578">
            <v>2836500000</v>
          </cell>
          <cell r="C3578" t="str">
            <v>- карбонат кальция</v>
          </cell>
          <cell r="D3578" t="str">
            <v>-</v>
          </cell>
          <cell r="E3578">
            <v>5</v>
          </cell>
        </row>
        <row r="3579">
          <cell r="B3579">
            <v>2836600000</v>
          </cell>
          <cell r="C3579" t="str">
            <v>- карбонат бария</v>
          </cell>
          <cell r="D3579" t="str">
            <v>-</v>
          </cell>
          <cell r="E3579">
            <v>5</v>
          </cell>
        </row>
        <row r="3580">
          <cell r="B3580">
            <v>2836910000</v>
          </cell>
          <cell r="C3580" t="str">
            <v>- - карбонаты лития</v>
          </cell>
          <cell r="D3580" t="str">
            <v>-</v>
          </cell>
          <cell r="E3580">
            <v>5</v>
          </cell>
        </row>
        <row r="3581">
          <cell r="B3581">
            <v>2836920000</v>
          </cell>
          <cell r="C3581" t="str">
            <v>- - карбонат стронция</v>
          </cell>
          <cell r="D3581" t="str">
            <v>-</v>
          </cell>
          <cell r="E3581">
            <v>5</v>
          </cell>
        </row>
        <row r="3582">
          <cell r="B3582">
            <v>2836991100</v>
          </cell>
          <cell r="C3582" t="str">
            <v>- - - - магния; меди</v>
          </cell>
          <cell r="D3582" t="str">
            <v>-</v>
          </cell>
          <cell r="E3582">
            <v>5</v>
          </cell>
        </row>
        <row r="3583">
          <cell r="B3583">
            <v>2836991700</v>
          </cell>
          <cell r="C3583" t="str">
            <v>- - - - прочие</v>
          </cell>
          <cell r="D3583" t="str">
            <v>-</v>
          </cell>
          <cell r="E3583">
            <v>5</v>
          </cell>
        </row>
        <row r="3584">
          <cell r="B3584">
            <v>2836999000</v>
          </cell>
          <cell r="C3584" t="str">
            <v>- - - пероксокарбонаты (перкарбонаты)</v>
          </cell>
          <cell r="D3584" t="str">
            <v>-</v>
          </cell>
          <cell r="E3584">
            <v>5</v>
          </cell>
        </row>
        <row r="3585">
          <cell r="B3585">
            <v>2837110000</v>
          </cell>
          <cell r="C3585" t="str">
            <v>- - натрия</v>
          </cell>
          <cell r="D3585" t="str">
            <v>-</v>
          </cell>
          <cell r="E3585">
            <v>5</v>
          </cell>
        </row>
        <row r="3586">
          <cell r="B3586">
            <v>2837190000</v>
          </cell>
          <cell r="C3586" t="str">
            <v>- - прочие</v>
          </cell>
          <cell r="D3586" t="str">
            <v>-</v>
          </cell>
          <cell r="E3586">
            <v>5</v>
          </cell>
        </row>
        <row r="3587">
          <cell r="B3587">
            <v>2837200000</v>
          </cell>
          <cell r="C3587" t="str">
            <v>- цианиды комплексные</v>
          </cell>
          <cell r="D3587" t="str">
            <v>-</v>
          </cell>
          <cell r="E3587">
            <v>5</v>
          </cell>
        </row>
        <row r="3588">
          <cell r="B3588">
            <v>2839110000</v>
          </cell>
          <cell r="C3588" t="str">
            <v>- - метасиликаты натрия</v>
          </cell>
          <cell r="D3588" t="str">
            <v>-</v>
          </cell>
          <cell r="E3588">
            <v>5</v>
          </cell>
        </row>
        <row r="3589">
          <cell r="B3589">
            <v>2839190000</v>
          </cell>
          <cell r="C3589" t="str">
            <v>- - прочие</v>
          </cell>
          <cell r="D3589" t="str">
            <v>-</v>
          </cell>
          <cell r="E3589">
            <v>5</v>
          </cell>
        </row>
        <row r="3590">
          <cell r="B3590">
            <v>2839900000</v>
          </cell>
          <cell r="C3590" t="str">
            <v>- прочие</v>
          </cell>
          <cell r="D3590" t="str">
            <v>-</v>
          </cell>
          <cell r="E3590">
            <v>5</v>
          </cell>
        </row>
        <row r="3591">
          <cell r="B3591">
            <v>2840110000</v>
          </cell>
          <cell r="C3591" t="str">
            <v>- - безводный</v>
          </cell>
          <cell r="D3591" t="str">
            <v>-</v>
          </cell>
          <cell r="E3591">
            <v>5</v>
          </cell>
        </row>
        <row r="3592">
          <cell r="B3592">
            <v>2840191000</v>
          </cell>
          <cell r="C3592" t="str">
            <v>- - - пентагидрат тетрабората динатрия</v>
          </cell>
          <cell r="D3592" t="str">
            <v>-</v>
          </cell>
          <cell r="E3592">
            <v>5</v>
          </cell>
        </row>
        <row r="3593">
          <cell r="B3593">
            <v>2840199000</v>
          </cell>
          <cell r="C3593" t="str">
            <v>- - - прочий</v>
          </cell>
          <cell r="D3593" t="str">
            <v>-</v>
          </cell>
          <cell r="E3593">
            <v>5</v>
          </cell>
        </row>
        <row r="3594">
          <cell r="B3594">
            <v>2840201000</v>
          </cell>
          <cell r="C3594" t="str">
            <v>- - бораты натрия безводные</v>
          </cell>
          <cell r="D3594" t="str">
            <v>-</v>
          </cell>
          <cell r="E3594">
            <v>5</v>
          </cell>
        </row>
        <row r="3595">
          <cell r="B3595">
            <v>2840209000</v>
          </cell>
          <cell r="C3595" t="str">
            <v>- - прочие</v>
          </cell>
          <cell r="D3595" t="str">
            <v>-</v>
          </cell>
          <cell r="E3595">
            <v>5</v>
          </cell>
        </row>
        <row r="3596">
          <cell r="B3596">
            <v>2840300000</v>
          </cell>
          <cell r="C3596" t="str">
            <v>- пероксобораты (пербораты)</v>
          </cell>
          <cell r="D3596" t="str">
            <v>-</v>
          </cell>
          <cell r="E3596">
            <v>5</v>
          </cell>
        </row>
        <row r="3597">
          <cell r="B3597">
            <v>2841300000</v>
          </cell>
          <cell r="C3597" t="str">
            <v>- дихромат натрия</v>
          </cell>
          <cell r="D3597" t="str">
            <v>-</v>
          </cell>
          <cell r="E3597">
            <v>5</v>
          </cell>
        </row>
        <row r="3598">
          <cell r="B3598">
            <v>2841500000</v>
          </cell>
          <cell r="C3598" t="str">
            <v>- хроматы и дихроматы прочие; пероксохроматы</v>
          </cell>
          <cell r="D3598" t="str">
            <v>-</v>
          </cell>
          <cell r="E3598">
            <v>5</v>
          </cell>
        </row>
        <row r="3599">
          <cell r="B3599">
            <v>2841610000</v>
          </cell>
          <cell r="C3599" t="str">
            <v>- - перманганат калия</v>
          </cell>
          <cell r="D3599" t="str">
            <v>-</v>
          </cell>
          <cell r="E3599">
            <v>5</v>
          </cell>
        </row>
        <row r="3600">
          <cell r="B3600">
            <v>2841690000</v>
          </cell>
          <cell r="C3600" t="str">
            <v>- - прочие</v>
          </cell>
          <cell r="D3600" t="str">
            <v>-</v>
          </cell>
          <cell r="E3600">
            <v>5</v>
          </cell>
        </row>
        <row r="3601">
          <cell r="B3601">
            <v>2841700000</v>
          </cell>
          <cell r="C3601" t="str">
            <v>- молибдаты</v>
          </cell>
          <cell r="D3601" t="str">
            <v>-</v>
          </cell>
          <cell r="E3601">
            <v>5</v>
          </cell>
        </row>
        <row r="3602">
          <cell r="B3602">
            <v>2841800000</v>
          </cell>
          <cell r="C3602" t="str">
            <v>- вольфраматы</v>
          </cell>
          <cell r="D3602" t="str">
            <v>-</v>
          </cell>
          <cell r="E3602">
            <v>5</v>
          </cell>
        </row>
        <row r="3603">
          <cell r="B3603">
            <v>2841903000</v>
          </cell>
          <cell r="C3603" t="str">
            <v>- - цинкаты и ванадаты</v>
          </cell>
          <cell r="D3603" t="str">
            <v>-</v>
          </cell>
          <cell r="E3603">
            <v>5</v>
          </cell>
        </row>
        <row r="3604">
          <cell r="B3604">
            <v>2841908500</v>
          </cell>
          <cell r="C3604" t="str">
            <v>- - прочие</v>
          </cell>
          <cell r="D3604" t="str">
            <v>-</v>
          </cell>
          <cell r="E3604">
            <v>5</v>
          </cell>
        </row>
        <row r="3605">
          <cell r="B3605">
            <v>2842100002</v>
          </cell>
          <cell r="C3605" t="str">
            <v>- - для производства авиационных двигателей &lt;5&gt;</v>
          </cell>
          <cell r="D3605" t="str">
            <v>-</v>
          </cell>
          <cell r="E3605">
            <v>0</v>
          </cell>
        </row>
        <row r="3606">
          <cell r="B3606">
            <v>2842100008</v>
          </cell>
          <cell r="C3606" t="str">
            <v>- - прочие</v>
          </cell>
          <cell r="D3606" t="str">
            <v>-</v>
          </cell>
          <cell r="E3606">
            <v>5</v>
          </cell>
        </row>
        <row r="3607">
          <cell r="B3607">
            <v>2842901000</v>
          </cell>
          <cell r="C3607" t="str">
            <v>- - соли, двойные соли или комплексные соли селеновой или теллуровой кислот</v>
          </cell>
          <cell r="D3607" t="str">
            <v>-</v>
          </cell>
          <cell r="E3607">
            <v>5</v>
          </cell>
        </row>
        <row r="3608">
          <cell r="B3608">
            <v>2842908000</v>
          </cell>
          <cell r="C3608" t="str">
            <v>- - прочие</v>
          </cell>
          <cell r="D3608" t="str">
            <v>-</v>
          </cell>
          <cell r="E3608">
            <v>5</v>
          </cell>
        </row>
        <row r="3609">
          <cell r="B3609">
            <v>2843101000</v>
          </cell>
          <cell r="C3609" t="str">
            <v>- - серебро</v>
          </cell>
          <cell r="D3609" t="str">
            <v>-</v>
          </cell>
          <cell r="E3609">
            <v>5</v>
          </cell>
        </row>
        <row r="3610">
          <cell r="B3610">
            <v>2843109000</v>
          </cell>
          <cell r="C3610" t="str">
            <v>- - прочие</v>
          </cell>
          <cell r="D3610" t="str">
            <v>-</v>
          </cell>
          <cell r="E3610">
            <v>5</v>
          </cell>
        </row>
        <row r="3611">
          <cell r="B3611">
            <v>2843210000</v>
          </cell>
          <cell r="C3611" t="str">
            <v>- - нитрат серебра</v>
          </cell>
          <cell r="D3611" t="str">
            <v>-</v>
          </cell>
          <cell r="E3611">
            <v>5</v>
          </cell>
        </row>
        <row r="3612">
          <cell r="B3612">
            <v>2843290000</v>
          </cell>
          <cell r="C3612" t="str">
            <v>- - прочие</v>
          </cell>
          <cell r="D3612" t="str">
            <v>-</v>
          </cell>
          <cell r="E3612">
            <v>5</v>
          </cell>
        </row>
        <row r="3613">
          <cell r="B3613">
            <v>2843300000</v>
          </cell>
          <cell r="C3613" t="str">
            <v>- соединения золота</v>
          </cell>
          <cell r="D3613" t="str">
            <v>г</v>
          </cell>
          <cell r="E3613">
            <v>5</v>
          </cell>
        </row>
        <row r="3614">
          <cell r="B3614">
            <v>2843901000</v>
          </cell>
          <cell r="C3614" t="str">
            <v>- - амальгамы</v>
          </cell>
          <cell r="D3614" t="str">
            <v>-</v>
          </cell>
          <cell r="E3614">
            <v>5</v>
          </cell>
        </row>
        <row r="3615">
          <cell r="B3615">
            <v>2843909000</v>
          </cell>
          <cell r="C3615" t="str">
            <v>- - прочие</v>
          </cell>
          <cell r="D3615" t="str">
            <v>г</v>
          </cell>
          <cell r="E3615">
            <v>5</v>
          </cell>
        </row>
        <row r="3616">
          <cell r="B3616">
            <v>2844101000</v>
          </cell>
          <cell r="C3616" t="str">
            <v>- - - необработанный; отходы и лом</v>
          </cell>
          <cell r="D3616" t="str">
            <v>кг U</v>
          </cell>
          <cell r="E3616">
            <v>0</v>
          </cell>
        </row>
        <row r="3617">
          <cell r="B3617">
            <v>2844103000</v>
          </cell>
          <cell r="C3617" t="str">
            <v>- - - обработанный</v>
          </cell>
          <cell r="D3617" t="str">
            <v>кг U</v>
          </cell>
          <cell r="E3617">
            <v>0</v>
          </cell>
        </row>
        <row r="3618">
          <cell r="B3618">
            <v>2844105000</v>
          </cell>
          <cell r="C3618" t="str">
            <v>- - ферро-уран</v>
          </cell>
          <cell r="D3618" t="str">
            <v>кг U</v>
          </cell>
          <cell r="E3618">
            <v>0</v>
          </cell>
        </row>
        <row r="3619">
          <cell r="B3619">
            <v>2844109000</v>
          </cell>
          <cell r="C3619" t="str">
            <v>- - прочие</v>
          </cell>
          <cell r="D3619" t="str">
            <v>кг U</v>
          </cell>
          <cell r="E3619">
            <v>0</v>
          </cell>
        </row>
        <row r="3620">
          <cell r="B3620">
            <v>2844202500</v>
          </cell>
          <cell r="C3620" t="str">
            <v>- - - ферро-уран</v>
          </cell>
          <cell r="D3620" t="str">
            <v>г Д/И</v>
          </cell>
          <cell r="E3620">
            <v>5</v>
          </cell>
        </row>
        <row r="3621">
          <cell r="B3621">
            <v>2844203500</v>
          </cell>
          <cell r="C3621" t="str">
            <v>- - - прочие</v>
          </cell>
          <cell r="D3621" t="str">
            <v>г Д/И</v>
          </cell>
          <cell r="E3621">
            <v>5</v>
          </cell>
        </row>
        <row r="3622">
          <cell r="B3622">
            <v>2844205100</v>
          </cell>
          <cell r="C3622" t="str">
            <v>- - - - ферро-уран</v>
          </cell>
          <cell r="D3622" t="str">
            <v>г Д/И</v>
          </cell>
          <cell r="E3622">
            <v>5</v>
          </cell>
        </row>
        <row r="3623">
          <cell r="B3623">
            <v>2844205900</v>
          </cell>
          <cell r="C3623" t="str">
            <v>- - - - прочие</v>
          </cell>
          <cell r="D3623" t="str">
            <v>г Д/И</v>
          </cell>
          <cell r="E3623">
            <v>5</v>
          </cell>
        </row>
        <row r="3624">
          <cell r="B3624">
            <v>2844209900</v>
          </cell>
          <cell r="C3624" t="str">
            <v>- - - прочие</v>
          </cell>
          <cell r="D3624" t="str">
            <v>г Д/И</v>
          </cell>
          <cell r="E3624">
            <v>5</v>
          </cell>
        </row>
        <row r="3625">
          <cell r="B3625">
            <v>2844301100</v>
          </cell>
          <cell r="C3625" t="str">
            <v>- - - металлокерамика</v>
          </cell>
          <cell r="D3625" t="str">
            <v>кг U</v>
          </cell>
          <cell r="E3625">
            <v>5</v>
          </cell>
        </row>
        <row r="3626">
          <cell r="B3626">
            <v>2844301900</v>
          </cell>
          <cell r="C3626" t="str">
            <v>- - - прочие</v>
          </cell>
          <cell r="D3626" t="str">
            <v>кг U</v>
          </cell>
          <cell r="E3626">
            <v>0</v>
          </cell>
        </row>
        <row r="3627">
          <cell r="B3627">
            <v>2844305100</v>
          </cell>
          <cell r="C3627" t="str">
            <v>- - - металлокерамика</v>
          </cell>
          <cell r="D3627" t="str">
            <v>-</v>
          </cell>
          <cell r="E3627">
            <v>5</v>
          </cell>
        </row>
        <row r="3628">
          <cell r="B3628">
            <v>2844305500</v>
          </cell>
          <cell r="C3628" t="str">
            <v>- - - - необработанный, отходы и лом</v>
          </cell>
          <cell r="D3628" t="str">
            <v>-</v>
          </cell>
          <cell r="E3628">
            <v>5</v>
          </cell>
        </row>
        <row r="3629">
          <cell r="B3629">
            <v>2844306100</v>
          </cell>
          <cell r="C3629" t="str">
            <v>- - - - - бруски, прутки, уголки, формы и профили, листы, полосы или ленты</v>
          </cell>
          <cell r="D3629" t="str">
            <v>-</v>
          </cell>
          <cell r="E3629">
            <v>5</v>
          </cell>
        </row>
        <row r="3630">
          <cell r="B3630">
            <v>2844306900</v>
          </cell>
          <cell r="C3630" t="str">
            <v>- - - - - прочие</v>
          </cell>
          <cell r="D3630" t="str">
            <v>-</v>
          </cell>
          <cell r="E3630">
            <v>5</v>
          </cell>
        </row>
        <row r="3631">
          <cell r="B3631">
            <v>2844309110</v>
          </cell>
          <cell r="C3631" t="str">
            <v>- - - - урана, обедненного ураном-235</v>
          </cell>
          <cell r="D3631" t="str">
            <v>кг U</v>
          </cell>
          <cell r="E3631">
            <v>0</v>
          </cell>
        </row>
        <row r="3632">
          <cell r="B3632">
            <v>2844309190</v>
          </cell>
          <cell r="C3632" t="str">
            <v>- - - - прочие</v>
          </cell>
          <cell r="D3632" t="str">
            <v>-</v>
          </cell>
          <cell r="E3632">
            <v>0</v>
          </cell>
        </row>
        <row r="3633">
          <cell r="B3633">
            <v>2844309900</v>
          </cell>
          <cell r="C3633" t="str">
            <v>- - - прочие</v>
          </cell>
          <cell r="D3633" t="str">
            <v>-</v>
          </cell>
          <cell r="E3633">
            <v>5</v>
          </cell>
        </row>
        <row r="3634">
          <cell r="B3634">
            <v>2844401000</v>
          </cell>
          <cell r="C3634" t="str">
            <v>- - уран, полученный из урана-233 и его соединений; сплавы, дисперсии (включая металлокерамику), продукты и смеси керамические и соединения, полученные из урана-233, или соединения этого продукта</v>
          </cell>
          <cell r="D3634" t="str">
            <v>КИ</v>
          </cell>
          <cell r="E3634">
            <v>5</v>
          </cell>
        </row>
        <row r="3635">
          <cell r="B3635">
            <v>2844402000</v>
          </cell>
          <cell r="C3635" t="str">
            <v>- - - искусственные радиоактивные изотопы</v>
          </cell>
          <cell r="D3635" t="str">
            <v>КИ</v>
          </cell>
          <cell r="E3635">
            <v>5</v>
          </cell>
        </row>
        <row r="3636">
          <cell r="B3636">
            <v>2844403000</v>
          </cell>
          <cell r="C3636" t="str">
            <v>- - - соединения искусственных радиоактивных изотопов</v>
          </cell>
          <cell r="D3636" t="str">
            <v>КИ</v>
          </cell>
          <cell r="E3636">
            <v>5</v>
          </cell>
        </row>
        <row r="3637">
          <cell r="B3637">
            <v>2844408000</v>
          </cell>
          <cell r="C3637" t="str">
            <v>- - - прочие</v>
          </cell>
          <cell r="D3637" t="str">
            <v>КИ</v>
          </cell>
          <cell r="E3637">
            <v>5</v>
          </cell>
        </row>
        <row r="3638">
          <cell r="B3638">
            <v>2844500000</v>
          </cell>
          <cell r="C3638" t="str">
            <v>- отработанные (облученные) тепловыделяющие элементы (твэлы) ядерных реакторов</v>
          </cell>
          <cell r="D3638" t="str">
            <v>г Д/И</v>
          </cell>
          <cell r="E3638">
            <v>5</v>
          </cell>
        </row>
        <row r="3639">
          <cell r="B3639">
            <v>2845100000</v>
          </cell>
          <cell r="C3639" t="str">
            <v>- тяжелая вода (оксид дейтерия)</v>
          </cell>
          <cell r="D3639" t="str">
            <v>-</v>
          </cell>
          <cell r="E3639">
            <v>5</v>
          </cell>
        </row>
        <row r="3640">
          <cell r="B3640">
            <v>2845901000</v>
          </cell>
          <cell r="C3640" t="str">
            <v>- - дейтерий и его соединения; водород и его соединения, обогащенные дейтерием; смеси и растворы, содержащие эти продукты</v>
          </cell>
          <cell r="D3640" t="str">
            <v>-</v>
          </cell>
          <cell r="E3640">
            <v>5</v>
          </cell>
        </row>
        <row r="3641">
          <cell r="B3641">
            <v>2845909000</v>
          </cell>
          <cell r="C3641" t="str">
            <v>- - прочие</v>
          </cell>
          <cell r="D3641" t="str">
            <v>-</v>
          </cell>
          <cell r="E3641">
            <v>5</v>
          </cell>
        </row>
        <row r="3642">
          <cell r="B3642">
            <v>2846100000</v>
          </cell>
          <cell r="C3642" t="str">
            <v>- соединения церия</v>
          </cell>
          <cell r="D3642" t="str">
            <v>-</v>
          </cell>
          <cell r="E3642">
            <v>5</v>
          </cell>
        </row>
        <row r="3643">
          <cell r="B3643">
            <v>2846901000</v>
          </cell>
          <cell r="C3643" t="str">
            <v>- - соединения лантана, празеодима, неодима или самария</v>
          </cell>
          <cell r="D3643" t="str">
            <v>-</v>
          </cell>
          <cell r="E3643">
            <v>5</v>
          </cell>
        </row>
        <row r="3644">
          <cell r="B3644">
            <v>2846902000</v>
          </cell>
          <cell r="C3644" t="str">
            <v>- - соединения европия, гадолиния, тербия, диспрозия, гольмия, эрбия, тулия, иттербия, лютеция или иттрия</v>
          </cell>
          <cell r="D3644" t="str">
            <v>-</v>
          </cell>
          <cell r="E3644">
            <v>5</v>
          </cell>
        </row>
        <row r="3645">
          <cell r="B3645">
            <v>2846903000</v>
          </cell>
          <cell r="C3645" t="str">
            <v>- - соединения скандия</v>
          </cell>
          <cell r="D3645" t="str">
            <v>-</v>
          </cell>
          <cell r="E3645">
            <v>5</v>
          </cell>
        </row>
        <row r="3646">
          <cell r="B3646">
            <v>2846909000</v>
          </cell>
          <cell r="C3646" t="str">
            <v>- - соединения смесей металлов</v>
          </cell>
          <cell r="D3646" t="str">
            <v>-</v>
          </cell>
          <cell r="E3646">
            <v>5</v>
          </cell>
        </row>
        <row r="3647">
          <cell r="B3647">
            <v>2847000000</v>
          </cell>
          <cell r="C3647" t="str">
            <v>Пероксид водорода, отвержденный или не отвержденный мочевиной</v>
          </cell>
          <cell r="D3647" t="str">
            <v>кг H2O2</v>
          </cell>
          <cell r="E3647">
            <v>5</v>
          </cell>
        </row>
        <row r="3648">
          <cell r="B3648">
            <v>2849100000</v>
          </cell>
          <cell r="C3648" t="str">
            <v>- кальция</v>
          </cell>
          <cell r="D3648" t="str">
            <v>-</v>
          </cell>
          <cell r="E3648">
            <v>7.4</v>
          </cell>
        </row>
        <row r="3649">
          <cell r="B3649">
            <v>2849200000</v>
          </cell>
          <cell r="C3649" t="str">
            <v>- кремния</v>
          </cell>
          <cell r="D3649" t="str">
            <v>-</v>
          </cell>
          <cell r="E3649">
            <v>5</v>
          </cell>
        </row>
        <row r="3650">
          <cell r="B3650">
            <v>2849901000</v>
          </cell>
          <cell r="C3650" t="str">
            <v>- - бора</v>
          </cell>
          <cell r="D3650" t="str">
            <v>-</v>
          </cell>
          <cell r="E3650">
            <v>5</v>
          </cell>
        </row>
        <row r="3651">
          <cell r="B3651">
            <v>2849903000</v>
          </cell>
          <cell r="C3651" t="str">
            <v>- - вольфрама</v>
          </cell>
          <cell r="D3651" t="str">
            <v>-</v>
          </cell>
          <cell r="E3651">
            <v>5</v>
          </cell>
        </row>
        <row r="3652">
          <cell r="B3652">
            <v>2849905000</v>
          </cell>
          <cell r="C3652" t="str">
            <v>- - алюминия; хрома; молибдена; ванадия; тантала; титана</v>
          </cell>
          <cell r="D3652" t="str">
            <v>-</v>
          </cell>
          <cell r="E3652">
            <v>5</v>
          </cell>
        </row>
        <row r="3653">
          <cell r="B3653">
            <v>2849909000</v>
          </cell>
          <cell r="C3653" t="str">
            <v>- - прочие</v>
          </cell>
          <cell r="D3653" t="str">
            <v>-</v>
          </cell>
          <cell r="E3653">
            <v>5</v>
          </cell>
        </row>
        <row r="3654">
          <cell r="B3654">
            <v>2850006000</v>
          </cell>
          <cell r="C3654" t="str">
            <v>- азиды; силициды</v>
          </cell>
          <cell r="D3654" t="str">
            <v>-</v>
          </cell>
          <cell r="E3654">
            <v>5</v>
          </cell>
        </row>
        <row r="3655">
          <cell r="B3655">
            <v>2850009000</v>
          </cell>
          <cell r="C3655" t="str">
            <v>- бориды</v>
          </cell>
          <cell r="D3655" t="str">
            <v>-</v>
          </cell>
          <cell r="E3655">
            <v>5</v>
          </cell>
        </row>
        <row r="3656">
          <cell r="B3656">
            <v>2852100001</v>
          </cell>
          <cell r="C3656" t="str">
            <v>- - соли и сложные эфиры щавелевой кислоты</v>
          </cell>
          <cell r="D3656" t="str">
            <v>-</v>
          </cell>
          <cell r="E3656">
            <v>6.5</v>
          </cell>
        </row>
        <row r="3657">
          <cell r="B3657">
            <v>2852100002</v>
          </cell>
          <cell r="C3657" t="str">
            <v>- - карбонилы, алкилы, фуллерены, нуклеиды ртути, ртутные соли кислот, поименованных или включенных в товарную позицию 2931 или 2934</v>
          </cell>
          <cell r="D3657" t="str">
            <v>-</v>
          </cell>
          <cell r="E3657">
            <v>3</v>
          </cell>
        </row>
        <row r="3658">
          <cell r="B3658">
            <v>2852100008</v>
          </cell>
          <cell r="C3658" t="str">
            <v>- - прочие</v>
          </cell>
          <cell r="D3658" t="str">
            <v>-</v>
          </cell>
          <cell r="E3658">
            <v>5</v>
          </cell>
        </row>
        <row r="3659">
          <cell r="B3659">
            <v>2852900001</v>
          </cell>
          <cell r="C3659" t="str">
            <v>- - силикаты ртути двойные или комплексные, включая алюмосиликаты, и продукты и препараты химические, химической или смежных отраслей промышленности (включая препараты, состоящие из смеси природных продуктов), в другом месте не поименованные или не включенные, для производства авиационных двигателей &lt;5&gt;</v>
          </cell>
          <cell r="D3659" t="str">
            <v>-</v>
          </cell>
          <cell r="E3659">
            <v>0</v>
          </cell>
        </row>
        <row r="3660">
          <cell r="B3660">
            <v>2852900002</v>
          </cell>
          <cell r="C3660" t="str">
            <v>- - - пептонаты, нуклеопротеиды, протеинаты ртути</v>
          </cell>
          <cell r="D3660" t="str">
            <v>-</v>
          </cell>
          <cell r="E3660">
            <v>2</v>
          </cell>
        </row>
        <row r="3661">
          <cell r="B3661">
            <v>2852900003</v>
          </cell>
          <cell r="C3661" t="str">
            <v>- - - фотохимикаты (кроме лаков, клеев, адгезивов и аналогичных средств)</v>
          </cell>
          <cell r="D3661" t="str">
            <v>-</v>
          </cell>
          <cell r="E3661">
            <v>5</v>
          </cell>
        </row>
        <row r="3662">
          <cell r="B3662">
            <v>2852900004</v>
          </cell>
          <cell r="C3662" t="str">
            <v>- - - ртутные соли нуклеиновых кислот</v>
          </cell>
          <cell r="D3662" t="str">
            <v>-</v>
          </cell>
          <cell r="E3662">
            <v>3</v>
          </cell>
        </row>
        <row r="3663">
          <cell r="B3663">
            <v>2852900007</v>
          </cell>
          <cell r="C3663" t="str">
            <v>- - - прочие</v>
          </cell>
          <cell r="D3663" t="str">
            <v>-</v>
          </cell>
          <cell r="E3663">
            <v>5</v>
          </cell>
        </row>
        <row r="3664">
          <cell r="B3664">
            <v>2853100000</v>
          </cell>
          <cell r="C3664" t="str">
            <v>- хлористый циан (хлорциан)</v>
          </cell>
          <cell r="D3664" t="str">
            <v>-</v>
          </cell>
          <cell r="E3664">
            <v>5</v>
          </cell>
        </row>
        <row r="3665">
          <cell r="B3665">
            <v>2853901000</v>
          </cell>
          <cell r="C3665" t="str">
            <v>- - дистиллированная и кондуктометрическая вода и вода аналогичной чистоты</v>
          </cell>
          <cell r="D3665" t="str">
            <v>-</v>
          </cell>
          <cell r="E3665">
            <v>5</v>
          </cell>
        </row>
        <row r="3666">
          <cell r="B3666">
            <v>2853903000</v>
          </cell>
          <cell r="C3666" t="str">
            <v>- - жидкий воздух (с удалением или без удаления инертных газов); сжатый воздух</v>
          </cell>
          <cell r="D3666" t="str">
            <v>-</v>
          </cell>
          <cell r="E3666">
            <v>5</v>
          </cell>
        </row>
        <row r="3667">
          <cell r="B3667">
            <v>2853909000</v>
          </cell>
          <cell r="C3667" t="str">
            <v>- - прочие</v>
          </cell>
          <cell r="D3667" t="str">
            <v>-</v>
          </cell>
          <cell r="E3667">
            <v>5</v>
          </cell>
        </row>
        <row r="3668">
          <cell r="B3668">
            <v>2901100001</v>
          </cell>
          <cell r="C3668" t="str">
            <v>- - этан; бутан; изобутан</v>
          </cell>
          <cell r="D3668" t="str">
            <v>-</v>
          </cell>
          <cell r="E3668">
            <v>3</v>
          </cell>
        </row>
        <row r="3669">
          <cell r="B3669">
            <v>2901100002</v>
          </cell>
          <cell r="C3669" t="str">
            <v>- - пентан; изопентан</v>
          </cell>
          <cell r="D3669" t="str">
            <v>-</v>
          </cell>
          <cell r="E3669">
            <v>3</v>
          </cell>
        </row>
        <row r="3670">
          <cell r="B3670">
            <v>2901100009</v>
          </cell>
          <cell r="C3670" t="str">
            <v>- - прочие</v>
          </cell>
          <cell r="D3670" t="str">
            <v>-</v>
          </cell>
          <cell r="E3670">
            <v>3</v>
          </cell>
        </row>
        <row r="3671">
          <cell r="B3671">
            <v>2901210000</v>
          </cell>
          <cell r="C3671" t="str">
            <v>- - этилен</v>
          </cell>
          <cell r="D3671" t="str">
            <v>-</v>
          </cell>
          <cell r="E3671">
            <v>3</v>
          </cell>
        </row>
        <row r="3672">
          <cell r="B3672">
            <v>2901220000</v>
          </cell>
          <cell r="C3672" t="str">
            <v>- - пропен (пропилен)</v>
          </cell>
          <cell r="D3672" t="str">
            <v>-</v>
          </cell>
          <cell r="E3672">
            <v>3</v>
          </cell>
        </row>
        <row r="3673">
          <cell r="B3673">
            <v>2901230000</v>
          </cell>
          <cell r="C3673" t="str">
            <v>- - бутен (бутилен) и его изомеры</v>
          </cell>
          <cell r="D3673" t="str">
            <v>-</v>
          </cell>
          <cell r="E3673">
            <v>3</v>
          </cell>
        </row>
        <row r="3674">
          <cell r="B3674">
            <v>2901240001</v>
          </cell>
          <cell r="C3674" t="str">
            <v>- - - бута-1,3-диен</v>
          </cell>
          <cell r="D3674" t="str">
            <v>-</v>
          </cell>
          <cell r="E3674">
            <v>0</v>
          </cell>
        </row>
        <row r="3675">
          <cell r="B3675">
            <v>2901240002</v>
          </cell>
          <cell r="C3675" t="str">
            <v>- - - изопрен</v>
          </cell>
          <cell r="D3675" t="str">
            <v>-</v>
          </cell>
          <cell r="E3675">
            <v>3</v>
          </cell>
        </row>
        <row r="3676">
          <cell r="B3676">
            <v>2901290000</v>
          </cell>
          <cell r="C3676" t="str">
            <v>- - прочие</v>
          </cell>
          <cell r="D3676" t="str">
            <v>-</v>
          </cell>
          <cell r="E3676">
            <v>3</v>
          </cell>
        </row>
        <row r="3677">
          <cell r="B3677">
            <v>2902110000</v>
          </cell>
          <cell r="C3677" t="str">
            <v>- - циклогексан</v>
          </cell>
          <cell r="D3677" t="str">
            <v>-</v>
          </cell>
          <cell r="E3677">
            <v>3</v>
          </cell>
        </row>
        <row r="3678">
          <cell r="B3678">
            <v>2902190000</v>
          </cell>
          <cell r="C3678" t="str">
            <v>- - прочие</v>
          </cell>
          <cell r="D3678" t="str">
            <v>-</v>
          </cell>
          <cell r="E3678">
            <v>3</v>
          </cell>
        </row>
        <row r="3679">
          <cell r="B3679">
            <v>2902200000</v>
          </cell>
          <cell r="C3679" t="str">
            <v>- бензол</v>
          </cell>
          <cell r="D3679" t="str">
            <v>-</v>
          </cell>
          <cell r="E3679">
            <v>3</v>
          </cell>
        </row>
        <row r="3680">
          <cell r="B3680">
            <v>2902300000</v>
          </cell>
          <cell r="C3680" t="str">
            <v>- толуол</v>
          </cell>
          <cell r="D3680" t="str">
            <v>-</v>
          </cell>
          <cell r="E3680">
            <v>3</v>
          </cell>
        </row>
        <row r="3681">
          <cell r="B3681">
            <v>2902410000</v>
          </cell>
          <cell r="C3681" t="str">
            <v>- - о-ксилол</v>
          </cell>
          <cell r="D3681" t="str">
            <v>-</v>
          </cell>
          <cell r="E3681">
            <v>3</v>
          </cell>
        </row>
        <row r="3682">
          <cell r="B3682">
            <v>2902420000</v>
          </cell>
          <cell r="C3682" t="str">
            <v>- - м-ксилол</v>
          </cell>
          <cell r="D3682" t="str">
            <v>-</v>
          </cell>
          <cell r="E3682">
            <v>3</v>
          </cell>
        </row>
        <row r="3683">
          <cell r="B3683">
            <v>2902430000</v>
          </cell>
          <cell r="C3683" t="str">
            <v>- - п-ксилол</v>
          </cell>
          <cell r="D3683" t="str">
            <v>-</v>
          </cell>
          <cell r="E3683">
            <v>3</v>
          </cell>
        </row>
        <row r="3684">
          <cell r="B3684">
            <v>2902440000</v>
          </cell>
          <cell r="C3684" t="str">
            <v>- - смеси изомеров ксилола</v>
          </cell>
          <cell r="D3684" t="str">
            <v>-</v>
          </cell>
          <cell r="E3684">
            <v>3</v>
          </cell>
        </row>
        <row r="3685">
          <cell r="B3685">
            <v>2902500000</v>
          </cell>
          <cell r="C3685" t="str">
            <v>- стирол</v>
          </cell>
          <cell r="D3685" t="str">
            <v>-</v>
          </cell>
          <cell r="E3685">
            <v>3</v>
          </cell>
        </row>
        <row r="3686">
          <cell r="B3686">
            <v>2902600000</v>
          </cell>
          <cell r="C3686" t="str">
            <v>- этилбензол</v>
          </cell>
          <cell r="D3686" t="str">
            <v>-</v>
          </cell>
          <cell r="E3686">
            <v>3</v>
          </cell>
        </row>
        <row r="3687">
          <cell r="B3687">
            <v>2902700000</v>
          </cell>
          <cell r="C3687" t="str">
            <v>- кумол</v>
          </cell>
          <cell r="D3687" t="str">
            <v>-</v>
          </cell>
          <cell r="E3687">
            <v>3</v>
          </cell>
        </row>
        <row r="3688">
          <cell r="B3688">
            <v>2902900000</v>
          </cell>
          <cell r="C3688" t="str">
            <v>- прочие</v>
          </cell>
          <cell r="D3688" t="str">
            <v>-</v>
          </cell>
          <cell r="E3688">
            <v>0</v>
          </cell>
        </row>
        <row r="3689">
          <cell r="B3689">
            <v>2903110000</v>
          </cell>
          <cell r="C3689" t="str">
            <v>- - хлорметан (метилхлорид) и хлорэтан (этилхлорид)</v>
          </cell>
          <cell r="D3689" t="str">
            <v>-</v>
          </cell>
          <cell r="E3689">
            <v>5</v>
          </cell>
        </row>
        <row r="3690">
          <cell r="B3690">
            <v>2903120000</v>
          </cell>
          <cell r="C3690" t="str">
            <v>- - дихлорметан (метиленхлорид)</v>
          </cell>
          <cell r="D3690" t="str">
            <v>-</v>
          </cell>
          <cell r="E3690">
            <v>5</v>
          </cell>
        </row>
        <row r="3691">
          <cell r="B3691">
            <v>2903130000</v>
          </cell>
          <cell r="C3691" t="str">
            <v>- - хлороформ (трихлорметан)</v>
          </cell>
          <cell r="D3691" t="str">
            <v>-</v>
          </cell>
          <cell r="E3691">
            <v>5</v>
          </cell>
        </row>
        <row r="3692">
          <cell r="B3692">
            <v>2903140000</v>
          </cell>
          <cell r="C3692" t="str">
            <v>- - четыреххлористый углерод</v>
          </cell>
          <cell r="D3692" t="str">
            <v>-</v>
          </cell>
          <cell r="E3692">
            <v>5</v>
          </cell>
        </row>
        <row r="3693">
          <cell r="B3693">
            <v>2903150000</v>
          </cell>
          <cell r="C3693" t="str">
            <v>- - этилендихлорид (ISO) (1,2-дихлорэтан)</v>
          </cell>
          <cell r="D3693" t="str">
            <v>-</v>
          </cell>
          <cell r="E3693">
            <v>5.5</v>
          </cell>
        </row>
        <row r="3694">
          <cell r="B3694">
            <v>2903190000</v>
          </cell>
          <cell r="C3694" t="str">
            <v>- - прочие</v>
          </cell>
          <cell r="D3694" t="str">
            <v>-</v>
          </cell>
          <cell r="E3694">
            <v>5</v>
          </cell>
        </row>
        <row r="3695">
          <cell r="B3695">
            <v>2903210000</v>
          </cell>
          <cell r="C3695" t="str">
            <v>- - винилхлорид (хлорэтилен)</v>
          </cell>
          <cell r="D3695" t="str">
            <v>-</v>
          </cell>
          <cell r="E3695">
            <v>5</v>
          </cell>
        </row>
        <row r="3696">
          <cell r="B3696">
            <v>2903220000</v>
          </cell>
          <cell r="C3696" t="str">
            <v>- - трихлорэтилен</v>
          </cell>
          <cell r="D3696" t="str">
            <v>-</v>
          </cell>
          <cell r="E3696">
            <v>5</v>
          </cell>
        </row>
        <row r="3697">
          <cell r="B3697">
            <v>2903230000</v>
          </cell>
          <cell r="C3697" t="str">
            <v>- - тетрахлорэтилен (перхлорэтилен)</v>
          </cell>
          <cell r="D3697" t="str">
            <v>-</v>
          </cell>
          <cell r="E3697">
            <v>5</v>
          </cell>
        </row>
        <row r="3698">
          <cell r="B3698">
            <v>2903290000</v>
          </cell>
          <cell r="C3698" t="str">
            <v>- - прочие</v>
          </cell>
          <cell r="D3698" t="str">
            <v>-</v>
          </cell>
          <cell r="E3698">
            <v>5</v>
          </cell>
        </row>
        <row r="3699">
          <cell r="B3699">
            <v>2903310000</v>
          </cell>
          <cell r="C3699" t="str">
            <v>- - этилендибромид (ISO) (1,2-дибромэтан)</v>
          </cell>
          <cell r="D3699" t="str">
            <v>-</v>
          </cell>
          <cell r="E3699">
            <v>5</v>
          </cell>
        </row>
        <row r="3700">
          <cell r="B3700">
            <v>2903391100</v>
          </cell>
          <cell r="C3700" t="str">
            <v>- - - - бромметан (метилбромид)</v>
          </cell>
          <cell r="D3700" t="str">
            <v>-</v>
          </cell>
          <cell r="E3700">
            <v>5</v>
          </cell>
        </row>
        <row r="3701">
          <cell r="B3701">
            <v>2903391500</v>
          </cell>
          <cell r="C3701" t="str">
            <v>- - - - дибромметан</v>
          </cell>
          <cell r="D3701" t="str">
            <v>-</v>
          </cell>
          <cell r="E3701">
            <v>5</v>
          </cell>
        </row>
        <row r="3702">
          <cell r="B3702">
            <v>2903391900</v>
          </cell>
          <cell r="C3702" t="str">
            <v>- - - - прочие</v>
          </cell>
          <cell r="D3702" t="str">
            <v>-</v>
          </cell>
          <cell r="E3702">
            <v>5</v>
          </cell>
        </row>
        <row r="3703">
          <cell r="B3703">
            <v>2903392100</v>
          </cell>
          <cell r="C3703" t="str">
            <v>- - - - дифторметан</v>
          </cell>
          <cell r="D3703" t="str">
            <v>-</v>
          </cell>
          <cell r="E3703">
            <v>5</v>
          </cell>
        </row>
        <row r="3704">
          <cell r="B3704">
            <v>2903392300</v>
          </cell>
          <cell r="C3704" t="str">
            <v>- - - - трифторметан</v>
          </cell>
          <cell r="D3704" t="str">
            <v>-</v>
          </cell>
          <cell r="E3704">
            <v>5</v>
          </cell>
        </row>
        <row r="3705">
          <cell r="B3705">
            <v>2903392400</v>
          </cell>
          <cell r="C3705" t="str">
            <v>- - - - пентафторэтан и 1,1,1-трифторэтан</v>
          </cell>
          <cell r="D3705" t="str">
            <v>-</v>
          </cell>
          <cell r="E3705">
            <v>5</v>
          </cell>
        </row>
        <row r="3706">
          <cell r="B3706">
            <v>2903392500</v>
          </cell>
          <cell r="C3706" t="str">
            <v>- - - - 1,1-дифторэтан</v>
          </cell>
          <cell r="D3706" t="str">
            <v>-</v>
          </cell>
          <cell r="E3706">
            <v>5</v>
          </cell>
        </row>
        <row r="3707">
          <cell r="B3707">
            <v>2903392600</v>
          </cell>
          <cell r="C3707" t="str">
            <v>- - - - 1,1,1,2-тетрафторэтан</v>
          </cell>
          <cell r="D3707" t="str">
            <v>-</v>
          </cell>
          <cell r="E3707">
            <v>5</v>
          </cell>
        </row>
        <row r="3708">
          <cell r="B3708">
            <v>2903392700</v>
          </cell>
          <cell r="C3708" t="str">
            <v>- - - - пентафторпропаны, гексафторпропаны и гептафторпропаны</v>
          </cell>
          <cell r="D3708" t="str">
            <v>-</v>
          </cell>
          <cell r="E3708">
            <v>5</v>
          </cell>
        </row>
        <row r="3709">
          <cell r="B3709">
            <v>2903392800</v>
          </cell>
          <cell r="C3709" t="str">
            <v>- - - - перфторированные насыщенные фториды</v>
          </cell>
          <cell r="D3709" t="str">
            <v>-</v>
          </cell>
          <cell r="E3709">
            <v>5</v>
          </cell>
        </row>
        <row r="3710">
          <cell r="B3710">
            <v>2903392900</v>
          </cell>
          <cell r="C3710" t="str">
            <v>- - - - насыщенные фториды прочие</v>
          </cell>
          <cell r="D3710" t="str">
            <v>-</v>
          </cell>
          <cell r="E3710">
            <v>5</v>
          </cell>
        </row>
        <row r="3711">
          <cell r="B3711">
            <v>2903393100</v>
          </cell>
          <cell r="C3711" t="str">
            <v>- - - - 2,3,3,3-тетрафторпропен</v>
          </cell>
          <cell r="D3711" t="str">
            <v>-</v>
          </cell>
          <cell r="E3711">
            <v>5</v>
          </cell>
        </row>
        <row r="3712">
          <cell r="B3712">
            <v>2903393500</v>
          </cell>
          <cell r="C3712" t="str">
            <v>- - - - 1,3,3,3-тетрафторпропен</v>
          </cell>
          <cell r="D3712" t="str">
            <v>-</v>
          </cell>
          <cell r="E3712">
            <v>5</v>
          </cell>
        </row>
        <row r="3713">
          <cell r="B3713">
            <v>2903393900</v>
          </cell>
          <cell r="C3713" t="str">
            <v>- - - - ненасыщенные фториды прочие</v>
          </cell>
          <cell r="D3713" t="str">
            <v>-</v>
          </cell>
          <cell r="E3713">
            <v>5</v>
          </cell>
        </row>
        <row r="3714">
          <cell r="B3714">
            <v>2903398000</v>
          </cell>
          <cell r="C3714" t="str">
            <v>- - - йодиды</v>
          </cell>
          <cell r="D3714" t="str">
            <v>-</v>
          </cell>
          <cell r="E3714">
            <v>5</v>
          </cell>
        </row>
        <row r="3715">
          <cell r="B3715">
            <v>2903710000</v>
          </cell>
          <cell r="C3715" t="str">
            <v>- - хлордифторметаны</v>
          </cell>
          <cell r="D3715" t="str">
            <v>-</v>
          </cell>
          <cell r="E3715">
            <v>5</v>
          </cell>
        </row>
        <row r="3716">
          <cell r="B3716">
            <v>2903720000</v>
          </cell>
          <cell r="C3716" t="str">
            <v>- - дихлортрифторэтаны</v>
          </cell>
          <cell r="D3716" t="str">
            <v>-</v>
          </cell>
          <cell r="E3716">
            <v>5</v>
          </cell>
        </row>
        <row r="3717">
          <cell r="B3717">
            <v>2903730000</v>
          </cell>
          <cell r="C3717" t="str">
            <v>- - дихлорфторэтаны</v>
          </cell>
          <cell r="D3717" t="str">
            <v>-</v>
          </cell>
          <cell r="E3717">
            <v>5</v>
          </cell>
        </row>
        <row r="3718">
          <cell r="B3718">
            <v>2903740000</v>
          </cell>
          <cell r="C3718" t="str">
            <v>- - хлордифторэтаны</v>
          </cell>
          <cell r="D3718" t="str">
            <v>-</v>
          </cell>
          <cell r="E3718">
            <v>5</v>
          </cell>
        </row>
        <row r="3719">
          <cell r="B3719">
            <v>2903750000</v>
          </cell>
          <cell r="C3719" t="str">
            <v>- - дихлорпентафторпропаны</v>
          </cell>
          <cell r="D3719" t="str">
            <v>-</v>
          </cell>
          <cell r="E3719">
            <v>5</v>
          </cell>
        </row>
        <row r="3720">
          <cell r="B3720">
            <v>2903761000</v>
          </cell>
          <cell r="C3720" t="str">
            <v>- - - бромхлордифторметан</v>
          </cell>
          <cell r="D3720" t="str">
            <v>-</v>
          </cell>
          <cell r="E3720">
            <v>5</v>
          </cell>
        </row>
        <row r="3721">
          <cell r="B3721">
            <v>2903762000</v>
          </cell>
          <cell r="C3721" t="str">
            <v>- - - бромтрифторметан</v>
          </cell>
          <cell r="D3721" t="str">
            <v>-</v>
          </cell>
          <cell r="E3721">
            <v>5</v>
          </cell>
        </row>
        <row r="3722">
          <cell r="B3722">
            <v>2903769000</v>
          </cell>
          <cell r="C3722" t="str">
            <v>- - - дибромтетрафторэтаны</v>
          </cell>
          <cell r="D3722" t="str">
            <v>-</v>
          </cell>
          <cell r="E3722">
            <v>5</v>
          </cell>
        </row>
        <row r="3723">
          <cell r="B3723">
            <v>2903776000</v>
          </cell>
          <cell r="C3723" t="str">
            <v>- - - трихлорфторметан, дихлордифторметан, трихлортрифторэтаны, дихлортетрафторэтаны и хлорпентафторэтан</v>
          </cell>
          <cell r="D3723" t="str">
            <v>-</v>
          </cell>
          <cell r="E3723">
            <v>5</v>
          </cell>
        </row>
        <row r="3724">
          <cell r="B3724">
            <v>2903779000</v>
          </cell>
          <cell r="C3724" t="str">
            <v>- - - прочие</v>
          </cell>
          <cell r="D3724" t="str">
            <v>-</v>
          </cell>
          <cell r="E3724">
            <v>5</v>
          </cell>
        </row>
        <row r="3725">
          <cell r="B3725">
            <v>2903780000</v>
          </cell>
          <cell r="C3725" t="str">
            <v>- - пергалогенированные производные прочие</v>
          </cell>
          <cell r="D3725" t="str">
            <v>-</v>
          </cell>
          <cell r="E3725">
            <v>5</v>
          </cell>
        </row>
        <row r="3726">
          <cell r="B3726">
            <v>2903793000</v>
          </cell>
          <cell r="C3726" t="str">
            <v>- - - галогенированные, содержащие только бром и хлор или содержащие только фтор и хлор, или содержащие только фтор и бром</v>
          </cell>
          <cell r="D3726" t="str">
            <v>-</v>
          </cell>
          <cell r="E3726">
            <v>5</v>
          </cell>
        </row>
        <row r="3727">
          <cell r="B3727">
            <v>2903798000</v>
          </cell>
          <cell r="C3727" t="str">
            <v>- - - прочие</v>
          </cell>
          <cell r="D3727" t="str">
            <v>-</v>
          </cell>
          <cell r="E3727">
            <v>5</v>
          </cell>
        </row>
        <row r="3728">
          <cell r="B3728">
            <v>2903810000</v>
          </cell>
          <cell r="C3728" t="str">
            <v>- - 1,2,3,4,5,6-гексахлорциклогексан (ГХГ (ISO)), включая линдан (ISO, (INN))</v>
          </cell>
          <cell r="D3728" t="str">
            <v>-</v>
          </cell>
          <cell r="E3728">
            <v>5</v>
          </cell>
        </row>
        <row r="3729">
          <cell r="B3729">
            <v>2903820000</v>
          </cell>
          <cell r="C3729" t="str">
            <v>- - альдрин (ISO), хлордан (ISO) и гептахлор (ISO)</v>
          </cell>
          <cell r="D3729" t="str">
            <v>-</v>
          </cell>
          <cell r="E3729">
            <v>5</v>
          </cell>
        </row>
        <row r="3730">
          <cell r="B3730">
            <v>2903830000</v>
          </cell>
          <cell r="C3730" t="str">
            <v>- - мирекс (ISO)</v>
          </cell>
          <cell r="D3730" t="str">
            <v>-</v>
          </cell>
          <cell r="E3730">
            <v>5</v>
          </cell>
        </row>
        <row r="3731">
          <cell r="B3731">
            <v>2903891000</v>
          </cell>
          <cell r="C3731" t="str">
            <v>- - - 1,2-дибром-4-(1,2-дибромэтил)циклогексан; тетрабромциклооктаны</v>
          </cell>
          <cell r="D3731" t="str">
            <v>-</v>
          </cell>
          <cell r="E3731">
            <v>5</v>
          </cell>
        </row>
        <row r="3732">
          <cell r="B3732">
            <v>2903898000</v>
          </cell>
          <cell r="C3732" t="str">
            <v>- - - прочие</v>
          </cell>
          <cell r="D3732" t="str">
            <v>-</v>
          </cell>
          <cell r="E3732">
            <v>5</v>
          </cell>
        </row>
        <row r="3733">
          <cell r="B3733">
            <v>2903910000</v>
          </cell>
          <cell r="C3733" t="str">
            <v>- - хлорбензол, о-дихлорбензол и п-дихлорбензол</v>
          </cell>
          <cell r="D3733" t="str">
            <v>-</v>
          </cell>
          <cell r="E3733">
            <v>5</v>
          </cell>
        </row>
        <row r="3734">
          <cell r="B3734">
            <v>2903920000</v>
          </cell>
          <cell r="C3734" t="str">
            <v>- - гексахлорбензол (ISO) и ДДТ (ISO) (клофенотан (INN), 1,1,1-трихлор-2,2-бис (п-хлорфенил)этан)</v>
          </cell>
          <cell r="D3734" t="str">
            <v>-</v>
          </cell>
          <cell r="E3734">
            <v>5</v>
          </cell>
        </row>
        <row r="3735">
          <cell r="B3735">
            <v>2903930000</v>
          </cell>
          <cell r="C3735" t="str">
            <v>- - пентахлорбензол (ISO)</v>
          </cell>
          <cell r="D3735" t="str">
            <v>-</v>
          </cell>
          <cell r="E3735">
            <v>5</v>
          </cell>
        </row>
        <row r="3736">
          <cell r="B3736">
            <v>2903940000</v>
          </cell>
          <cell r="C3736" t="str">
            <v>- - гексабромбифенилы</v>
          </cell>
          <cell r="D3736" t="str">
            <v>-</v>
          </cell>
          <cell r="E3736">
            <v>5</v>
          </cell>
        </row>
        <row r="3737">
          <cell r="B3737">
            <v>2903991000</v>
          </cell>
          <cell r="C3737" t="str">
            <v>- - - 2,3,4,5,6-пентабромэтилбензол</v>
          </cell>
          <cell r="D3737" t="str">
            <v>-</v>
          </cell>
          <cell r="E3737">
            <v>5</v>
          </cell>
        </row>
        <row r="3738">
          <cell r="B3738">
            <v>2903998000</v>
          </cell>
          <cell r="C3738" t="str">
            <v>- - - прочие</v>
          </cell>
          <cell r="D3738" t="str">
            <v>-</v>
          </cell>
          <cell r="E3738">
            <v>5</v>
          </cell>
        </row>
        <row r="3739">
          <cell r="B3739">
            <v>2904100000</v>
          </cell>
          <cell r="C3739" t="str">
            <v>- производные, содержащие только сульфогруппы, их соли и сложные этиловые эфиры</v>
          </cell>
          <cell r="D3739" t="str">
            <v>-</v>
          </cell>
          <cell r="E3739">
            <v>5</v>
          </cell>
        </row>
        <row r="3740">
          <cell r="B3740">
            <v>2904200000</v>
          </cell>
          <cell r="C3740" t="str">
            <v>- производные, содержащие только нитро- или только нитрозогруппы</v>
          </cell>
          <cell r="D3740" t="str">
            <v>-</v>
          </cell>
          <cell r="E3740">
            <v>5</v>
          </cell>
        </row>
        <row r="3741">
          <cell r="B3741">
            <v>2904310000</v>
          </cell>
          <cell r="C3741" t="str">
            <v>- - перфтороктансульфоновая кислота</v>
          </cell>
          <cell r="D3741" t="str">
            <v>-</v>
          </cell>
          <cell r="E3741">
            <v>5</v>
          </cell>
        </row>
        <row r="3742">
          <cell r="B3742">
            <v>2904320000</v>
          </cell>
          <cell r="C3742" t="str">
            <v>- - перфтороктансульфонат аммония</v>
          </cell>
          <cell r="D3742" t="str">
            <v>-</v>
          </cell>
          <cell r="E3742">
            <v>5</v>
          </cell>
        </row>
        <row r="3743">
          <cell r="B3743">
            <v>2904330000</v>
          </cell>
          <cell r="C3743" t="str">
            <v>- - перфтороктансульфонат лития</v>
          </cell>
          <cell r="D3743" t="str">
            <v>-</v>
          </cell>
          <cell r="E3743">
            <v>5</v>
          </cell>
        </row>
        <row r="3744">
          <cell r="B3744">
            <v>2904340000</v>
          </cell>
          <cell r="C3744" t="str">
            <v>- - перфтороктансульфонат калия</v>
          </cell>
          <cell r="D3744" t="str">
            <v>-</v>
          </cell>
          <cell r="E3744">
            <v>5</v>
          </cell>
        </row>
        <row r="3745">
          <cell r="B3745">
            <v>2904350000</v>
          </cell>
          <cell r="C3745" t="str">
            <v>- - прочие соли перфтороктансульфоновой кислоты</v>
          </cell>
          <cell r="D3745" t="str">
            <v>-</v>
          </cell>
          <cell r="E3745">
            <v>5</v>
          </cell>
        </row>
        <row r="3746">
          <cell r="B3746">
            <v>2904360000</v>
          </cell>
          <cell r="C3746" t="str">
            <v>- - перфтороктансульфонилфторид</v>
          </cell>
          <cell r="D3746" t="str">
            <v>-</v>
          </cell>
          <cell r="E3746">
            <v>5</v>
          </cell>
        </row>
        <row r="3747">
          <cell r="B3747">
            <v>2904910000</v>
          </cell>
          <cell r="C3747" t="str">
            <v>- - трихлорнитрометан (хлорпикрин)</v>
          </cell>
          <cell r="D3747" t="str">
            <v>-</v>
          </cell>
          <cell r="E3747">
            <v>5</v>
          </cell>
        </row>
        <row r="3748">
          <cell r="B3748">
            <v>2904990000</v>
          </cell>
          <cell r="C3748" t="str">
            <v>- - прочие</v>
          </cell>
          <cell r="D3748" t="str">
            <v>-</v>
          </cell>
          <cell r="E3748">
            <v>5</v>
          </cell>
        </row>
        <row r="3749">
          <cell r="B3749">
            <v>2905110000</v>
          </cell>
          <cell r="C3749" t="str">
            <v>- - метанол (спирт метиловый)</v>
          </cell>
          <cell r="D3749" t="str">
            <v>-</v>
          </cell>
          <cell r="E3749">
            <v>3</v>
          </cell>
        </row>
        <row r="3750">
          <cell r="B3750">
            <v>2905120000</v>
          </cell>
          <cell r="C3750" t="str">
            <v>- - пропан-1-ол (спирт пропиловый) и пропан-2-ол (спирт изопропиловый)</v>
          </cell>
          <cell r="D3750" t="str">
            <v>-</v>
          </cell>
          <cell r="E3750">
            <v>5</v>
          </cell>
        </row>
        <row r="3751">
          <cell r="B3751">
            <v>2905130000</v>
          </cell>
          <cell r="C3751" t="str">
            <v>- - бутан-1-ол (спирт н-бутиловый)</v>
          </cell>
          <cell r="D3751" t="str">
            <v>-</v>
          </cell>
          <cell r="E3751">
            <v>5</v>
          </cell>
        </row>
        <row r="3752">
          <cell r="B3752">
            <v>2905141000</v>
          </cell>
          <cell r="C3752" t="str">
            <v>- - - 2-метилпропан-2-ол (трет-бутиловый спирт)</v>
          </cell>
          <cell r="D3752" t="str">
            <v>-</v>
          </cell>
          <cell r="E3752">
            <v>5</v>
          </cell>
        </row>
        <row r="3753">
          <cell r="B3753">
            <v>2905149000</v>
          </cell>
          <cell r="C3753" t="str">
            <v>- - - прочие</v>
          </cell>
          <cell r="D3753" t="str">
            <v>-</v>
          </cell>
          <cell r="E3753">
            <v>5</v>
          </cell>
        </row>
        <row r="3754">
          <cell r="B3754">
            <v>2905162000</v>
          </cell>
          <cell r="C3754" t="str">
            <v>- - - октан-2-ол</v>
          </cell>
          <cell r="D3754" t="str">
            <v>-</v>
          </cell>
          <cell r="E3754">
            <v>5</v>
          </cell>
        </row>
        <row r="3755">
          <cell r="B3755">
            <v>2905168500</v>
          </cell>
          <cell r="C3755" t="str">
            <v>- - - прочие</v>
          </cell>
          <cell r="D3755" t="str">
            <v>-</v>
          </cell>
          <cell r="E3755">
            <v>5</v>
          </cell>
        </row>
        <row r="3756">
          <cell r="B3756">
            <v>2905170000</v>
          </cell>
          <cell r="C3756" t="str">
            <v>- - додекан-1-ол (спирт лауриловый), гексадекан-1-ол (спирт цетиловый) и октадекан-1-ол (спирт стеариловый)</v>
          </cell>
          <cell r="D3756" t="str">
            <v>-</v>
          </cell>
          <cell r="E3756">
            <v>3</v>
          </cell>
        </row>
        <row r="3757">
          <cell r="B3757">
            <v>2905190000</v>
          </cell>
          <cell r="C3757" t="str">
            <v>- - прочие</v>
          </cell>
          <cell r="D3757" t="str">
            <v>-</v>
          </cell>
          <cell r="E3757">
            <v>5</v>
          </cell>
        </row>
        <row r="3758">
          <cell r="B3758">
            <v>2905220000</v>
          </cell>
          <cell r="C3758" t="str">
            <v>- - спирты ациклические терпеновые</v>
          </cell>
          <cell r="D3758" t="str">
            <v>-</v>
          </cell>
          <cell r="E3758">
            <v>5</v>
          </cell>
        </row>
        <row r="3759">
          <cell r="B3759">
            <v>2905291000</v>
          </cell>
          <cell r="C3759" t="str">
            <v>- - - аллиловый спирт</v>
          </cell>
          <cell r="D3759" t="str">
            <v>-</v>
          </cell>
          <cell r="E3759">
            <v>5</v>
          </cell>
        </row>
        <row r="3760">
          <cell r="B3760">
            <v>2905299000</v>
          </cell>
          <cell r="C3760" t="str">
            <v>- - - прочие</v>
          </cell>
          <cell r="D3760" t="str">
            <v>-</v>
          </cell>
          <cell r="E3760">
            <v>5</v>
          </cell>
        </row>
        <row r="3761">
          <cell r="B3761">
            <v>2905310000</v>
          </cell>
          <cell r="C3761" t="str">
            <v>- - этиленгликоль (этандиол)</v>
          </cell>
          <cell r="D3761" t="str">
            <v>-</v>
          </cell>
          <cell r="E3761">
            <v>7</v>
          </cell>
        </row>
        <row r="3762">
          <cell r="B3762">
            <v>2905320000</v>
          </cell>
          <cell r="C3762" t="str">
            <v>- - пропиленгликоль (пропан-1,2-диол)</v>
          </cell>
          <cell r="D3762" t="str">
            <v>-</v>
          </cell>
          <cell r="E3762">
            <v>0</v>
          </cell>
        </row>
        <row r="3763">
          <cell r="B3763">
            <v>2905392000</v>
          </cell>
          <cell r="C3763" t="str">
            <v>- - - бутан-1,3-диол</v>
          </cell>
          <cell r="D3763" t="str">
            <v>-</v>
          </cell>
          <cell r="E3763">
            <v>5</v>
          </cell>
        </row>
        <row r="3764">
          <cell r="B3764">
            <v>2905392500</v>
          </cell>
          <cell r="C3764" t="str">
            <v>- - - бутан-1,4-диол</v>
          </cell>
          <cell r="D3764" t="str">
            <v>-</v>
          </cell>
          <cell r="E3764">
            <v>5</v>
          </cell>
        </row>
        <row r="3765">
          <cell r="B3765">
            <v>2905393000</v>
          </cell>
          <cell r="C3765" t="str">
            <v>- - - 2,4,7,9-тетраметилдек-5-ин-4,7-диол</v>
          </cell>
          <cell r="D3765" t="str">
            <v>-</v>
          </cell>
          <cell r="E3765">
            <v>5</v>
          </cell>
        </row>
        <row r="3766">
          <cell r="B3766">
            <v>2905399500</v>
          </cell>
          <cell r="C3766" t="str">
            <v>- - - прочие</v>
          </cell>
          <cell r="D3766" t="str">
            <v>-</v>
          </cell>
          <cell r="E3766">
            <v>5</v>
          </cell>
        </row>
        <row r="3767">
          <cell r="B3767">
            <v>2905410000</v>
          </cell>
          <cell r="C3767" t="str">
            <v>- - 2-этил-2-(гидроксиметил)пропан-1,3-диол (триметилолпропан)</v>
          </cell>
          <cell r="D3767" t="str">
            <v>-</v>
          </cell>
          <cell r="E3767">
            <v>5</v>
          </cell>
        </row>
        <row r="3768">
          <cell r="B3768">
            <v>2905420000</v>
          </cell>
          <cell r="C3768" t="str">
            <v>- - пентаэритрит</v>
          </cell>
          <cell r="D3768" t="str">
            <v>-</v>
          </cell>
          <cell r="E3768">
            <v>5</v>
          </cell>
        </row>
        <row r="3769">
          <cell r="B3769">
            <v>2905430000</v>
          </cell>
          <cell r="C3769" t="str">
            <v>- - маннит</v>
          </cell>
          <cell r="D3769" t="str">
            <v>-</v>
          </cell>
          <cell r="E3769">
            <v>5</v>
          </cell>
        </row>
        <row r="3770">
          <cell r="B3770">
            <v>2905441100</v>
          </cell>
          <cell r="C3770" t="str">
            <v>- - - - содержащий 2 мас.% или менее D-маннита в пересчете на содержание D-глюцита</v>
          </cell>
          <cell r="D3770" t="str">
            <v>-</v>
          </cell>
          <cell r="E3770">
            <v>5</v>
          </cell>
        </row>
        <row r="3771">
          <cell r="B3771">
            <v>2905441900</v>
          </cell>
          <cell r="C3771" t="str">
            <v>- - - - прочие</v>
          </cell>
          <cell r="D3771" t="str">
            <v>-</v>
          </cell>
          <cell r="E3771">
            <v>5</v>
          </cell>
        </row>
        <row r="3772">
          <cell r="B3772">
            <v>2905449100</v>
          </cell>
          <cell r="C3772" t="str">
            <v>- - - - содержащий 2 мас.% или менее D-маннита в пересчете на содержание D-глюцита</v>
          </cell>
          <cell r="D3772" t="str">
            <v>-</v>
          </cell>
          <cell r="E3772">
            <v>5</v>
          </cell>
        </row>
        <row r="3773">
          <cell r="B3773">
            <v>2905449900</v>
          </cell>
          <cell r="C3773" t="str">
            <v>- - - - прочие</v>
          </cell>
          <cell r="D3773" t="str">
            <v>-</v>
          </cell>
          <cell r="E3773">
            <v>5</v>
          </cell>
        </row>
        <row r="3774">
          <cell r="B3774">
            <v>2905450001</v>
          </cell>
          <cell r="C3774" t="str">
            <v>- - - синтетический из пропилена</v>
          </cell>
          <cell r="D3774" t="str">
            <v>-</v>
          </cell>
          <cell r="E3774">
            <v>5</v>
          </cell>
        </row>
        <row r="3775">
          <cell r="B3775">
            <v>2905450009</v>
          </cell>
          <cell r="C3775" t="str">
            <v>- - - прочий</v>
          </cell>
          <cell r="D3775" t="str">
            <v>-</v>
          </cell>
          <cell r="E3775">
            <v>5</v>
          </cell>
        </row>
        <row r="3776">
          <cell r="B3776">
            <v>2905490000</v>
          </cell>
          <cell r="C3776" t="str">
            <v>- - прочие</v>
          </cell>
          <cell r="D3776" t="str">
            <v>-</v>
          </cell>
          <cell r="E3776">
            <v>5</v>
          </cell>
        </row>
        <row r="3777">
          <cell r="B3777">
            <v>2905510000</v>
          </cell>
          <cell r="C3777" t="str">
            <v>- - этхлорвинол (INN)</v>
          </cell>
          <cell r="D3777" t="str">
            <v>-</v>
          </cell>
          <cell r="E3777">
            <v>5</v>
          </cell>
        </row>
        <row r="3778">
          <cell r="B3778">
            <v>2905599100</v>
          </cell>
          <cell r="C3778" t="str">
            <v>- - - 2,2-бис(бромметил)пропандиол</v>
          </cell>
          <cell r="D3778" t="str">
            <v>-</v>
          </cell>
          <cell r="E3778">
            <v>5</v>
          </cell>
        </row>
        <row r="3779">
          <cell r="B3779">
            <v>2905599800</v>
          </cell>
          <cell r="C3779" t="str">
            <v>- - - прочие</v>
          </cell>
          <cell r="D3779" t="str">
            <v>-</v>
          </cell>
          <cell r="E3779">
            <v>5</v>
          </cell>
        </row>
        <row r="3780">
          <cell r="B3780">
            <v>2906110000</v>
          </cell>
          <cell r="C3780" t="str">
            <v>- - ментол</v>
          </cell>
          <cell r="D3780" t="str">
            <v>-</v>
          </cell>
          <cell r="E3780">
            <v>5</v>
          </cell>
        </row>
        <row r="3781">
          <cell r="B3781">
            <v>2906120000</v>
          </cell>
          <cell r="C3781" t="str">
            <v>- - циклогексанол, метилциклогексанолы и диметилциклогексанолы</v>
          </cell>
          <cell r="D3781" t="str">
            <v>-</v>
          </cell>
          <cell r="E3781">
            <v>5</v>
          </cell>
        </row>
        <row r="3782">
          <cell r="B3782">
            <v>2906131000</v>
          </cell>
          <cell r="C3782" t="str">
            <v>- - - стерины</v>
          </cell>
          <cell r="D3782" t="str">
            <v>-</v>
          </cell>
          <cell r="E3782">
            <v>5</v>
          </cell>
        </row>
        <row r="3783">
          <cell r="B3783">
            <v>2906139000</v>
          </cell>
          <cell r="C3783" t="str">
            <v>- - - инозиты</v>
          </cell>
          <cell r="D3783" t="str">
            <v>-</v>
          </cell>
          <cell r="E3783">
            <v>5</v>
          </cell>
        </row>
        <row r="3784">
          <cell r="B3784">
            <v>2906190000</v>
          </cell>
          <cell r="C3784" t="str">
            <v>- - прочие</v>
          </cell>
          <cell r="D3784" t="str">
            <v>-</v>
          </cell>
          <cell r="E3784">
            <v>5</v>
          </cell>
        </row>
        <row r="3785">
          <cell r="B3785">
            <v>2906210000</v>
          </cell>
          <cell r="C3785" t="str">
            <v>- - спирт бензиловый</v>
          </cell>
          <cell r="D3785" t="str">
            <v>-</v>
          </cell>
          <cell r="E3785">
            <v>5</v>
          </cell>
        </row>
        <row r="3786">
          <cell r="B3786">
            <v>2906290000</v>
          </cell>
          <cell r="C3786" t="str">
            <v>- - прочие</v>
          </cell>
          <cell r="D3786" t="str">
            <v>-</v>
          </cell>
          <cell r="E3786">
            <v>5</v>
          </cell>
        </row>
        <row r="3787">
          <cell r="B3787">
            <v>2907110000</v>
          </cell>
          <cell r="C3787" t="str">
            <v>- - фенол (гидроксибензол) и его соли</v>
          </cell>
          <cell r="D3787" t="str">
            <v>-</v>
          </cell>
          <cell r="E3787">
            <v>5</v>
          </cell>
        </row>
        <row r="3788">
          <cell r="B3788">
            <v>2907120000</v>
          </cell>
          <cell r="C3788" t="str">
            <v>- - крезолы и их соли</v>
          </cell>
          <cell r="D3788" t="str">
            <v>-</v>
          </cell>
          <cell r="E3788">
            <v>5</v>
          </cell>
        </row>
        <row r="3789">
          <cell r="B3789">
            <v>2907130000</v>
          </cell>
          <cell r="C3789" t="str">
            <v>- - октилфенол, нонилфенол и их изомеры; соли этих соединений</v>
          </cell>
          <cell r="D3789" t="str">
            <v>-</v>
          </cell>
          <cell r="E3789">
            <v>5</v>
          </cell>
        </row>
        <row r="3790">
          <cell r="B3790">
            <v>2907151000</v>
          </cell>
          <cell r="C3790" t="str">
            <v>- - - 1-нафтол</v>
          </cell>
          <cell r="D3790" t="str">
            <v>-</v>
          </cell>
          <cell r="E3790">
            <v>5</v>
          </cell>
        </row>
        <row r="3791">
          <cell r="B3791">
            <v>2907159000</v>
          </cell>
          <cell r="C3791" t="str">
            <v>- - - прочие</v>
          </cell>
          <cell r="D3791" t="str">
            <v>-</v>
          </cell>
          <cell r="E3791">
            <v>5</v>
          </cell>
        </row>
        <row r="3792">
          <cell r="B3792">
            <v>2907191000</v>
          </cell>
          <cell r="C3792" t="str">
            <v>- - - ксиленолы и их соли</v>
          </cell>
          <cell r="D3792" t="str">
            <v>-</v>
          </cell>
          <cell r="E3792">
            <v>5</v>
          </cell>
        </row>
        <row r="3793">
          <cell r="B3793">
            <v>2907199000</v>
          </cell>
          <cell r="C3793" t="str">
            <v>- - - прочие</v>
          </cell>
          <cell r="D3793" t="str">
            <v>-</v>
          </cell>
          <cell r="E3793">
            <v>5</v>
          </cell>
        </row>
        <row r="3794">
          <cell r="B3794">
            <v>2907210000</v>
          </cell>
          <cell r="C3794" t="str">
            <v>- - резорцин и его соли</v>
          </cell>
          <cell r="D3794" t="str">
            <v>-</v>
          </cell>
          <cell r="E3794" t="str">
            <v>0,2 евро за 1 кг</v>
          </cell>
        </row>
        <row r="3795">
          <cell r="B3795">
            <v>2907220000</v>
          </cell>
          <cell r="C3795" t="str">
            <v>- - гидрохинон (хинол) и его соли</v>
          </cell>
          <cell r="D3795" t="str">
            <v>-</v>
          </cell>
          <cell r="E3795">
            <v>5</v>
          </cell>
        </row>
        <row r="3796">
          <cell r="B3796">
            <v>2907230000</v>
          </cell>
          <cell r="C3796" t="str">
            <v>- - 4,4'-изопропилидендифенол (бисфенол А, дифенилолпропан) и его соли</v>
          </cell>
          <cell r="D3796" t="str">
            <v>-</v>
          </cell>
          <cell r="E3796">
            <v>5</v>
          </cell>
        </row>
        <row r="3797">
          <cell r="B3797">
            <v>2907290000</v>
          </cell>
          <cell r="C3797" t="str">
            <v>- - прочие</v>
          </cell>
          <cell r="D3797" t="str">
            <v>-</v>
          </cell>
          <cell r="E3797">
            <v>5</v>
          </cell>
        </row>
        <row r="3798">
          <cell r="B3798">
            <v>2908110000</v>
          </cell>
          <cell r="C3798" t="str">
            <v>- - пентахлорфенол (ISO)</v>
          </cell>
          <cell r="D3798" t="str">
            <v>-</v>
          </cell>
          <cell r="E3798">
            <v>5</v>
          </cell>
        </row>
        <row r="3799">
          <cell r="B3799">
            <v>2908190000</v>
          </cell>
          <cell r="C3799" t="str">
            <v>- - прочие</v>
          </cell>
          <cell r="D3799" t="str">
            <v>-</v>
          </cell>
          <cell r="E3799">
            <v>5</v>
          </cell>
        </row>
        <row r="3800">
          <cell r="B3800">
            <v>2908910000</v>
          </cell>
          <cell r="C3800" t="str">
            <v>- - диносеб (ISO) и его соли</v>
          </cell>
          <cell r="D3800" t="str">
            <v>-</v>
          </cell>
          <cell r="E3800">
            <v>5</v>
          </cell>
        </row>
        <row r="3801">
          <cell r="B3801">
            <v>2908920000</v>
          </cell>
          <cell r="C3801" t="str">
            <v>- - 4,6-динитро-о-крезол (ДНОК (ISO)) и его соли</v>
          </cell>
          <cell r="D3801" t="str">
            <v>-</v>
          </cell>
          <cell r="E3801">
            <v>5</v>
          </cell>
        </row>
        <row r="3802">
          <cell r="B3802">
            <v>2908990000</v>
          </cell>
          <cell r="C3802" t="str">
            <v>- - прочие</v>
          </cell>
          <cell r="D3802" t="str">
            <v>-</v>
          </cell>
          <cell r="E3802">
            <v>5</v>
          </cell>
        </row>
        <row r="3803">
          <cell r="B3803">
            <v>2909110000</v>
          </cell>
          <cell r="C3803" t="str">
            <v>- - эфир диэтиловый простой</v>
          </cell>
          <cell r="D3803" t="str">
            <v>-</v>
          </cell>
          <cell r="E3803">
            <v>5</v>
          </cell>
        </row>
        <row r="3804">
          <cell r="B3804">
            <v>2909191000</v>
          </cell>
          <cell r="C3804" t="str">
            <v>- - - эфир простой трет-бутилэтиловый (этил-трет-бутиловый эфир, ETBE)</v>
          </cell>
          <cell r="D3804" t="str">
            <v>-</v>
          </cell>
          <cell r="E3804">
            <v>5</v>
          </cell>
        </row>
        <row r="3805">
          <cell r="B3805">
            <v>2909199000</v>
          </cell>
          <cell r="C3805" t="str">
            <v>- - - прочие</v>
          </cell>
          <cell r="D3805" t="str">
            <v>-</v>
          </cell>
          <cell r="E3805">
            <v>5</v>
          </cell>
        </row>
        <row r="3806">
          <cell r="B3806">
            <v>2909200000</v>
          </cell>
          <cell r="C3806" t="str">
            <v>- эфиры простые циклоалкановые, циклоалкеновые или циклотерпеновые и их галогенированные, сульфированные, нитрованные или нитрозированные производные</v>
          </cell>
          <cell r="D3806" t="str">
            <v>-</v>
          </cell>
          <cell r="E3806">
            <v>5</v>
          </cell>
        </row>
        <row r="3807">
          <cell r="B3807">
            <v>2909301000</v>
          </cell>
          <cell r="C3807" t="str">
            <v>- - эфир дифениловый простой</v>
          </cell>
          <cell r="D3807" t="str">
            <v>-</v>
          </cell>
          <cell r="E3807">
            <v>5</v>
          </cell>
        </row>
        <row r="3808">
          <cell r="B3808">
            <v>2909303100</v>
          </cell>
          <cell r="C3808" t="str">
            <v>- - - эфир пентабромдифениловый простой; 1,2,4,5-тетрабром-3,6-бис(пентабромфенокси)бензол</v>
          </cell>
          <cell r="D3808" t="str">
            <v>-</v>
          </cell>
          <cell r="E3808">
            <v>5</v>
          </cell>
        </row>
        <row r="3809">
          <cell r="B3809">
            <v>2909303500</v>
          </cell>
          <cell r="C3809" t="str">
            <v>- - - 1,2-бис(2,4,6-трибромфенокси)этан, для производства акрилонитрилбутадиенстирола (ABS)</v>
          </cell>
          <cell r="D3809" t="str">
            <v>-</v>
          </cell>
          <cell r="E3809">
            <v>5</v>
          </cell>
        </row>
        <row r="3810">
          <cell r="B3810">
            <v>2909303800</v>
          </cell>
          <cell r="C3810" t="str">
            <v>- - - прочие</v>
          </cell>
          <cell r="D3810" t="str">
            <v>-</v>
          </cell>
          <cell r="E3810">
            <v>5</v>
          </cell>
        </row>
        <row r="3811">
          <cell r="B3811">
            <v>2909309000</v>
          </cell>
          <cell r="C3811" t="str">
            <v>- - прочие</v>
          </cell>
          <cell r="D3811" t="str">
            <v>-</v>
          </cell>
          <cell r="E3811">
            <v>5</v>
          </cell>
        </row>
        <row r="3812">
          <cell r="B3812">
            <v>2909410000</v>
          </cell>
          <cell r="C3812" t="str">
            <v>- - 2,2'-оксидиэтанол (диэтиленгликоль, дигликоль)</v>
          </cell>
          <cell r="D3812" t="str">
            <v>-</v>
          </cell>
          <cell r="E3812">
            <v>5</v>
          </cell>
        </row>
        <row r="3813">
          <cell r="B3813">
            <v>2909430000</v>
          </cell>
          <cell r="C3813" t="str">
            <v>- - эфиры этиленгликоля или диэтиленгликоля простые монобутиловые</v>
          </cell>
          <cell r="D3813" t="str">
            <v>-</v>
          </cell>
          <cell r="E3813">
            <v>5</v>
          </cell>
        </row>
        <row r="3814">
          <cell r="B3814">
            <v>2909440000</v>
          </cell>
          <cell r="C3814" t="str">
            <v>- - эфиры этиленгликоля или диэтиленгликоля простые моноалкиловые прочие</v>
          </cell>
          <cell r="D3814" t="str">
            <v>-</v>
          </cell>
          <cell r="E3814">
            <v>5</v>
          </cell>
        </row>
        <row r="3815">
          <cell r="B3815">
            <v>2909491100</v>
          </cell>
          <cell r="C3815" t="str">
            <v>- - - 2-(2-хлорэтокси)этанол</v>
          </cell>
          <cell r="D3815" t="str">
            <v>-</v>
          </cell>
          <cell r="E3815">
            <v>5</v>
          </cell>
        </row>
        <row r="3816">
          <cell r="B3816">
            <v>2909498000</v>
          </cell>
          <cell r="C3816" t="str">
            <v>- - - прочие</v>
          </cell>
          <cell r="D3816" t="str">
            <v>-</v>
          </cell>
          <cell r="E3816">
            <v>5</v>
          </cell>
        </row>
        <row r="3817">
          <cell r="B3817">
            <v>2909500000</v>
          </cell>
          <cell r="C3817" t="str">
            <v>- эфирофенолы, эфироспиртофенолы и их галогенированные, сульфированные, нитрованные или нитрозированные производные</v>
          </cell>
          <cell r="D3817" t="str">
            <v>-</v>
          </cell>
          <cell r="E3817">
            <v>5</v>
          </cell>
        </row>
        <row r="3818">
          <cell r="B3818">
            <v>2909600000</v>
          </cell>
          <cell r="C3818" t="str">
            <v>- пероксиды спиртов, простых эфиров и кетонов и их галогенированные, сульфированные, нитрованные или нитрозированные производные</v>
          </cell>
          <cell r="D3818" t="str">
            <v>-</v>
          </cell>
          <cell r="E3818">
            <v>5</v>
          </cell>
        </row>
        <row r="3819">
          <cell r="B3819">
            <v>2910100000</v>
          </cell>
          <cell r="C3819" t="str">
            <v>- оксиран (этиленоксид)</v>
          </cell>
          <cell r="D3819" t="str">
            <v>-</v>
          </cell>
          <cell r="E3819">
            <v>5</v>
          </cell>
        </row>
        <row r="3820">
          <cell r="B3820">
            <v>2910200000</v>
          </cell>
          <cell r="C3820" t="str">
            <v>- метилоксиран (пропиленоксид)</v>
          </cell>
          <cell r="D3820" t="str">
            <v>-</v>
          </cell>
          <cell r="E3820">
            <v>5</v>
          </cell>
        </row>
        <row r="3821">
          <cell r="B3821">
            <v>2910300000</v>
          </cell>
          <cell r="C3821" t="str">
            <v>- 1-хлор-2,3-эпоксипропан (эпихлоргидрин)</v>
          </cell>
          <cell r="D3821" t="str">
            <v>-</v>
          </cell>
          <cell r="E3821">
            <v>5.5</v>
          </cell>
        </row>
        <row r="3822">
          <cell r="B3822">
            <v>2910400000</v>
          </cell>
          <cell r="C3822" t="str">
            <v>- диэлдрин (ISO, INN)</v>
          </cell>
          <cell r="D3822" t="str">
            <v>-</v>
          </cell>
          <cell r="E3822">
            <v>5</v>
          </cell>
        </row>
        <row r="3823">
          <cell r="B3823">
            <v>2910500000</v>
          </cell>
          <cell r="C3823" t="str">
            <v>- эндрин (ISO)</v>
          </cell>
          <cell r="D3823" t="str">
            <v>-</v>
          </cell>
          <cell r="E3823">
            <v>5</v>
          </cell>
        </row>
        <row r="3824">
          <cell r="B3824">
            <v>2910900000</v>
          </cell>
          <cell r="C3824" t="str">
            <v>- прочие</v>
          </cell>
          <cell r="D3824" t="str">
            <v>-</v>
          </cell>
          <cell r="E3824">
            <v>5</v>
          </cell>
        </row>
        <row r="3825">
          <cell r="B3825">
            <v>2911000000</v>
          </cell>
          <cell r="C3825" t="str">
            <v>Ацетали и полуацетали, содержащие или не содержащие другую кислородсодержащую функциональную группу, и их галогенированные, сульфированные, нитрованные или нитрозированные производные</v>
          </cell>
          <cell r="D3825" t="str">
            <v>-</v>
          </cell>
          <cell r="E3825">
            <v>5</v>
          </cell>
        </row>
        <row r="3826">
          <cell r="B3826">
            <v>2912110000</v>
          </cell>
          <cell r="C3826" t="str">
            <v>- - метаналь (формальдегид)</v>
          </cell>
          <cell r="D3826" t="str">
            <v>-</v>
          </cell>
          <cell r="E3826">
            <v>5</v>
          </cell>
        </row>
        <row r="3827">
          <cell r="B3827">
            <v>2912120000</v>
          </cell>
          <cell r="C3827" t="str">
            <v>- - этаналь (ацетальдегид)</v>
          </cell>
          <cell r="D3827" t="str">
            <v>-</v>
          </cell>
          <cell r="E3827">
            <v>5</v>
          </cell>
        </row>
        <row r="3828">
          <cell r="B3828">
            <v>2912190000</v>
          </cell>
          <cell r="C3828" t="str">
            <v>- - прочие</v>
          </cell>
          <cell r="D3828" t="str">
            <v>-</v>
          </cell>
          <cell r="E3828">
            <v>5</v>
          </cell>
        </row>
        <row r="3829">
          <cell r="B3829">
            <v>2912210000</v>
          </cell>
          <cell r="C3829" t="str">
            <v>- - бензальдегид</v>
          </cell>
          <cell r="D3829" t="str">
            <v>-</v>
          </cell>
          <cell r="E3829">
            <v>5</v>
          </cell>
        </row>
        <row r="3830">
          <cell r="B3830">
            <v>2912290000</v>
          </cell>
          <cell r="C3830" t="str">
            <v>- - прочие</v>
          </cell>
          <cell r="D3830" t="str">
            <v>-</v>
          </cell>
          <cell r="E3830">
            <v>5</v>
          </cell>
        </row>
        <row r="3831">
          <cell r="B3831">
            <v>2912410000</v>
          </cell>
          <cell r="C3831" t="str">
            <v>- - ванилин (4-гидрокси-3-метоксибензальдегид)</v>
          </cell>
          <cell r="D3831" t="str">
            <v>-</v>
          </cell>
          <cell r="E3831">
            <v>5</v>
          </cell>
        </row>
        <row r="3832">
          <cell r="B3832">
            <v>2912420000</v>
          </cell>
          <cell r="C3832" t="str">
            <v>- - этилванилин (3-этокси-4-гидроксибензальдегид)</v>
          </cell>
          <cell r="D3832" t="str">
            <v>-</v>
          </cell>
          <cell r="E3832">
            <v>5</v>
          </cell>
        </row>
        <row r="3833">
          <cell r="B3833">
            <v>2912490000</v>
          </cell>
          <cell r="C3833" t="str">
            <v>- - прочие</v>
          </cell>
          <cell r="D3833" t="str">
            <v>-</v>
          </cell>
          <cell r="E3833">
            <v>5</v>
          </cell>
        </row>
        <row r="3834">
          <cell r="B3834">
            <v>2912500000</v>
          </cell>
          <cell r="C3834" t="str">
            <v>- полимеры альдегидов циклические</v>
          </cell>
          <cell r="D3834" t="str">
            <v>-</v>
          </cell>
          <cell r="E3834">
            <v>5</v>
          </cell>
        </row>
        <row r="3835">
          <cell r="B3835">
            <v>2912600000</v>
          </cell>
          <cell r="C3835" t="str">
            <v>- параформальдегид</v>
          </cell>
          <cell r="D3835" t="str">
            <v>-</v>
          </cell>
          <cell r="E3835">
            <v>5</v>
          </cell>
        </row>
        <row r="3836">
          <cell r="B3836">
            <v>2913000000</v>
          </cell>
          <cell r="C3836" t="str">
            <v>Производные соединений товарной позиции 2912, галогенированные, сульфированные, нитрованные или нитрозированные</v>
          </cell>
          <cell r="D3836" t="str">
            <v>-</v>
          </cell>
          <cell r="E3836">
            <v>5</v>
          </cell>
        </row>
        <row r="3837">
          <cell r="B3837">
            <v>2914110000</v>
          </cell>
          <cell r="C3837" t="str">
            <v>- - ацетон</v>
          </cell>
          <cell r="D3837" t="str">
            <v>-</v>
          </cell>
          <cell r="E3837">
            <v>5</v>
          </cell>
        </row>
        <row r="3838">
          <cell r="B3838">
            <v>2914120000</v>
          </cell>
          <cell r="C3838" t="str">
            <v>- - бутанон (метилэтилкетон)</v>
          </cell>
          <cell r="D3838" t="str">
            <v>-</v>
          </cell>
          <cell r="E3838">
            <v>5</v>
          </cell>
        </row>
        <row r="3839">
          <cell r="B3839">
            <v>2914130000</v>
          </cell>
          <cell r="C3839" t="str">
            <v>- - 4-метилпентан-2-он (метилизобутилкетон)</v>
          </cell>
          <cell r="D3839" t="str">
            <v>-</v>
          </cell>
          <cell r="E3839">
            <v>5</v>
          </cell>
        </row>
        <row r="3840">
          <cell r="B3840">
            <v>2914191000</v>
          </cell>
          <cell r="C3840" t="str">
            <v>- - - 5-метилгексан-2-он</v>
          </cell>
          <cell r="D3840" t="str">
            <v>-</v>
          </cell>
          <cell r="E3840">
            <v>5</v>
          </cell>
        </row>
        <row r="3841">
          <cell r="B3841">
            <v>2914199000</v>
          </cell>
          <cell r="C3841" t="str">
            <v>- - - прочие</v>
          </cell>
          <cell r="D3841" t="str">
            <v>-</v>
          </cell>
          <cell r="E3841">
            <v>0</v>
          </cell>
        </row>
        <row r="3842">
          <cell r="B3842">
            <v>2914220000</v>
          </cell>
          <cell r="C3842" t="str">
            <v>- - циклогексанон и метилциклогексаноны</v>
          </cell>
          <cell r="D3842" t="str">
            <v>-</v>
          </cell>
          <cell r="E3842">
            <v>5</v>
          </cell>
        </row>
        <row r="3843">
          <cell r="B3843">
            <v>2914230000</v>
          </cell>
          <cell r="C3843" t="str">
            <v>- - иононы и метилиононы</v>
          </cell>
          <cell r="D3843" t="str">
            <v>-</v>
          </cell>
          <cell r="E3843">
            <v>5</v>
          </cell>
        </row>
        <row r="3844">
          <cell r="B3844">
            <v>2914290000</v>
          </cell>
          <cell r="C3844" t="str">
            <v>- - прочие</v>
          </cell>
          <cell r="D3844" t="str">
            <v>-</v>
          </cell>
          <cell r="E3844">
            <v>0</v>
          </cell>
        </row>
        <row r="3845">
          <cell r="B3845">
            <v>2914310000</v>
          </cell>
          <cell r="C3845" t="str">
            <v>- - фенилацетон (фенилпропан-2-он)</v>
          </cell>
          <cell r="D3845" t="str">
            <v>-</v>
          </cell>
          <cell r="E3845">
            <v>5</v>
          </cell>
        </row>
        <row r="3846">
          <cell r="B3846">
            <v>2914390000</v>
          </cell>
          <cell r="C3846" t="str">
            <v>- - прочие</v>
          </cell>
          <cell r="D3846" t="str">
            <v>-</v>
          </cell>
          <cell r="E3846">
            <v>5</v>
          </cell>
        </row>
        <row r="3847">
          <cell r="B3847">
            <v>2914401000</v>
          </cell>
          <cell r="C3847" t="str">
            <v>- - 4-гидрокси-4-метилпентан-2-он (спирт диацетоновый)</v>
          </cell>
          <cell r="D3847" t="str">
            <v>-</v>
          </cell>
          <cell r="E3847">
            <v>5</v>
          </cell>
        </row>
        <row r="3848">
          <cell r="B3848">
            <v>2914409000</v>
          </cell>
          <cell r="C3848" t="str">
            <v>- - прочие</v>
          </cell>
          <cell r="D3848" t="str">
            <v>-</v>
          </cell>
          <cell r="E3848">
            <v>5</v>
          </cell>
        </row>
        <row r="3849">
          <cell r="B3849">
            <v>2914500000</v>
          </cell>
          <cell r="C3849" t="str">
            <v>- кетонофенолы и кетоны, содержащие другую кислородсодержащую функциональную группу</v>
          </cell>
          <cell r="D3849" t="str">
            <v>-</v>
          </cell>
          <cell r="E3849">
            <v>5</v>
          </cell>
        </row>
        <row r="3850">
          <cell r="B3850">
            <v>2914610000</v>
          </cell>
          <cell r="C3850" t="str">
            <v>- - антрахинон</v>
          </cell>
          <cell r="D3850" t="str">
            <v>-</v>
          </cell>
          <cell r="E3850">
            <v>5</v>
          </cell>
        </row>
        <row r="3851">
          <cell r="B3851">
            <v>2914620000</v>
          </cell>
          <cell r="C3851" t="str">
            <v>- - коэнзим Q10 (убидекаренон (INN))</v>
          </cell>
          <cell r="D3851" t="str">
            <v>-</v>
          </cell>
          <cell r="E3851">
            <v>5</v>
          </cell>
        </row>
        <row r="3852">
          <cell r="B3852">
            <v>2914691000</v>
          </cell>
          <cell r="C3852" t="str">
            <v>- - - 1,4-нафтохинон</v>
          </cell>
          <cell r="D3852" t="str">
            <v>-</v>
          </cell>
          <cell r="E3852">
            <v>5</v>
          </cell>
        </row>
        <row r="3853">
          <cell r="B3853">
            <v>2914698000</v>
          </cell>
          <cell r="C3853" t="str">
            <v>- - - прочие</v>
          </cell>
          <cell r="D3853" t="str">
            <v>-</v>
          </cell>
          <cell r="E3853">
            <v>5</v>
          </cell>
        </row>
        <row r="3854">
          <cell r="B3854">
            <v>2914710000</v>
          </cell>
          <cell r="C3854" t="str">
            <v>- - хлордекон (ISO)</v>
          </cell>
          <cell r="D3854" t="str">
            <v>-</v>
          </cell>
          <cell r="E3854">
            <v>5</v>
          </cell>
        </row>
        <row r="3855">
          <cell r="B3855">
            <v>2914790000</v>
          </cell>
          <cell r="C3855" t="str">
            <v>- - прочие</v>
          </cell>
          <cell r="D3855" t="str">
            <v>-</v>
          </cell>
          <cell r="E3855">
            <v>5</v>
          </cell>
        </row>
        <row r="3856">
          <cell r="B3856">
            <v>2915110000</v>
          </cell>
          <cell r="C3856" t="str">
            <v>- - муравьиная кислота</v>
          </cell>
          <cell r="D3856" t="str">
            <v>-</v>
          </cell>
          <cell r="E3856">
            <v>5</v>
          </cell>
        </row>
        <row r="3857">
          <cell r="B3857">
            <v>2915120000</v>
          </cell>
          <cell r="C3857" t="str">
            <v>- - соли муравьиной кислоты</v>
          </cell>
          <cell r="D3857" t="str">
            <v>-</v>
          </cell>
          <cell r="E3857">
            <v>5</v>
          </cell>
        </row>
        <row r="3858">
          <cell r="B3858">
            <v>2915130000</v>
          </cell>
          <cell r="C3858" t="str">
            <v>- - эфиры муравьиной кислоты сложные</v>
          </cell>
          <cell r="D3858" t="str">
            <v>-</v>
          </cell>
          <cell r="E3858">
            <v>5</v>
          </cell>
        </row>
        <row r="3859">
          <cell r="B3859">
            <v>2915210000</v>
          </cell>
          <cell r="C3859" t="str">
            <v>- - уксусная кислота</v>
          </cell>
          <cell r="D3859" t="str">
            <v>-</v>
          </cell>
          <cell r="E3859">
            <v>5</v>
          </cell>
        </row>
        <row r="3860">
          <cell r="B3860">
            <v>2915240000</v>
          </cell>
          <cell r="C3860" t="str">
            <v>- - уксусный ангидрид</v>
          </cell>
          <cell r="D3860" t="str">
            <v>-</v>
          </cell>
          <cell r="E3860">
            <v>5</v>
          </cell>
        </row>
        <row r="3861">
          <cell r="B3861">
            <v>2915290000</v>
          </cell>
          <cell r="C3861" t="str">
            <v>- - прочие</v>
          </cell>
          <cell r="D3861" t="str">
            <v>-</v>
          </cell>
          <cell r="E3861">
            <v>5</v>
          </cell>
        </row>
        <row r="3862">
          <cell r="B3862">
            <v>2915310000</v>
          </cell>
          <cell r="C3862" t="str">
            <v>- - этилацетат</v>
          </cell>
          <cell r="D3862" t="str">
            <v>-</v>
          </cell>
          <cell r="E3862">
            <v>5</v>
          </cell>
        </row>
        <row r="3863">
          <cell r="B3863">
            <v>2915320000</v>
          </cell>
          <cell r="C3863" t="str">
            <v>- - винилацетат</v>
          </cell>
          <cell r="D3863" t="str">
            <v>-</v>
          </cell>
          <cell r="E3863">
            <v>5</v>
          </cell>
        </row>
        <row r="3864">
          <cell r="B3864">
            <v>2915330000</v>
          </cell>
          <cell r="C3864" t="str">
            <v>- - н-бутилацетат</v>
          </cell>
          <cell r="D3864" t="str">
            <v>-</v>
          </cell>
          <cell r="E3864">
            <v>5</v>
          </cell>
        </row>
        <row r="3865">
          <cell r="B3865">
            <v>2915360000</v>
          </cell>
          <cell r="C3865" t="str">
            <v>- - диносеба (ISO) ацетат</v>
          </cell>
          <cell r="D3865" t="str">
            <v>-</v>
          </cell>
          <cell r="E3865">
            <v>5</v>
          </cell>
        </row>
        <row r="3866">
          <cell r="B3866">
            <v>2915390000</v>
          </cell>
          <cell r="C3866" t="str">
            <v>- - прочие</v>
          </cell>
          <cell r="D3866" t="str">
            <v>-</v>
          </cell>
          <cell r="E3866">
            <v>5</v>
          </cell>
        </row>
        <row r="3867">
          <cell r="B3867">
            <v>2915400000</v>
          </cell>
          <cell r="C3867" t="str">
            <v>- кислоты моно-, ди- или трихлоруксусные, их соли и сложные эфиры</v>
          </cell>
          <cell r="D3867" t="str">
            <v>-</v>
          </cell>
          <cell r="E3867">
            <v>5</v>
          </cell>
        </row>
        <row r="3868">
          <cell r="B3868">
            <v>2915500000</v>
          </cell>
          <cell r="C3868" t="str">
            <v>- пропионовая кислота, ее соли и сложные эфиры</v>
          </cell>
          <cell r="D3868" t="str">
            <v>-</v>
          </cell>
          <cell r="E3868">
            <v>5</v>
          </cell>
        </row>
        <row r="3869">
          <cell r="B3869">
            <v>2915601100</v>
          </cell>
          <cell r="C3869" t="str">
            <v>- - - 1-изопропил-2,2-диметилтриметилендиизобутират</v>
          </cell>
          <cell r="D3869" t="str">
            <v>-</v>
          </cell>
          <cell r="E3869">
            <v>5</v>
          </cell>
        </row>
        <row r="3870">
          <cell r="B3870">
            <v>2915601900</v>
          </cell>
          <cell r="C3870" t="str">
            <v>- - - прочие</v>
          </cell>
          <cell r="D3870" t="str">
            <v>-</v>
          </cell>
          <cell r="E3870">
            <v>5</v>
          </cell>
        </row>
        <row r="3871">
          <cell r="B3871">
            <v>2915609000</v>
          </cell>
          <cell r="C3871" t="str">
            <v>- - валериановые кислоты, их соли и сложные эфиры</v>
          </cell>
          <cell r="D3871" t="str">
            <v>-</v>
          </cell>
          <cell r="E3871">
            <v>5</v>
          </cell>
        </row>
        <row r="3872">
          <cell r="B3872">
            <v>2915704000</v>
          </cell>
          <cell r="C3872" t="str">
            <v>- - пальмитиновая кислота, ее соли и сложные эфиры</v>
          </cell>
          <cell r="D3872" t="str">
            <v>-</v>
          </cell>
          <cell r="E3872">
            <v>5</v>
          </cell>
        </row>
        <row r="3873">
          <cell r="B3873">
            <v>2915705000</v>
          </cell>
          <cell r="C3873" t="str">
            <v>- - стеариновая кислота, ее соли и сложные эфиры</v>
          </cell>
          <cell r="D3873" t="str">
            <v>-</v>
          </cell>
          <cell r="E3873">
            <v>5</v>
          </cell>
        </row>
        <row r="3874">
          <cell r="B3874">
            <v>2915903000</v>
          </cell>
          <cell r="C3874" t="str">
            <v>- - лауриновая кислота, ее соли и сложные эфиры</v>
          </cell>
          <cell r="D3874" t="str">
            <v>-</v>
          </cell>
          <cell r="E3874">
            <v>5</v>
          </cell>
        </row>
        <row r="3875">
          <cell r="B3875">
            <v>2915907000</v>
          </cell>
          <cell r="C3875" t="str">
            <v>- - прочие</v>
          </cell>
          <cell r="D3875" t="str">
            <v>-</v>
          </cell>
          <cell r="E3875">
            <v>5</v>
          </cell>
        </row>
        <row r="3876">
          <cell r="B3876">
            <v>2916110000</v>
          </cell>
          <cell r="C3876" t="str">
            <v>- - акриловая кислота и ее соли</v>
          </cell>
          <cell r="D3876" t="str">
            <v>-</v>
          </cell>
          <cell r="E3876">
            <v>5</v>
          </cell>
        </row>
        <row r="3877">
          <cell r="B3877">
            <v>2916120000</v>
          </cell>
          <cell r="C3877" t="str">
            <v>- - эфиры акриловой кислоты сложные</v>
          </cell>
          <cell r="D3877" t="str">
            <v>-</v>
          </cell>
          <cell r="E3877">
            <v>5</v>
          </cell>
        </row>
        <row r="3878">
          <cell r="B3878">
            <v>2916130000</v>
          </cell>
          <cell r="C3878" t="str">
            <v>- - метакриловая кислота и ее соли</v>
          </cell>
          <cell r="D3878" t="str">
            <v>-</v>
          </cell>
          <cell r="E3878">
            <v>5</v>
          </cell>
        </row>
        <row r="3879">
          <cell r="B3879">
            <v>2916140000</v>
          </cell>
          <cell r="C3879" t="str">
            <v>- - эфиры метакриловой кислоты сложные</v>
          </cell>
          <cell r="D3879" t="str">
            <v>-</v>
          </cell>
          <cell r="E3879">
            <v>5</v>
          </cell>
        </row>
        <row r="3880">
          <cell r="B3880">
            <v>2916150000</v>
          </cell>
          <cell r="C3880" t="str">
            <v>- - олеиновая, линолевая или линоленовая кислоты, их соли и сложные эфиры</v>
          </cell>
          <cell r="D3880" t="str">
            <v>-</v>
          </cell>
          <cell r="E3880">
            <v>5</v>
          </cell>
        </row>
        <row r="3881">
          <cell r="B3881">
            <v>2916160000</v>
          </cell>
          <cell r="C3881" t="str">
            <v>- - бинапакрил (ISO)</v>
          </cell>
          <cell r="D3881" t="str">
            <v>-</v>
          </cell>
          <cell r="E3881">
            <v>5</v>
          </cell>
        </row>
        <row r="3882">
          <cell r="B3882">
            <v>2916191000</v>
          </cell>
          <cell r="C3882" t="str">
            <v>- - - ундециловые кислоты, их соли и сложные эфиры</v>
          </cell>
          <cell r="D3882" t="str">
            <v>-</v>
          </cell>
          <cell r="E3882">
            <v>5</v>
          </cell>
        </row>
        <row r="3883">
          <cell r="B3883">
            <v>2916194000</v>
          </cell>
          <cell r="C3883" t="str">
            <v>- - - кротоновая кислота</v>
          </cell>
          <cell r="D3883" t="str">
            <v>-</v>
          </cell>
          <cell r="E3883">
            <v>5</v>
          </cell>
        </row>
        <row r="3884">
          <cell r="B3884">
            <v>2916199500</v>
          </cell>
          <cell r="C3884" t="str">
            <v>- - - прочие</v>
          </cell>
          <cell r="D3884" t="str">
            <v>-</v>
          </cell>
          <cell r="E3884">
            <v>5</v>
          </cell>
        </row>
        <row r="3885">
          <cell r="B3885">
            <v>2916200000</v>
          </cell>
          <cell r="C3885" t="str">
            <v>- кислоты циклоалкановые, циклоалкеновые или циклотерпеновые монокарбоновые, их ангидриды, галогенангидриды, пероксиды, пероксикислоты и их производные</v>
          </cell>
          <cell r="D3885" t="str">
            <v>-</v>
          </cell>
          <cell r="E3885">
            <v>0</v>
          </cell>
        </row>
        <row r="3886">
          <cell r="B3886">
            <v>2916310000</v>
          </cell>
          <cell r="C3886" t="str">
            <v>- - бензойная кислота, ее соли и сложные эфиры</v>
          </cell>
          <cell r="D3886" t="str">
            <v>-</v>
          </cell>
          <cell r="E3886">
            <v>0</v>
          </cell>
        </row>
        <row r="3887">
          <cell r="B3887">
            <v>2916320001</v>
          </cell>
          <cell r="C3887" t="str">
            <v>- - - пероксид бензоила</v>
          </cell>
          <cell r="D3887" t="str">
            <v>-</v>
          </cell>
          <cell r="E3887">
            <v>6.5</v>
          </cell>
        </row>
        <row r="3888">
          <cell r="B3888">
            <v>2916320009</v>
          </cell>
          <cell r="C3888" t="str">
            <v>- - - бензоилхлорид</v>
          </cell>
          <cell r="D3888" t="str">
            <v>-</v>
          </cell>
          <cell r="E3888">
            <v>5</v>
          </cell>
        </row>
        <row r="3889">
          <cell r="B3889">
            <v>2916340000</v>
          </cell>
          <cell r="C3889" t="str">
            <v>- - фенилуксусная кислота и ее соли</v>
          </cell>
          <cell r="D3889" t="str">
            <v>-</v>
          </cell>
          <cell r="E3889">
            <v>5</v>
          </cell>
        </row>
        <row r="3890">
          <cell r="B3890">
            <v>2916391000</v>
          </cell>
          <cell r="C3890" t="str">
            <v>- - - эфиры фенилуксусной кислоты сложные</v>
          </cell>
          <cell r="D3890" t="str">
            <v>-</v>
          </cell>
          <cell r="E3890">
            <v>5</v>
          </cell>
        </row>
        <row r="3891">
          <cell r="B3891">
            <v>2916399000</v>
          </cell>
          <cell r="C3891" t="str">
            <v>- - - прочие</v>
          </cell>
          <cell r="D3891" t="str">
            <v>-</v>
          </cell>
          <cell r="E3891">
            <v>0</v>
          </cell>
        </row>
        <row r="3892">
          <cell r="B3892">
            <v>2917110000</v>
          </cell>
          <cell r="C3892" t="str">
            <v>- - щавелевая кислота, ее соли и сложные эфиры</v>
          </cell>
          <cell r="D3892" t="str">
            <v>-</v>
          </cell>
          <cell r="E3892">
            <v>6.5</v>
          </cell>
        </row>
        <row r="3893">
          <cell r="B3893">
            <v>2917120000</v>
          </cell>
          <cell r="C3893" t="str">
            <v>- - адипиновая кислота, ее соли и сложные эфиры</v>
          </cell>
          <cell r="D3893" t="str">
            <v>-</v>
          </cell>
          <cell r="E3893">
            <v>5</v>
          </cell>
        </row>
        <row r="3894">
          <cell r="B3894">
            <v>2917131000</v>
          </cell>
          <cell r="C3894" t="str">
            <v>- - - себациновая кислота</v>
          </cell>
          <cell r="D3894" t="str">
            <v>-</v>
          </cell>
          <cell r="E3894">
            <v>5</v>
          </cell>
        </row>
        <row r="3895">
          <cell r="B3895">
            <v>2917139000</v>
          </cell>
          <cell r="C3895" t="str">
            <v>- - - прочие</v>
          </cell>
          <cell r="D3895" t="str">
            <v>-</v>
          </cell>
          <cell r="E3895">
            <v>5</v>
          </cell>
        </row>
        <row r="3896">
          <cell r="B3896">
            <v>2917140000</v>
          </cell>
          <cell r="C3896" t="str">
            <v>- - малеиновый ангидрид</v>
          </cell>
          <cell r="D3896" t="str">
            <v>-</v>
          </cell>
          <cell r="E3896" t="str">
            <v>0,04 евро за 1 кг</v>
          </cell>
        </row>
        <row r="3897">
          <cell r="B3897">
            <v>2917191000</v>
          </cell>
          <cell r="C3897" t="str">
            <v>- - - малоновая кислота, ее соли и сложные эфиры</v>
          </cell>
          <cell r="D3897" t="str">
            <v>-</v>
          </cell>
          <cell r="E3897">
            <v>5</v>
          </cell>
        </row>
        <row r="3898">
          <cell r="B3898">
            <v>2917199000</v>
          </cell>
          <cell r="C3898" t="str">
            <v>- - - прочие</v>
          </cell>
          <cell r="D3898" t="str">
            <v>-</v>
          </cell>
          <cell r="E3898">
            <v>5</v>
          </cell>
        </row>
        <row r="3899">
          <cell r="B3899">
            <v>2917200000</v>
          </cell>
          <cell r="C3899" t="str">
            <v>- кислоты циклоалкановые, циклоалкеновые или циклотерпеновые поликарбоновые, их ангидриды, галогенангидриды, пероксиды, пероксикислоты и их производные</v>
          </cell>
          <cell r="D3899" t="str">
            <v>-</v>
          </cell>
          <cell r="E3899">
            <v>5</v>
          </cell>
        </row>
        <row r="3900">
          <cell r="B3900">
            <v>2917320000</v>
          </cell>
          <cell r="C3900" t="str">
            <v>- - диоктилортофталаты</v>
          </cell>
          <cell r="D3900" t="str">
            <v>-</v>
          </cell>
          <cell r="E3900">
            <v>6.5</v>
          </cell>
        </row>
        <row r="3901">
          <cell r="B3901">
            <v>2917330000</v>
          </cell>
          <cell r="C3901" t="str">
            <v>- - динонил- или дидецилортофталаты</v>
          </cell>
          <cell r="D3901" t="str">
            <v>-</v>
          </cell>
          <cell r="E3901">
            <v>5</v>
          </cell>
        </row>
        <row r="3902">
          <cell r="B3902">
            <v>2917340000</v>
          </cell>
          <cell r="C3902" t="str">
            <v>- - эфиры ортофталевой кислоты сложные прочие</v>
          </cell>
          <cell r="D3902" t="str">
            <v>-</v>
          </cell>
          <cell r="E3902">
            <v>5</v>
          </cell>
        </row>
        <row r="3903">
          <cell r="B3903">
            <v>2917350000</v>
          </cell>
          <cell r="C3903" t="str">
            <v>- - фталевый ангидрид</v>
          </cell>
          <cell r="D3903" t="str">
            <v>-</v>
          </cell>
          <cell r="E3903">
            <v>5</v>
          </cell>
        </row>
        <row r="3904">
          <cell r="B3904">
            <v>2917370000</v>
          </cell>
          <cell r="C3904" t="str">
            <v>- - диметилтерефталат</v>
          </cell>
          <cell r="D3904" t="str">
            <v>-</v>
          </cell>
          <cell r="E3904">
            <v>5</v>
          </cell>
        </row>
        <row r="3905">
          <cell r="B3905">
            <v>2917392000</v>
          </cell>
          <cell r="C3905" t="str">
            <v>- - - сложный эфир или ангидрид тетрабромфталевой кислоты; бензол-1,2,4-трикарбоновая кислота; изофталоилдихлорид, содержащий 0,8 мас.% или менее терефталоилдихлорида; нафталин-1,4,5,8-тетракарбоновая кислота; тетрахлорфталевый ангидрид; 3,5-бис(метоксикарбонил) бензолсульфонат натрия</v>
          </cell>
          <cell r="D3905" t="str">
            <v>-</v>
          </cell>
          <cell r="E3905">
            <v>5</v>
          </cell>
        </row>
        <row r="3906">
          <cell r="B3906">
            <v>2917399500</v>
          </cell>
          <cell r="C3906" t="str">
            <v>- - - прочие</v>
          </cell>
          <cell r="D3906" t="str">
            <v>-</v>
          </cell>
          <cell r="E3906">
            <v>5</v>
          </cell>
        </row>
        <row r="3907">
          <cell r="B3907">
            <v>2918110000</v>
          </cell>
          <cell r="C3907" t="str">
            <v>- - молочная кислота, ее соли и сложные эфиры</v>
          </cell>
          <cell r="D3907" t="str">
            <v>-</v>
          </cell>
          <cell r="E3907">
            <v>5</v>
          </cell>
        </row>
        <row r="3908">
          <cell r="B3908">
            <v>2918120000</v>
          </cell>
          <cell r="C3908" t="str">
            <v>- - винная кислота</v>
          </cell>
          <cell r="D3908" t="str">
            <v>-</v>
          </cell>
          <cell r="E3908">
            <v>5</v>
          </cell>
        </row>
        <row r="3909">
          <cell r="B3909">
            <v>2918130000</v>
          </cell>
          <cell r="C3909" t="str">
            <v>- - соли и сложные эфиры винной кислоты</v>
          </cell>
          <cell r="D3909" t="str">
            <v>-</v>
          </cell>
          <cell r="E3909">
            <v>5</v>
          </cell>
        </row>
        <row r="3910">
          <cell r="B3910">
            <v>2918140000</v>
          </cell>
          <cell r="C3910" t="str">
            <v>- - лимонная кислота</v>
          </cell>
          <cell r="D3910" t="str">
            <v>-</v>
          </cell>
          <cell r="E3910" t="str">
            <v>0,05 евро за 1 кг</v>
          </cell>
        </row>
        <row r="3911">
          <cell r="B3911">
            <v>2918150000</v>
          </cell>
          <cell r="C3911" t="str">
            <v>- - соли и сложные эфиры лимонной кислоты</v>
          </cell>
          <cell r="D3911" t="str">
            <v>-</v>
          </cell>
          <cell r="E3911">
            <v>5</v>
          </cell>
        </row>
        <row r="3912">
          <cell r="B3912">
            <v>2918160000</v>
          </cell>
          <cell r="C3912" t="str">
            <v>- - глюконовая кислота, ее соли и сложные эфиры</v>
          </cell>
          <cell r="D3912" t="str">
            <v>-</v>
          </cell>
          <cell r="E3912">
            <v>5</v>
          </cell>
        </row>
        <row r="3913">
          <cell r="B3913">
            <v>2918170000</v>
          </cell>
          <cell r="C3913" t="str">
            <v>- - 2,2-дифенил-2-гидроксиуксусная кислота (бензиловая кислота)</v>
          </cell>
          <cell r="D3913" t="str">
            <v>-</v>
          </cell>
          <cell r="E3913">
            <v>5</v>
          </cell>
        </row>
        <row r="3914">
          <cell r="B3914">
            <v>2918180000</v>
          </cell>
          <cell r="C3914" t="str">
            <v>- - хлорбензилат (ISO)</v>
          </cell>
          <cell r="D3914" t="str">
            <v>-</v>
          </cell>
          <cell r="E3914">
            <v>5</v>
          </cell>
        </row>
        <row r="3915">
          <cell r="B3915">
            <v>2918193000</v>
          </cell>
          <cell r="C3915" t="str">
            <v>- - - холевая кислота, 3-</v>
          </cell>
          <cell r="D3915" t="str">
            <v>-</v>
          </cell>
          <cell r="E3915">
            <v>5</v>
          </cell>
        </row>
        <row r="3916">
          <cell r="B3916">
            <v>2918194000</v>
          </cell>
          <cell r="C3916" t="str">
            <v>- - - 2,2-бис(гидроксиметил) пропионовая кислота</v>
          </cell>
          <cell r="D3916" t="str">
            <v>-</v>
          </cell>
          <cell r="E3916">
            <v>5</v>
          </cell>
        </row>
        <row r="3917">
          <cell r="B3917">
            <v>2918199800</v>
          </cell>
          <cell r="C3917" t="str">
            <v>- - - прочие</v>
          </cell>
          <cell r="D3917" t="str">
            <v>-</v>
          </cell>
          <cell r="E3917">
            <v>5</v>
          </cell>
        </row>
        <row r="3918">
          <cell r="B3918">
            <v>2918210000</v>
          </cell>
          <cell r="C3918" t="str">
            <v>- - салициловая кислота и ее соли</v>
          </cell>
          <cell r="D3918" t="str">
            <v>-</v>
          </cell>
          <cell r="E3918">
            <v>5</v>
          </cell>
        </row>
        <row r="3919">
          <cell r="B3919">
            <v>2918220000</v>
          </cell>
          <cell r="C3919" t="str">
            <v>- - o-ацетилсалициловая кислота, ее соли и сложные эфиры</v>
          </cell>
          <cell r="D3919" t="str">
            <v>-</v>
          </cell>
          <cell r="E3919">
            <v>5</v>
          </cell>
        </row>
        <row r="3920">
          <cell r="B3920">
            <v>2918230000</v>
          </cell>
          <cell r="C3920" t="str">
            <v>- - сложные эфиры салициловой кислоты прочие и их соли</v>
          </cell>
          <cell r="D3920" t="str">
            <v>-</v>
          </cell>
          <cell r="E3920">
            <v>5</v>
          </cell>
        </row>
        <row r="3921">
          <cell r="B3921">
            <v>2918290000</v>
          </cell>
          <cell r="C3921" t="str">
            <v>- - прочие</v>
          </cell>
          <cell r="D3921" t="str">
            <v>-</v>
          </cell>
          <cell r="E3921">
            <v>5</v>
          </cell>
        </row>
        <row r="3922">
          <cell r="B3922">
            <v>2918300000</v>
          </cell>
          <cell r="C3922" t="str">
            <v>- кислоты карбоновые, содержащие альдегидную или кетонную группу, но не содержащие другую кислородсодержащую функциональную группу, их ангидриды, галогенангидриды, пероксиды, пероксикислоты и их производные</v>
          </cell>
          <cell r="D3922" t="str">
            <v>-</v>
          </cell>
          <cell r="E3922">
            <v>5</v>
          </cell>
        </row>
        <row r="3923">
          <cell r="B3923">
            <v>2918910000</v>
          </cell>
          <cell r="C3923" t="str">
            <v>- - 2,4,5-Т (ISO) (2,4,5-трихлорфеноксиуксусная кислота), ее соли и сложные эфиры</v>
          </cell>
          <cell r="D3923" t="str">
            <v>-</v>
          </cell>
          <cell r="E3923">
            <v>5</v>
          </cell>
        </row>
        <row r="3924">
          <cell r="B3924">
            <v>2918994000</v>
          </cell>
          <cell r="C3924" t="str">
            <v>- - - 2,6-диметоксибензойная кислота; дикамба (ISO); феноксиацетат натрия</v>
          </cell>
          <cell r="D3924" t="str">
            <v>-</v>
          </cell>
          <cell r="E3924">
            <v>0</v>
          </cell>
        </row>
        <row r="3925">
          <cell r="B3925">
            <v>2918999000</v>
          </cell>
          <cell r="C3925" t="str">
            <v>- - - прочие</v>
          </cell>
          <cell r="D3925" t="str">
            <v>-</v>
          </cell>
          <cell r="E3925">
            <v>0</v>
          </cell>
        </row>
        <row r="3926">
          <cell r="B3926">
            <v>2919100000</v>
          </cell>
          <cell r="C3926" t="str">
            <v>- трис(2,3-дибромпропил)фосфат</v>
          </cell>
          <cell r="D3926" t="str">
            <v>-</v>
          </cell>
          <cell r="E3926">
            <v>5</v>
          </cell>
        </row>
        <row r="3927">
          <cell r="B3927">
            <v>2919900000</v>
          </cell>
          <cell r="C3927" t="str">
            <v>- прочие</v>
          </cell>
          <cell r="D3927" t="str">
            <v>-</v>
          </cell>
          <cell r="E3927">
            <v>5</v>
          </cell>
        </row>
        <row r="3928">
          <cell r="B3928">
            <v>2920110000</v>
          </cell>
          <cell r="C3928" t="str">
            <v>- - паратион (ISO) и паратионметил (ISO) (метилпаратион)</v>
          </cell>
          <cell r="D3928" t="str">
            <v>-</v>
          </cell>
          <cell r="E3928">
            <v>5</v>
          </cell>
        </row>
        <row r="3929">
          <cell r="B3929">
            <v>2920190000</v>
          </cell>
          <cell r="C3929" t="str">
            <v>- - прочие</v>
          </cell>
          <cell r="D3929" t="str">
            <v>-</v>
          </cell>
          <cell r="E3929">
            <v>0</v>
          </cell>
        </row>
        <row r="3930">
          <cell r="B3930">
            <v>2920210000</v>
          </cell>
          <cell r="C3930" t="str">
            <v>- - диметилфосфит</v>
          </cell>
          <cell r="D3930" t="str">
            <v>-</v>
          </cell>
          <cell r="E3930">
            <v>5</v>
          </cell>
        </row>
        <row r="3931">
          <cell r="B3931">
            <v>2920220000</v>
          </cell>
          <cell r="C3931" t="str">
            <v>- - диэтилфосфит</v>
          </cell>
          <cell r="D3931" t="str">
            <v>-</v>
          </cell>
          <cell r="E3931">
            <v>5</v>
          </cell>
        </row>
        <row r="3932">
          <cell r="B3932">
            <v>2920230000</v>
          </cell>
          <cell r="C3932" t="str">
            <v>- - триметилфосфит</v>
          </cell>
          <cell r="D3932" t="str">
            <v>-</v>
          </cell>
          <cell r="E3932">
            <v>5</v>
          </cell>
        </row>
        <row r="3933">
          <cell r="B3933">
            <v>2920240000</v>
          </cell>
          <cell r="C3933" t="str">
            <v>- - триэтилфосфит</v>
          </cell>
          <cell r="D3933" t="str">
            <v>-</v>
          </cell>
          <cell r="E3933">
            <v>5</v>
          </cell>
        </row>
        <row r="3934">
          <cell r="B3934">
            <v>2920290000</v>
          </cell>
          <cell r="C3934" t="str">
            <v>- - прочие</v>
          </cell>
          <cell r="D3934" t="str">
            <v>-</v>
          </cell>
          <cell r="E3934">
            <v>5</v>
          </cell>
        </row>
        <row r="3935">
          <cell r="B3935">
            <v>2920300000</v>
          </cell>
          <cell r="C3935" t="str">
            <v>- эндосульфан (ISO)</v>
          </cell>
          <cell r="D3935" t="str">
            <v>-</v>
          </cell>
          <cell r="E3935">
            <v>5</v>
          </cell>
        </row>
        <row r="3936">
          <cell r="B3936">
            <v>2920901000</v>
          </cell>
          <cell r="C3936" t="str">
            <v>- - эфиры серной и угольной кислот сложные и их соли, и их галогенированные, сульфированные, нитрованные или нитрозированные производные</v>
          </cell>
          <cell r="D3936" t="str">
            <v>-</v>
          </cell>
          <cell r="E3936">
            <v>5</v>
          </cell>
        </row>
        <row r="3937">
          <cell r="B3937">
            <v>2920907000</v>
          </cell>
          <cell r="C3937" t="str">
            <v>- - соединения прочие</v>
          </cell>
          <cell r="D3937" t="str">
            <v>-</v>
          </cell>
          <cell r="E3937">
            <v>5</v>
          </cell>
        </row>
        <row r="3938">
          <cell r="B3938">
            <v>2921110000</v>
          </cell>
          <cell r="C3938" t="str">
            <v>- - метиламин, ди- или триметиламин и их соли</v>
          </cell>
          <cell r="D3938" t="str">
            <v>-</v>
          </cell>
          <cell r="E3938">
            <v>5</v>
          </cell>
        </row>
        <row r="3939">
          <cell r="B3939">
            <v>2921120000</v>
          </cell>
          <cell r="C3939" t="str">
            <v>- - 2-(N,N-диметиламин) этилхлорид гидрохлорид</v>
          </cell>
          <cell r="D3939" t="str">
            <v>-</v>
          </cell>
          <cell r="E3939">
            <v>5</v>
          </cell>
        </row>
        <row r="3940">
          <cell r="B3940">
            <v>2921130000</v>
          </cell>
          <cell r="C3940" t="str">
            <v>- - 2-(N,N-диэтиламин)этилхлорид гидрохлорид</v>
          </cell>
          <cell r="D3940" t="str">
            <v>-</v>
          </cell>
          <cell r="E3940">
            <v>5</v>
          </cell>
        </row>
        <row r="3941">
          <cell r="B3941">
            <v>2921140000</v>
          </cell>
          <cell r="C3941" t="str">
            <v>- - 2-(N,N-диизопропиламин) этилхлорид гидрохлорид</v>
          </cell>
          <cell r="D3941" t="str">
            <v>-</v>
          </cell>
          <cell r="E3941">
            <v>5</v>
          </cell>
        </row>
        <row r="3942">
          <cell r="B3942">
            <v>2921194000</v>
          </cell>
          <cell r="C3942" t="str">
            <v>- - - 1,1,3,3-тетраметилбутиламин</v>
          </cell>
          <cell r="D3942" t="str">
            <v>-</v>
          </cell>
          <cell r="E3942">
            <v>5</v>
          </cell>
        </row>
        <row r="3943">
          <cell r="B3943">
            <v>2921195000</v>
          </cell>
          <cell r="C3943" t="str">
            <v>- - - диэтиламин и его соли</v>
          </cell>
          <cell r="D3943" t="str">
            <v>-</v>
          </cell>
          <cell r="E3943">
            <v>5</v>
          </cell>
        </row>
        <row r="3944">
          <cell r="B3944">
            <v>2921199900</v>
          </cell>
          <cell r="C3944" t="str">
            <v>- - - прочие</v>
          </cell>
          <cell r="D3944" t="str">
            <v>-</v>
          </cell>
          <cell r="E3944">
            <v>0</v>
          </cell>
        </row>
        <row r="3945">
          <cell r="B3945">
            <v>2921210000</v>
          </cell>
          <cell r="C3945" t="str">
            <v>- - этилендиамин и его соли</v>
          </cell>
          <cell r="D3945" t="str">
            <v>-</v>
          </cell>
          <cell r="E3945">
            <v>5</v>
          </cell>
        </row>
        <row r="3946">
          <cell r="B3946">
            <v>2921220000</v>
          </cell>
          <cell r="C3946" t="str">
            <v>- - гексаметилендиамин и его соли</v>
          </cell>
          <cell r="D3946" t="str">
            <v>-</v>
          </cell>
          <cell r="E3946">
            <v>5</v>
          </cell>
        </row>
        <row r="3947">
          <cell r="B3947">
            <v>2921290000</v>
          </cell>
          <cell r="C3947" t="str">
            <v>- - прочие</v>
          </cell>
          <cell r="D3947" t="str">
            <v>-</v>
          </cell>
          <cell r="E3947">
            <v>5</v>
          </cell>
        </row>
        <row r="3948">
          <cell r="B3948">
            <v>2921301000</v>
          </cell>
          <cell r="C3948" t="str">
            <v>- - циклогексиламин и циклогексилдиметиламин и их соли</v>
          </cell>
          <cell r="D3948" t="str">
            <v>-</v>
          </cell>
          <cell r="E3948">
            <v>5</v>
          </cell>
        </row>
        <row r="3949">
          <cell r="B3949">
            <v>2921309100</v>
          </cell>
          <cell r="C3949" t="str">
            <v>- - циклогекс-1,3-илендиамин (1,3-диаминоциклогексан)</v>
          </cell>
          <cell r="D3949" t="str">
            <v>-</v>
          </cell>
          <cell r="E3949">
            <v>5</v>
          </cell>
        </row>
        <row r="3950">
          <cell r="B3950">
            <v>2921309900</v>
          </cell>
          <cell r="C3950" t="str">
            <v>- - прочие</v>
          </cell>
          <cell r="D3950" t="str">
            <v>-</v>
          </cell>
          <cell r="E3950">
            <v>5</v>
          </cell>
        </row>
        <row r="3951">
          <cell r="B3951">
            <v>2921410000</v>
          </cell>
          <cell r="C3951" t="str">
            <v>- - анилин и его соли</v>
          </cell>
          <cell r="D3951" t="str">
            <v>-</v>
          </cell>
          <cell r="E3951">
            <v>5</v>
          </cell>
        </row>
        <row r="3952">
          <cell r="B3952">
            <v>2921420000</v>
          </cell>
          <cell r="C3952" t="str">
            <v>- - производные анилина и их соли</v>
          </cell>
          <cell r="D3952" t="str">
            <v>-</v>
          </cell>
          <cell r="E3952">
            <v>5</v>
          </cell>
        </row>
        <row r="3953">
          <cell r="B3953">
            <v>2921430000</v>
          </cell>
          <cell r="C3953" t="str">
            <v>- - толуидины и их производные; соли этих соединений</v>
          </cell>
          <cell r="D3953" t="str">
            <v>-</v>
          </cell>
          <cell r="E3953">
            <v>0</v>
          </cell>
        </row>
        <row r="3954">
          <cell r="B3954">
            <v>2921440000</v>
          </cell>
          <cell r="C3954" t="str">
            <v>- - дифениламин и его производные; соли этих соединений</v>
          </cell>
          <cell r="D3954" t="str">
            <v>-</v>
          </cell>
          <cell r="E3954">
            <v>5</v>
          </cell>
        </row>
        <row r="3955">
          <cell r="B3955">
            <v>2921450000</v>
          </cell>
          <cell r="C3955" t="str">
            <v>- - 1-нафтиламин (</v>
          </cell>
          <cell r="D3955" t="str">
            <v>-</v>
          </cell>
          <cell r="E3955">
            <v>5</v>
          </cell>
        </row>
        <row r="3956">
          <cell r="B3956">
            <v>2921460000</v>
          </cell>
          <cell r="C3956" t="str">
            <v>- - амфетамин (INN), бензфетамин (INN), дексамфетамин (INN), этиламфетамин (INN), фенкамфамин (INN), лефетамин (INN), левамфетамин (INN), мефенорекс (INN) и фентермин (INN); соли этих соединений</v>
          </cell>
          <cell r="D3956" t="str">
            <v>-</v>
          </cell>
          <cell r="E3956">
            <v>5</v>
          </cell>
        </row>
        <row r="3957">
          <cell r="B3957">
            <v>2921490000</v>
          </cell>
          <cell r="C3957" t="str">
            <v>- - прочие</v>
          </cell>
          <cell r="D3957" t="str">
            <v>-</v>
          </cell>
          <cell r="E3957">
            <v>5</v>
          </cell>
        </row>
        <row r="3958">
          <cell r="B3958">
            <v>2921511100</v>
          </cell>
          <cell r="C3958" t="str">
            <v>- - - - м-фенилендиамин чистотой 99 мас.% или более и содержащий:</v>
          </cell>
          <cell r="D3958" t="str">
            <v>-</v>
          </cell>
          <cell r="E3958">
            <v>5</v>
          </cell>
        </row>
        <row r="3959">
          <cell r="B3959">
            <v>2921511900</v>
          </cell>
          <cell r="C3959" t="str">
            <v>- - - - прочие</v>
          </cell>
          <cell r="D3959" t="str">
            <v>-</v>
          </cell>
          <cell r="E3959">
            <v>5</v>
          </cell>
        </row>
        <row r="3960">
          <cell r="B3960">
            <v>2921519000</v>
          </cell>
          <cell r="C3960" t="str">
            <v>- - - прочие</v>
          </cell>
          <cell r="D3960" t="str">
            <v>-</v>
          </cell>
          <cell r="E3960">
            <v>5</v>
          </cell>
        </row>
        <row r="3961">
          <cell r="B3961">
            <v>2921595000</v>
          </cell>
          <cell r="C3961" t="str">
            <v>- - - м-фениленбис(метиламин); 2,2'-дихлор-4,4'-метилендианилин; 4,4'-би-o-толуидин; 1,8-нафталиндиамин</v>
          </cell>
          <cell r="D3961" t="str">
            <v>-</v>
          </cell>
          <cell r="E3961">
            <v>5</v>
          </cell>
        </row>
        <row r="3962">
          <cell r="B3962">
            <v>2921599000</v>
          </cell>
          <cell r="C3962" t="str">
            <v>- - - прочие</v>
          </cell>
          <cell r="D3962" t="str">
            <v>-</v>
          </cell>
          <cell r="E3962">
            <v>5</v>
          </cell>
        </row>
        <row r="3963">
          <cell r="B3963">
            <v>2922110000</v>
          </cell>
          <cell r="C3963" t="str">
            <v>- - моноэтаноламин и его соли</v>
          </cell>
          <cell r="D3963" t="str">
            <v>-</v>
          </cell>
          <cell r="E3963">
            <v>5</v>
          </cell>
        </row>
        <row r="3964">
          <cell r="B3964">
            <v>2922120000</v>
          </cell>
          <cell r="C3964" t="str">
            <v>- - диэтаноламин и его соли</v>
          </cell>
          <cell r="D3964" t="str">
            <v>-</v>
          </cell>
          <cell r="E3964">
            <v>5</v>
          </cell>
        </row>
        <row r="3965">
          <cell r="B3965">
            <v>2922140000</v>
          </cell>
          <cell r="C3965" t="str">
            <v>- - декстропропоксифен (INN) и его соли</v>
          </cell>
          <cell r="D3965" t="str">
            <v>-</v>
          </cell>
          <cell r="E3965">
            <v>5</v>
          </cell>
        </row>
        <row r="3966">
          <cell r="B3966">
            <v>2922150000</v>
          </cell>
          <cell r="C3966" t="str">
            <v>- - триэтаноламин</v>
          </cell>
          <cell r="D3966" t="str">
            <v>-</v>
          </cell>
          <cell r="E3966">
            <v>5</v>
          </cell>
        </row>
        <row r="3967">
          <cell r="B3967">
            <v>2922160000</v>
          </cell>
          <cell r="C3967" t="str">
            <v>- - диэтаноламмония перфтороктансульфонат</v>
          </cell>
          <cell r="D3967" t="str">
            <v>-</v>
          </cell>
          <cell r="E3967">
            <v>5</v>
          </cell>
        </row>
        <row r="3968">
          <cell r="B3968">
            <v>2922170000</v>
          </cell>
          <cell r="C3968" t="str">
            <v>- - метилдиэтаноламин и этилдиэтаноламин</v>
          </cell>
          <cell r="D3968" t="str">
            <v>-</v>
          </cell>
          <cell r="E3968">
            <v>5</v>
          </cell>
        </row>
        <row r="3969">
          <cell r="B3969">
            <v>2922180000</v>
          </cell>
          <cell r="C3969" t="str">
            <v>- - 2(N,N-диизопропиламин)этанол</v>
          </cell>
          <cell r="D3969" t="str">
            <v>-</v>
          </cell>
          <cell r="E3969">
            <v>5</v>
          </cell>
        </row>
        <row r="3970">
          <cell r="B3970">
            <v>2922194000</v>
          </cell>
          <cell r="C3970" t="str">
            <v>- - - соли триэтаноламина</v>
          </cell>
          <cell r="D3970" t="str">
            <v>-</v>
          </cell>
          <cell r="E3970">
            <v>5</v>
          </cell>
        </row>
        <row r="3971">
          <cell r="B3971">
            <v>2922197000</v>
          </cell>
          <cell r="C3971" t="str">
            <v>- - - прочие</v>
          </cell>
          <cell r="D3971" t="str">
            <v>-</v>
          </cell>
          <cell r="E3971">
            <v>5</v>
          </cell>
        </row>
        <row r="3972">
          <cell r="B3972">
            <v>2922210000</v>
          </cell>
          <cell r="C3972" t="str">
            <v>- - аминогидроксинафталин-сульфокислоты и их соли</v>
          </cell>
          <cell r="D3972" t="str">
            <v>-</v>
          </cell>
          <cell r="E3972">
            <v>5</v>
          </cell>
        </row>
        <row r="3973">
          <cell r="B3973">
            <v>2922290000</v>
          </cell>
          <cell r="C3973" t="str">
            <v>- прочие</v>
          </cell>
          <cell r="D3973" t="str">
            <v>-</v>
          </cell>
          <cell r="E3973">
            <v>5</v>
          </cell>
        </row>
        <row r="3974">
          <cell r="B3974">
            <v>2922310000</v>
          </cell>
          <cell r="C3974" t="str">
            <v>- - амфепрамон (INN), метадон (INN) и норметадон (INN); соли этих соединений</v>
          </cell>
          <cell r="D3974" t="str">
            <v>-</v>
          </cell>
          <cell r="E3974">
            <v>5</v>
          </cell>
        </row>
        <row r="3975">
          <cell r="B3975">
            <v>2922390000</v>
          </cell>
          <cell r="C3975" t="str">
            <v>- - прочие</v>
          </cell>
          <cell r="D3975" t="str">
            <v>-</v>
          </cell>
          <cell r="E3975">
            <v>5</v>
          </cell>
        </row>
        <row r="3976">
          <cell r="B3976">
            <v>2922410000</v>
          </cell>
          <cell r="C3976" t="str">
            <v>- - лизин и его сложные эфиры; соли этих соединений</v>
          </cell>
          <cell r="D3976" t="str">
            <v>-</v>
          </cell>
          <cell r="E3976">
            <v>5</v>
          </cell>
        </row>
        <row r="3977">
          <cell r="B3977">
            <v>2922420000</v>
          </cell>
          <cell r="C3977" t="str">
            <v>- - глутаминовая кислота и ее соли</v>
          </cell>
          <cell r="D3977" t="str">
            <v>-</v>
          </cell>
          <cell r="E3977">
            <v>5</v>
          </cell>
        </row>
        <row r="3978">
          <cell r="B3978">
            <v>2922430000</v>
          </cell>
          <cell r="C3978" t="str">
            <v>- - антраниловая кислота и ее соли</v>
          </cell>
          <cell r="D3978" t="str">
            <v>-</v>
          </cell>
          <cell r="E3978">
            <v>5</v>
          </cell>
        </row>
        <row r="3979">
          <cell r="B3979">
            <v>2922440000</v>
          </cell>
          <cell r="C3979" t="str">
            <v>- - тилидин (INN) и его соли</v>
          </cell>
          <cell r="D3979" t="str">
            <v>-</v>
          </cell>
          <cell r="E3979">
            <v>5</v>
          </cell>
        </row>
        <row r="3980">
          <cell r="B3980">
            <v>2922492000</v>
          </cell>
          <cell r="C3980" t="str">
            <v xml:space="preserve">- - - </v>
          </cell>
          <cell r="D3980" t="str">
            <v>-</v>
          </cell>
          <cell r="E3980">
            <v>5</v>
          </cell>
        </row>
        <row r="3981">
          <cell r="B3981">
            <v>2922498500</v>
          </cell>
          <cell r="C3981" t="str">
            <v>- - - прочие</v>
          </cell>
          <cell r="D3981" t="str">
            <v>-</v>
          </cell>
          <cell r="E3981">
            <v>5</v>
          </cell>
        </row>
        <row r="3982">
          <cell r="B3982">
            <v>2922500000</v>
          </cell>
          <cell r="C3982" t="str">
            <v>- аминоспиртофенолы, аминокислотофенолы и аминосоединения прочие с кислородсодержащими функциональными группами</v>
          </cell>
          <cell r="D3982" t="str">
            <v>-</v>
          </cell>
          <cell r="E3982">
            <v>0</v>
          </cell>
        </row>
        <row r="3983">
          <cell r="B3983">
            <v>2923100000</v>
          </cell>
          <cell r="C3983" t="str">
            <v>- холин и его соли</v>
          </cell>
          <cell r="D3983" t="str">
            <v>-</v>
          </cell>
          <cell r="E3983">
            <v>5</v>
          </cell>
        </row>
        <row r="3984">
          <cell r="B3984">
            <v>2923200000</v>
          </cell>
          <cell r="C3984" t="str">
            <v>- лецитины и фосфоаминолипиды прочие</v>
          </cell>
          <cell r="D3984" t="str">
            <v>-</v>
          </cell>
          <cell r="E3984">
            <v>5</v>
          </cell>
        </row>
        <row r="3985">
          <cell r="B3985">
            <v>2923300000</v>
          </cell>
          <cell r="C3985" t="str">
            <v>- тетраэтиламмония перфтороктансульфонат</v>
          </cell>
          <cell r="D3985" t="str">
            <v>-</v>
          </cell>
          <cell r="E3985">
            <v>3</v>
          </cell>
        </row>
        <row r="3986">
          <cell r="B3986">
            <v>2923400000</v>
          </cell>
          <cell r="C3986" t="str">
            <v>- дидецилдиметиламмония перфтороктансульфонат</v>
          </cell>
          <cell r="D3986" t="str">
            <v>-</v>
          </cell>
          <cell r="E3986">
            <v>3</v>
          </cell>
        </row>
        <row r="3987">
          <cell r="B3987">
            <v>2923900000</v>
          </cell>
          <cell r="C3987" t="str">
            <v>- прочие</v>
          </cell>
          <cell r="D3987" t="str">
            <v>-</v>
          </cell>
          <cell r="E3987">
            <v>3</v>
          </cell>
        </row>
        <row r="3988">
          <cell r="B3988">
            <v>2924110000</v>
          </cell>
          <cell r="C3988" t="str">
            <v>- - мепробамат (INN)</v>
          </cell>
          <cell r="D3988" t="str">
            <v>-</v>
          </cell>
          <cell r="E3988">
            <v>3</v>
          </cell>
        </row>
        <row r="3989">
          <cell r="B3989">
            <v>2924120000</v>
          </cell>
          <cell r="C3989" t="str">
            <v>- - фторацетамид (ISO), монокротофос (ISO) и фосфамидон (ISO)</v>
          </cell>
          <cell r="D3989" t="str">
            <v>-</v>
          </cell>
          <cell r="E3989">
            <v>3</v>
          </cell>
        </row>
        <row r="3990">
          <cell r="B3990">
            <v>2924190000</v>
          </cell>
          <cell r="C3990" t="str">
            <v>- - прочие</v>
          </cell>
          <cell r="D3990" t="str">
            <v>-</v>
          </cell>
          <cell r="E3990">
            <v>3</v>
          </cell>
        </row>
        <row r="3991">
          <cell r="B3991">
            <v>2924210000</v>
          </cell>
          <cell r="C3991" t="str">
            <v>- - уреины и их производные; соли этих соединений</v>
          </cell>
          <cell r="D3991" t="str">
            <v>-</v>
          </cell>
          <cell r="E3991">
            <v>0</v>
          </cell>
        </row>
        <row r="3992">
          <cell r="B3992">
            <v>2924230000</v>
          </cell>
          <cell r="C3992" t="str">
            <v>- - 2-ацетамидобензойная кислота (N-ацетилантраниловая кислота) и ее соли</v>
          </cell>
          <cell r="D3992" t="str">
            <v>-</v>
          </cell>
          <cell r="E3992">
            <v>5</v>
          </cell>
        </row>
        <row r="3993">
          <cell r="B3993">
            <v>2924240000</v>
          </cell>
          <cell r="C3993" t="str">
            <v>- - этинамат (INN)</v>
          </cell>
          <cell r="D3993" t="str">
            <v>-</v>
          </cell>
          <cell r="E3993">
            <v>5</v>
          </cell>
        </row>
        <row r="3994">
          <cell r="B3994">
            <v>2924250000</v>
          </cell>
          <cell r="C3994" t="str">
            <v>- - алахлор (ISO)</v>
          </cell>
          <cell r="D3994" t="str">
            <v>-</v>
          </cell>
          <cell r="E3994">
            <v>0</v>
          </cell>
        </row>
        <row r="3995">
          <cell r="B3995">
            <v>2924291000</v>
          </cell>
          <cell r="C3995" t="str">
            <v>- - - лидокаин (INN)</v>
          </cell>
          <cell r="D3995" t="str">
            <v>-</v>
          </cell>
          <cell r="E3995">
            <v>3</v>
          </cell>
        </row>
        <row r="3996">
          <cell r="B3996">
            <v>2924299900</v>
          </cell>
          <cell r="C3996" t="str">
            <v>- - - прочие</v>
          </cell>
          <cell r="D3996" t="str">
            <v>-</v>
          </cell>
          <cell r="E3996">
            <v>0</v>
          </cell>
        </row>
        <row r="3997">
          <cell r="B3997">
            <v>2925110000</v>
          </cell>
          <cell r="C3997" t="str">
            <v>- - сахарин и его соли</v>
          </cell>
          <cell r="D3997" t="str">
            <v>-</v>
          </cell>
          <cell r="E3997">
            <v>5</v>
          </cell>
        </row>
        <row r="3998">
          <cell r="B3998">
            <v>2925120000</v>
          </cell>
          <cell r="C3998" t="str">
            <v>- - глутетимид (INN)</v>
          </cell>
          <cell r="D3998" t="str">
            <v>-</v>
          </cell>
          <cell r="E3998">
            <v>5</v>
          </cell>
        </row>
        <row r="3999">
          <cell r="B3999">
            <v>2925192000</v>
          </cell>
          <cell r="C3999" t="str">
            <v>- - - 3,3',4,4',5,5',6,6'-октабром-N,N'-этилендифталимид; N,N'-этиленбис(4,5-дибромгексагидро-3,6-метанфталимид)</v>
          </cell>
          <cell r="D3999" t="str">
            <v>-</v>
          </cell>
          <cell r="E3999">
            <v>5</v>
          </cell>
        </row>
        <row r="4000">
          <cell r="B4000">
            <v>2925199500</v>
          </cell>
          <cell r="C4000" t="str">
            <v>- - - прочие</v>
          </cell>
          <cell r="D4000" t="str">
            <v>-</v>
          </cell>
          <cell r="E4000">
            <v>5</v>
          </cell>
        </row>
        <row r="4001">
          <cell r="B4001">
            <v>2925210000</v>
          </cell>
          <cell r="C4001" t="str">
            <v>- - хлордимеформ (ISO)</v>
          </cell>
          <cell r="D4001" t="str">
            <v>-</v>
          </cell>
          <cell r="E4001">
            <v>5</v>
          </cell>
        </row>
        <row r="4002">
          <cell r="B4002">
            <v>2925290000</v>
          </cell>
          <cell r="C4002" t="str">
            <v>- - прочие</v>
          </cell>
          <cell r="D4002" t="str">
            <v>-</v>
          </cell>
          <cell r="E4002">
            <v>5</v>
          </cell>
        </row>
        <row r="4003">
          <cell r="B4003">
            <v>2926100000</v>
          </cell>
          <cell r="C4003" t="str">
            <v>- акрилонитрил</v>
          </cell>
          <cell r="D4003" t="str">
            <v>-</v>
          </cell>
          <cell r="E4003">
            <v>5</v>
          </cell>
        </row>
        <row r="4004">
          <cell r="B4004">
            <v>2926200000</v>
          </cell>
          <cell r="C4004" t="str">
            <v>- 1-цианогуанидин (дициандиамид)</v>
          </cell>
          <cell r="D4004" t="str">
            <v>-</v>
          </cell>
          <cell r="E4004">
            <v>5</v>
          </cell>
        </row>
        <row r="4005">
          <cell r="B4005">
            <v>2926300000</v>
          </cell>
          <cell r="C4005" t="str">
            <v>- фенпропорекс (INN) и его соли; метадон (INN) - промежуточный продукт (4-циано-2-диметиламино-4,4-дифенилбутан)</v>
          </cell>
          <cell r="D4005" t="str">
            <v>-</v>
          </cell>
          <cell r="E4005">
            <v>5</v>
          </cell>
        </row>
        <row r="4006">
          <cell r="B4006">
            <v>2926400000</v>
          </cell>
          <cell r="C4006" t="str">
            <v>- альфа-фенилацетоацетонитрил</v>
          </cell>
          <cell r="D4006" t="str">
            <v>-</v>
          </cell>
          <cell r="E4006">
            <v>0</v>
          </cell>
        </row>
        <row r="4007">
          <cell r="B4007">
            <v>2926902000</v>
          </cell>
          <cell r="C4007" t="str">
            <v>- - изофталонитрил</v>
          </cell>
          <cell r="D4007" t="str">
            <v>-</v>
          </cell>
          <cell r="E4007">
            <v>5</v>
          </cell>
        </row>
        <row r="4008">
          <cell r="B4008">
            <v>2926909800</v>
          </cell>
          <cell r="C4008" t="str">
            <v>- - прочие</v>
          </cell>
          <cell r="D4008" t="str">
            <v>-</v>
          </cell>
          <cell r="E4008">
            <v>0</v>
          </cell>
        </row>
        <row r="4009">
          <cell r="B4009">
            <v>2927000000</v>
          </cell>
          <cell r="C4009" t="str">
            <v>Диазо-, азо- или азоксисоединения</v>
          </cell>
          <cell r="D4009" t="str">
            <v>-</v>
          </cell>
          <cell r="E4009">
            <v>5</v>
          </cell>
        </row>
        <row r="4010">
          <cell r="B4010">
            <v>2928001000</v>
          </cell>
          <cell r="C4010" t="str">
            <v>- N,N-бис(2-метоксиэтил)гидроксиламин</v>
          </cell>
          <cell r="D4010" t="str">
            <v>-</v>
          </cell>
          <cell r="E4010">
            <v>5</v>
          </cell>
        </row>
        <row r="4011">
          <cell r="B4011">
            <v>2928009000</v>
          </cell>
          <cell r="C4011" t="str">
            <v>- прочие</v>
          </cell>
          <cell r="D4011" t="str">
            <v>-</v>
          </cell>
          <cell r="E4011">
            <v>5</v>
          </cell>
        </row>
        <row r="4012">
          <cell r="B4012">
            <v>2929100001</v>
          </cell>
          <cell r="C4012" t="str">
            <v>- - метилфенилендиизоцианаты (толуолдиизоционаты)</v>
          </cell>
          <cell r="D4012" t="str">
            <v>-</v>
          </cell>
          <cell r="E4012">
            <v>0</v>
          </cell>
        </row>
        <row r="4013">
          <cell r="B4013">
            <v>2929100009</v>
          </cell>
          <cell r="C4013" t="str">
            <v>- - прочие</v>
          </cell>
          <cell r="D4013" t="str">
            <v>-</v>
          </cell>
          <cell r="E4013">
            <v>5</v>
          </cell>
        </row>
        <row r="4014">
          <cell r="B4014">
            <v>2929900000</v>
          </cell>
          <cell r="C4014" t="str">
            <v>- прочие</v>
          </cell>
          <cell r="D4014" t="str">
            <v>-</v>
          </cell>
          <cell r="E4014">
            <v>5</v>
          </cell>
        </row>
        <row r="4015">
          <cell r="B4015">
            <v>2930200000</v>
          </cell>
          <cell r="C4015" t="str">
            <v>- тиокарбаматы и дитиокарбаматы</v>
          </cell>
          <cell r="D4015" t="str">
            <v>-</v>
          </cell>
          <cell r="E4015">
            <v>5</v>
          </cell>
        </row>
        <row r="4016">
          <cell r="B4016">
            <v>2930300000</v>
          </cell>
          <cell r="C4016" t="str">
            <v>- тиурам моно-, ди- или тетрасульфиды</v>
          </cell>
          <cell r="D4016" t="str">
            <v>-</v>
          </cell>
          <cell r="E4016">
            <v>0</v>
          </cell>
        </row>
        <row r="4017">
          <cell r="B4017">
            <v>2930401000</v>
          </cell>
          <cell r="C4017" t="str">
            <v>- - метионин (INN)</v>
          </cell>
          <cell r="D4017" t="str">
            <v>-</v>
          </cell>
          <cell r="E4017">
            <v>5</v>
          </cell>
        </row>
        <row r="4018">
          <cell r="B4018">
            <v>2930409000</v>
          </cell>
          <cell r="C4018" t="str">
            <v>- - прочие</v>
          </cell>
          <cell r="D4018" t="str">
            <v>-</v>
          </cell>
          <cell r="E4018">
            <v>5</v>
          </cell>
        </row>
        <row r="4019">
          <cell r="B4019">
            <v>2930600000</v>
          </cell>
          <cell r="C4019" t="str">
            <v>- 2-(N,N-диэтиламино)этантиол</v>
          </cell>
          <cell r="D4019" t="str">
            <v>-</v>
          </cell>
          <cell r="E4019">
            <v>5</v>
          </cell>
        </row>
        <row r="4020">
          <cell r="B4020">
            <v>2930700000</v>
          </cell>
          <cell r="C4020" t="str">
            <v>- бис(2-гидроксиэтил)сульфид (тиодигликоль (INN))</v>
          </cell>
          <cell r="D4020" t="str">
            <v>-</v>
          </cell>
          <cell r="E4020">
            <v>3</v>
          </cell>
        </row>
        <row r="4021">
          <cell r="B4021">
            <v>2930800000</v>
          </cell>
          <cell r="C4021" t="str">
            <v>- алдикарб (ISO), каптафол (ISO) и метамидофос (ISO)</v>
          </cell>
          <cell r="D4021" t="str">
            <v>-</v>
          </cell>
          <cell r="E4021">
            <v>5</v>
          </cell>
        </row>
        <row r="4022">
          <cell r="B4022">
            <v>2930901300</v>
          </cell>
          <cell r="C4022" t="str">
            <v>- - цистеин и цистин</v>
          </cell>
          <cell r="D4022" t="str">
            <v>-</v>
          </cell>
          <cell r="E4022">
            <v>5</v>
          </cell>
        </row>
        <row r="4023">
          <cell r="B4023">
            <v>2930901600</v>
          </cell>
          <cell r="C4023" t="str">
            <v>- - производные цистеина или цистина</v>
          </cell>
          <cell r="D4023" t="str">
            <v>-</v>
          </cell>
          <cell r="E4023">
            <v>5</v>
          </cell>
        </row>
        <row r="4024">
          <cell r="B4024">
            <v>2930903000</v>
          </cell>
          <cell r="C4024" t="str">
            <v>- - DL-2-гидрокси-4-(метилтио)масляная кислота</v>
          </cell>
          <cell r="D4024" t="str">
            <v>-</v>
          </cell>
          <cell r="E4024">
            <v>3</v>
          </cell>
        </row>
        <row r="4025">
          <cell r="B4025">
            <v>2930904000</v>
          </cell>
          <cell r="C4025" t="str">
            <v>- - 2,2'-тиодиэтилбис[3-(3,5-ди-трет-бутил-4-гидроксифенил)пропионат]</v>
          </cell>
          <cell r="D4025" t="str">
            <v>-</v>
          </cell>
          <cell r="E4025">
            <v>5</v>
          </cell>
        </row>
        <row r="4026">
          <cell r="B4026">
            <v>2930905000</v>
          </cell>
          <cell r="C4026" t="str">
            <v>- - смесь изомеров, состоящая из 4-метил-2,6-бис(метилтио)-м-фенилендиамина и 2-метил-4,6-бис(метилтио)-м-фенилендиамина</v>
          </cell>
          <cell r="D4026" t="str">
            <v>-</v>
          </cell>
          <cell r="E4026">
            <v>5</v>
          </cell>
        </row>
        <row r="4027">
          <cell r="B4027">
            <v>2930909500</v>
          </cell>
          <cell r="C4027" t="str">
            <v>- - прочие</v>
          </cell>
          <cell r="D4027" t="str">
            <v>-</v>
          </cell>
          <cell r="E4027">
            <v>5</v>
          </cell>
        </row>
        <row r="4028">
          <cell r="B4028">
            <v>2931100000</v>
          </cell>
          <cell r="C4028" t="str">
            <v>- тетраметилсвинец и тетраэтилсвинец</v>
          </cell>
          <cell r="D4028" t="str">
            <v>-</v>
          </cell>
          <cell r="E4028">
            <v>3</v>
          </cell>
        </row>
        <row r="4029">
          <cell r="B4029">
            <v>2931200000</v>
          </cell>
          <cell r="C4029" t="str">
            <v>- трибутилолова соединения</v>
          </cell>
          <cell r="D4029" t="str">
            <v>-</v>
          </cell>
          <cell r="E4029">
            <v>3</v>
          </cell>
        </row>
        <row r="4030">
          <cell r="B4030">
            <v>2931310000</v>
          </cell>
          <cell r="C4030" t="str">
            <v>- - диметилметилфосфонат</v>
          </cell>
          <cell r="D4030" t="str">
            <v>-</v>
          </cell>
          <cell r="E4030">
            <v>5</v>
          </cell>
        </row>
        <row r="4031">
          <cell r="B4031">
            <v>2931320000</v>
          </cell>
          <cell r="C4031" t="str">
            <v>- - диметилпропилфосфонат</v>
          </cell>
          <cell r="D4031" t="str">
            <v>-</v>
          </cell>
          <cell r="E4031">
            <v>3</v>
          </cell>
        </row>
        <row r="4032">
          <cell r="B4032">
            <v>2931330000</v>
          </cell>
          <cell r="C4032" t="str">
            <v>- - диэтилэтилфосфонат</v>
          </cell>
          <cell r="D4032" t="str">
            <v>-</v>
          </cell>
          <cell r="E4032">
            <v>3</v>
          </cell>
        </row>
        <row r="4033">
          <cell r="B4033">
            <v>2931340000</v>
          </cell>
          <cell r="C4033" t="str">
            <v>- - 3-(тригидроксисилил) пропилметилфосфонат натрия</v>
          </cell>
          <cell r="D4033" t="str">
            <v>-</v>
          </cell>
          <cell r="E4033">
            <v>3</v>
          </cell>
        </row>
        <row r="4034">
          <cell r="B4034">
            <v>2931350000</v>
          </cell>
          <cell r="C4034" t="str">
            <v>- - 2,4,6-трипропил-1,3,5,2,4,6-триоксатрифосфинан 2,4,6-триоксид</v>
          </cell>
          <cell r="D4034" t="str">
            <v>-</v>
          </cell>
          <cell r="E4034">
            <v>3</v>
          </cell>
        </row>
        <row r="4035">
          <cell r="B4035">
            <v>2931360000</v>
          </cell>
          <cell r="C4035" t="str">
            <v>- - (5-этил-2-метил-2-оксид-1,3,2-диоксафосфинан-5-ил)метил метил метилфосфонат</v>
          </cell>
          <cell r="D4035" t="str">
            <v>-</v>
          </cell>
          <cell r="E4035">
            <v>3</v>
          </cell>
        </row>
        <row r="4036">
          <cell r="B4036">
            <v>2931370000</v>
          </cell>
          <cell r="C4036" t="str">
            <v>- - бис[(5-этил-2-метил-2-оксид-1,3,2-диоксафосфинан-5-ил)метил] метилфосфонат</v>
          </cell>
          <cell r="D4036" t="str">
            <v>-</v>
          </cell>
          <cell r="E4036">
            <v>3</v>
          </cell>
        </row>
        <row r="4037">
          <cell r="B4037">
            <v>2931380000</v>
          </cell>
          <cell r="C4037" t="str">
            <v>- - соль метилфосфоновой кислоты и (аминоиминометил)мочевины (1:1)</v>
          </cell>
          <cell r="D4037" t="str">
            <v>-</v>
          </cell>
          <cell r="E4037">
            <v>3</v>
          </cell>
        </row>
        <row r="4038">
          <cell r="B4038">
            <v>2931390000</v>
          </cell>
          <cell r="C4038" t="str">
            <v>- - прочие</v>
          </cell>
          <cell r="D4038" t="str">
            <v>-</v>
          </cell>
          <cell r="E4038">
            <v>3</v>
          </cell>
        </row>
        <row r="4039">
          <cell r="B4039">
            <v>2931902000</v>
          </cell>
          <cell r="C4039" t="str">
            <v>- - метилфосфоноилдифторид (дифторангидрид метилфосфоновой кислоты)</v>
          </cell>
          <cell r="D4039" t="str">
            <v>-</v>
          </cell>
          <cell r="E4039">
            <v>5</v>
          </cell>
        </row>
        <row r="4040">
          <cell r="B4040">
            <v>2931903000</v>
          </cell>
          <cell r="C4040" t="str">
            <v>- - метилфосфоноилдихлорид (дихлорангидрид метилфосфоновой кислоты)</v>
          </cell>
          <cell r="D4040" t="str">
            <v>-</v>
          </cell>
          <cell r="E4040">
            <v>5</v>
          </cell>
        </row>
        <row r="4041">
          <cell r="B4041">
            <v>2931905000</v>
          </cell>
          <cell r="C4041" t="str">
            <v>- - этидроновая кислота (INN) (1-гидроксиэтан-1,1-дифосфоновая кислота) и ее соли</v>
          </cell>
          <cell r="D4041" t="str">
            <v>-</v>
          </cell>
          <cell r="E4041">
            <v>3</v>
          </cell>
        </row>
        <row r="4042">
          <cell r="B4042">
            <v>2931906000</v>
          </cell>
          <cell r="C4042" t="str">
            <v>- - (нитрилотриметандиил) трис(фосфоновая кислота), {этан-1,2-диилбис [нитрилобис(метилен)]}тетракис (фосфоновая кислота), [(бис{2-[бис(фосфонометил)амино]этил}амино)метил]фосфоновая кислота, {гексан-1,6-диилбис[нитрилобис(метилен)]}тетракис(фосфоновая кислота), {[(2-гидроксиэтил)имино] бис(метилен)}бис(фосфоновая кислота) и [(бис{6-[бис(фосфонометил)амино]гексил}амино)метил]фосфоновая кислота; их соли</v>
          </cell>
          <cell r="D4042" t="str">
            <v>-</v>
          </cell>
          <cell r="E4042">
            <v>3</v>
          </cell>
        </row>
        <row r="4043">
          <cell r="B4043">
            <v>2931908001</v>
          </cell>
          <cell r="C4043" t="str">
            <v>- - - 2-хлорэтилфосфоновая кислота; кремнийорганические соединения</v>
          </cell>
          <cell r="D4043" t="str">
            <v>-</v>
          </cell>
          <cell r="E4043">
            <v>5</v>
          </cell>
        </row>
        <row r="4044">
          <cell r="B4044">
            <v>2931908002</v>
          </cell>
          <cell r="C4044" t="str">
            <v>- - - N-фосфонометил-глицин, его калиевая и изопропиламинная соли</v>
          </cell>
          <cell r="D4044" t="str">
            <v>-</v>
          </cell>
          <cell r="E4044">
            <v>0</v>
          </cell>
        </row>
        <row r="4045">
          <cell r="B4045">
            <v>2932110000</v>
          </cell>
          <cell r="C4045" t="str">
            <v>- - тетрагидрофуран</v>
          </cell>
          <cell r="D4045" t="str">
            <v>-</v>
          </cell>
          <cell r="E4045">
            <v>5</v>
          </cell>
        </row>
        <row r="4046">
          <cell r="B4046">
            <v>2932120000</v>
          </cell>
          <cell r="C4046" t="str">
            <v>- - 2-фуральдегид (фурфурол)</v>
          </cell>
          <cell r="D4046" t="str">
            <v>-</v>
          </cell>
          <cell r="E4046">
            <v>5</v>
          </cell>
        </row>
        <row r="4047">
          <cell r="B4047">
            <v>2932130000</v>
          </cell>
          <cell r="C4047" t="str">
            <v>- - спирты фурфуриловый и тетрагидрофурфуриловый</v>
          </cell>
          <cell r="D4047" t="str">
            <v>-</v>
          </cell>
          <cell r="E4047">
            <v>5</v>
          </cell>
        </row>
        <row r="4048">
          <cell r="B4048">
            <v>2932140000</v>
          </cell>
          <cell r="C4048" t="str">
            <v>- - сукралоза</v>
          </cell>
          <cell r="D4048" t="str">
            <v>-</v>
          </cell>
          <cell r="E4048">
            <v>5</v>
          </cell>
        </row>
        <row r="4049">
          <cell r="B4049">
            <v>2932190000</v>
          </cell>
          <cell r="C4049" t="str">
            <v>- - прочие</v>
          </cell>
          <cell r="D4049" t="str">
            <v>-</v>
          </cell>
          <cell r="E4049">
            <v>5</v>
          </cell>
        </row>
        <row r="4050">
          <cell r="B4050">
            <v>2932201000</v>
          </cell>
          <cell r="C4050" t="str">
            <v>- - фенолфталеин; 1-гидрокси-4-[1-(4-гидрокси-3-метоксикарбонил-1-нафтил)-3-оксо-1Н,3Н-бензо[де]изохромен-1-ил]-6-октадецилокси-2-нафтойная кислота; 3'(-хлор-6'-циклогексиламиноспиро[изобензо-фуран-1(3Н),9'(-ксантен]-3-он; 6'-(N-этил-п-толуидино)-2'-метилспиро[изобензофуран-1(3Н),9'(-ксантен]-3-он; метил-6-докосилокси-1-гидрокси-4-[1-(4-гидрокси-3-метил-1-фенантрил)-3-оксо-1Н,3Н-нафто[1,8-cd]пиран-1-ил]нафталин-2-карбоксилат</v>
          </cell>
          <cell r="D4050" t="str">
            <v>-</v>
          </cell>
          <cell r="E4050">
            <v>5</v>
          </cell>
        </row>
        <row r="4051">
          <cell r="B4051">
            <v>2932202000</v>
          </cell>
          <cell r="C4051" t="str">
            <v>- - гамма-бутиролактон</v>
          </cell>
          <cell r="D4051" t="str">
            <v>-</v>
          </cell>
          <cell r="E4051">
            <v>5</v>
          </cell>
        </row>
        <row r="4052">
          <cell r="B4052">
            <v>2932209000</v>
          </cell>
          <cell r="C4052" t="str">
            <v>- - прочие</v>
          </cell>
          <cell r="D4052" t="str">
            <v>-</v>
          </cell>
          <cell r="E4052">
            <v>5</v>
          </cell>
        </row>
        <row r="4053">
          <cell r="B4053">
            <v>2932910000</v>
          </cell>
          <cell r="C4053" t="str">
            <v>- - изосафрол</v>
          </cell>
          <cell r="D4053" t="str">
            <v>-</v>
          </cell>
          <cell r="E4053">
            <v>5</v>
          </cell>
        </row>
        <row r="4054">
          <cell r="B4054">
            <v>2932920000</v>
          </cell>
          <cell r="C4054" t="str">
            <v>- - 1-(1,3-бензодиоксол-5-ил)пропан-2-он</v>
          </cell>
          <cell r="D4054" t="str">
            <v>-</v>
          </cell>
          <cell r="E4054">
            <v>5</v>
          </cell>
        </row>
        <row r="4055">
          <cell r="B4055">
            <v>2932930000</v>
          </cell>
          <cell r="C4055" t="str">
            <v>- - пиперональ</v>
          </cell>
          <cell r="D4055" t="str">
            <v>-</v>
          </cell>
          <cell r="E4055">
            <v>5</v>
          </cell>
        </row>
        <row r="4056">
          <cell r="B4056">
            <v>2932940000</v>
          </cell>
          <cell r="C4056" t="str">
            <v>- - сафрол</v>
          </cell>
          <cell r="D4056" t="str">
            <v>-</v>
          </cell>
          <cell r="E4056">
            <v>5</v>
          </cell>
        </row>
        <row r="4057">
          <cell r="B4057">
            <v>2932950000</v>
          </cell>
          <cell r="C4057" t="str">
            <v>- - тетрагидроканнабинолы (все изомеры)</v>
          </cell>
          <cell r="D4057" t="str">
            <v>-</v>
          </cell>
          <cell r="E4057">
            <v>5</v>
          </cell>
        </row>
        <row r="4058">
          <cell r="B4058">
            <v>2932990000</v>
          </cell>
          <cell r="C4058" t="str">
            <v>- - прочие</v>
          </cell>
          <cell r="D4058" t="str">
            <v>-</v>
          </cell>
          <cell r="E4058">
            <v>0</v>
          </cell>
        </row>
        <row r="4059">
          <cell r="B4059">
            <v>2933111000</v>
          </cell>
          <cell r="C4059" t="str">
            <v>- - - пропифеназон (INN)</v>
          </cell>
          <cell r="D4059" t="str">
            <v>-</v>
          </cell>
          <cell r="E4059">
            <v>3</v>
          </cell>
        </row>
        <row r="4060">
          <cell r="B4060">
            <v>2933119000</v>
          </cell>
          <cell r="C4060" t="str">
            <v>- - - прочие</v>
          </cell>
          <cell r="D4060" t="str">
            <v>-</v>
          </cell>
          <cell r="E4060">
            <v>5</v>
          </cell>
        </row>
        <row r="4061">
          <cell r="B4061">
            <v>2933191000</v>
          </cell>
          <cell r="C4061" t="str">
            <v>- - - фенилбутазон (INN)</v>
          </cell>
          <cell r="D4061" t="str">
            <v>-</v>
          </cell>
          <cell r="E4061">
            <v>3</v>
          </cell>
        </row>
        <row r="4062">
          <cell r="B4062">
            <v>2933199000</v>
          </cell>
          <cell r="C4062" t="str">
            <v>- - - прочие</v>
          </cell>
          <cell r="D4062" t="str">
            <v>-</v>
          </cell>
          <cell r="E4062">
            <v>0</v>
          </cell>
        </row>
        <row r="4063">
          <cell r="B4063">
            <v>2933210000</v>
          </cell>
          <cell r="C4063" t="str">
            <v>- - гидантоин и его производные</v>
          </cell>
          <cell r="D4063" t="str">
            <v>-</v>
          </cell>
          <cell r="E4063">
            <v>5</v>
          </cell>
        </row>
        <row r="4064">
          <cell r="B4064">
            <v>2933291000</v>
          </cell>
          <cell r="C4064" t="str">
            <v>- - - нафазолина гидрохлорид (INNM) и нафазолина нитрат (INNM); фентоламин (INN); толазолина гидрохлорид (INNM)</v>
          </cell>
          <cell r="D4064" t="str">
            <v>-</v>
          </cell>
          <cell r="E4064">
            <v>3</v>
          </cell>
        </row>
        <row r="4065">
          <cell r="B4065">
            <v>2933299000</v>
          </cell>
          <cell r="C4065" t="str">
            <v>- - - прочие</v>
          </cell>
          <cell r="D4065" t="str">
            <v>-</v>
          </cell>
          <cell r="E4065">
            <v>0</v>
          </cell>
        </row>
        <row r="4066">
          <cell r="B4066">
            <v>2933310000</v>
          </cell>
          <cell r="C4066" t="str">
            <v>- - пиридин и его соли</v>
          </cell>
          <cell r="D4066" t="str">
            <v>-</v>
          </cell>
          <cell r="E4066">
            <v>5</v>
          </cell>
        </row>
        <row r="4067">
          <cell r="B4067">
            <v>2933320000</v>
          </cell>
          <cell r="C4067" t="str">
            <v>- - пиперидин и его соли</v>
          </cell>
          <cell r="D4067" t="str">
            <v>-</v>
          </cell>
          <cell r="E4067">
            <v>5</v>
          </cell>
        </row>
        <row r="4068">
          <cell r="B4068">
            <v>2933330000</v>
          </cell>
          <cell r="C4068" t="str">
            <v>- - алфентанил (INN), анилеридин (INN), безитрамид (INN), бромазепам (INN), дифеноксин (INN), дифеноксилат (INN), дипипанон (INN), фентанил (INN), кетобемидон (INN), метилфенидат (INN), пентазоцин (INN), петидин (INN), петидин (INN) - промежуточный продукт А, фенциклидин (INN) (PCP), феноперидин (INN), пипрадрол (INN), пиритрамид (INN), пропирам (INN) и тримеперидин (INN); соли этих соединений</v>
          </cell>
          <cell r="D4068" t="str">
            <v>-</v>
          </cell>
          <cell r="E4068">
            <v>5</v>
          </cell>
        </row>
        <row r="4069">
          <cell r="B4069">
            <v>2933391000</v>
          </cell>
          <cell r="C4069" t="str">
            <v>- - - ипрониазид (INN); кетобемидона гидрохлорид (INNM); пиридостигмина бромид (INN)</v>
          </cell>
          <cell r="D4069" t="str">
            <v>-</v>
          </cell>
          <cell r="E4069">
            <v>3</v>
          </cell>
        </row>
        <row r="4070">
          <cell r="B4070">
            <v>2933392000</v>
          </cell>
          <cell r="C4070" t="str">
            <v>- - - 2,3,5,6-тетрахлорпиридин</v>
          </cell>
          <cell r="D4070" t="str">
            <v>-</v>
          </cell>
          <cell r="E4070">
            <v>5</v>
          </cell>
        </row>
        <row r="4071">
          <cell r="B4071">
            <v>2933392500</v>
          </cell>
          <cell r="C4071" t="str">
            <v>- - - 3,6-дихлорпиридин-2-карбоновая кислота</v>
          </cell>
          <cell r="D4071" t="str">
            <v>-</v>
          </cell>
          <cell r="E4071">
            <v>0</v>
          </cell>
        </row>
        <row r="4072">
          <cell r="B4072">
            <v>2933393500</v>
          </cell>
          <cell r="C4072" t="str">
            <v>- - - 2-гидроксиэтиламмоний-3,6-дихлорпиридин-2-карбоксилат</v>
          </cell>
          <cell r="D4072" t="str">
            <v>-</v>
          </cell>
          <cell r="E4072">
            <v>5</v>
          </cell>
        </row>
        <row r="4073">
          <cell r="B4073">
            <v>2933394000</v>
          </cell>
          <cell r="C4073" t="str">
            <v>- - - 2-бутоксиэтил(3,5,6-трихлор-2-пиридилокси)ацетат</v>
          </cell>
          <cell r="D4073" t="str">
            <v>-</v>
          </cell>
          <cell r="E4073">
            <v>5</v>
          </cell>
        </row>
        <row r="4074">
          <cell r="B4074">
            <v>2933394500</v>
          </cell>
          <cell r="C4074" t="str">
            <v>- - - 3,5-дихлор-2,4,6-трифторпиридин</v>
          </cell>
          <cell r="D4074" t="str">
            <v>-</v>
          </cell>
          <cell r="E4074">
            <v>5</v>
          </cell>
        </row>
        <row r="4075">
          <cell r="B4075">
            <v>2933395000</v>
          </cell>
          <cell r="C4075" t="str">
            <v>- - - фторксипир (ISO), сложный метиловый эфир</v>
          </cell>
          <cell r="D4075" t="str">
            <v>-</v>
          </cell>
          <cell r="E4075">
            <v>5</v>
          </cell>
        </row>
        <row r="4076">
          <cell r="B4076">
            <v>2933395500</v>
          </cell>
          <cell r="C4076" t="str">
            <v>- - - 4-метилпиридин</v>
          </cell>
          <cell r="D4076" t="str">
            <v>-</v>
          </cell>
          <cell r="E4076">
            <v>5</v>
          </cell>
        </row>
        <row r="4077">
          <cell r="B4077">
            <v>2933399900</v>
          </cell>
          <cell r="C4077" t="str">
            <v>- - - прочие</v>
          </cell>
          <cell r="D4077" t="str">
            <v>-</v>
          </cell>
          <cell r="E4077">
            <v>0</v>
          </cell>
        </row>
        <row r="4078">
          <cell r="B4078">
            <v>2933410000</v>
          </cell>
          <cell r="C4078" t="str">
            <v>- - леворфанол (INN) и его соли</v>
          </cell>
          <cell r="D4078" t="str">
            <v>-</v>
          </cell>
          <cell r="E4078">
            <v>5</v>
          </cell>
        </row>
        <row r="4079">
          <cell r="B4079">
            <v>2933491000</v>
          </cell>
          <cell r="C4079" t="str">
            <v>- - - галогенированные производные хинолина; производные хинолинкарбоновой кислоты</v>
          </cell>
          <cell r="D4079" t="str">
            <v>-</v>
          </cell>
          <cell r="E4079">
            <v>0</v>
          </cell>
        </row>
        <row r="4080">
          <cell r="B4080">
            <v>2933493000</v>
          </cell>
          <cell r="C4080" t="str">
            <v>- - - декстрометорфан (INN) и его соли</v>
          </cell>
          <cell r="D4080" t="str">
            <v>-</v>
          </cell>
          <cell r="E4080">
            <v>5</v>
          </cell>
        </row>
        <row r="4081">
          <cell r="B4081">
            <v>2933499000</v>
          </cell>
          <cell r="C4081" t="str">
            <v>- - - прочие</v>
          </cell>
          <cell r="D4081" t="str">
            <v>-</v>
          </cell>
          <cell r="E4081">
            <v>5</v>
          </cell>
        </row>
        <row r="4082">
          <cell r="B4082">
            <v>2933520000</v>
          </cell>
          <cell r="C4082" t="str">
            <v>- - малонилмочевина (барбитуровая кислота) и ее соли</v>
          </cell>
          <cell r="D4082" t="str">
            <v>-</v>
          </cell>
          <cell r="E4082">
            <v>5</v>
          </cell>
        </row>
        <row r="4083">
          <cell r="B4083">
            <v>2933531000</v>
          </cell>
          <cell r="C4083" t="str">
            <v>- - - фенобарбитал (INN), барбитал (INN) и их соли</v>
          </cell>
          <cell r="D4083" t="str">
            <v>-</v>
          </cell>
          <cell r="E4083">
            <v>3</v>
          </cell>
        </row>
        <row r="4084">
          <cell r="B4084">
            <v>2933539000</v>
          </cell>
          <cell r="C4084" t="str">
            <v>- - - прочие</v>
          </cell>
          <cell r="D4084" t="str">
            <v>-</v>
          </cell>
          <cell r="E4084">
            <v>5</v>
          </cell>
        </row>
        <row r="4085">
          <cell r="B4085">
            <v>2933540000</v>
          </cell>
          <cell r="C4085" t="str">
            <v>- - прочие производные малонилмочевины (барбитуровой кислоты); соли этих соединений</v>
          </cell>
          <cell r="D4085" t="str">
            <v>-</v>
          </cell>
          <cell r="E4085">
            <v>5</v>
          </cell>
        </row>
        <row r="4086">
          <cell r="B4086">
            <v>2933550000</v>
          </cell>
          <cell r="C4086" t="str">
            <v>- - лопразолам (INN), меклоквалон (INN), метаквалон (INN) и зипепрол (INN); соли этих соединений</v>
          </cell>
          <cell r="D4086" t="str">
            <v>-</v>
          </cell>
          <cell r="E4086">
            <v>3</v>
          </cell>
        </row>
        <row r="4087">
          <cell r="B4087">
            <v>2933591000</v>
          </cell>
          <cell r="C4087" t="str">
            <v>- - - диазинон (ISO)</v>
          </cell>
          <cell r="D4087" t="str">
            <v>-</v>
          </cell>
          <cell r="E4087">
            <v>0</v>
          </cell>
        </row>
        <row r="4088">
          <cell r="B4088">
            <v>2933592000</v>
          </cell>
          <cell r="C4088" t="str">
            <v>- - - 1,4-диазобицикло[2,2,2]октан (триэтилендиамин)</v>
          </cell>
          <cell r="D4088" t="str">
            <v>-</v>
          </cell>
          <cell r="E4088">
            <v>3</v>
          </cell>
        </row>
        <row r="4089">
          <cell r="B4089">
            <v>2933599500</v>
          </cell>
          <cell r="C4089" t="str">
            <v>- - - прочие</v>
          </cell>
          <cell r="D4089" t="str">
            <v>-</v>
          </cell>
          <cell r="E4089">
            <v>0</v>
          </cell>
        </row>
        <row r="4090">
          <cell r="B4090">
            <v>2933610000</v>
          </cell>
          <cell r="C4090" t="str">
            <v>- - меламин</v>
          </cell>
          <cell r="D4090" t="str">
            <v>-</v>
          </cell>
          <cell r="E4090">
            <v>5</v>
          </cell>
        </row>
        <row r="4091">
          <cell r="B4091">
            <v>2933691000</v>
          </cell>
          <cell r="C4091" t="str">
            <v>- - - атразин (ISO); пропазин (ISO); симазин (ISO); гексагидро-1,3,5-тринитро-1,3,5-триазин (гексоген, триметилентринитрамин)</v>
          </cell>
          <cell r="D4091" t="str">
            <v>-</v>
          </cell>
          <cell r="E4091">
            <v>5</v>
          </cell>
        </row>
        <row r="4092">
          <cell r="B4092">
            <v>2933694000</v>
          </cell>
          <cell r="C4092" t="str">
            <v>- - - метенамин (INN) (гексаметилентетрамин); 2,6-ди-трет-бутил-4-[4,6-бис(октилтио)-1,3,5-триазин-2-ил-амино]фенол</v>
          </cell>
          <cell r="D4092" t="str">
            <v>-</v>
          </cell>
          <cell r="E4092">
            <v>5</v>
          </cell>
        </row>
        <row r="4093">
          <cell r="B4093">
            <v>2933698000</v>
          </cell>
          <cell r="C4093" t="str">
            <v>- - - прочие</v>
          </cell>
          <cell r="D4093" t="str">
            <v>-</v>
          </cell>
          <cell r="E4093">
            <v>0</v>
          </cell>
        </row>
        <row r="4094">
          <cell r="B4094">
            <v>2933710000</v>
          </cell>
          <cell r="C4094" t="str">
            <v>- - 6-гексанлактам (</v>
          </cell>
          <cell r="D4094" t="str">
            <v>-</v>
          </cell>
          <cell r="E4094">
            <v>5</v>
          </cell>
        </row>
        <row r="4095">
          <cell r="B4095">
            <v>2933720000</v>
          </cell>
          <cell r="C4095" t="str">
            <v>- - клобазам (INN) и метиприлон (INN)</v>
          </cell>
          <cell r="D4095" t="str">
            <v>-</v>
          </cell>
          <cell r="E4095">
            <v>5</v>
          </cell>
        </row>
        <row r="4096">
          <cell r="B4096">
            <v>2933790000</v>
          </cell>
          <cell r="C4096" t="str">
            <v>- - лактамы прочие</v>
          </cell>
          <cell r="D4096" t="str">
            <v>-</v>
          </cell>
          <cell r="E4096">
            <v>0</v>
          </cell>
        </row>
        <row r="4097">
          <cell r="B4097">
            <v>2933911000</v>
          </cell>
          <cell r="C4097" t="str">
            <v>- - - хлордиазепоксид (INN)</v>
          </cell>
          <cell r="D4097" t="str">
            <v>-</v>
          </cell>
          <cell r="E4097">
            <v>3</v>
          </cell>
        </row>
        <row r="4098">
          <cell r="B4098">
            <v>2933919000</v>
          </cell>
          <cell r="C4098" t="str">
            <v>- - - прочие</v>
          </cell>
          <cell r="D4098" t="str">
            <v>-</v>
          </cell>
          <cell r="E4098">
            <v>3</v>
          </cell>
        </row>
        <row r="4099">
          <cell r="B4099">
            <v>2933920000</v>
          </cell>
          <cell r="C4099" t="str">
            <v>- - азинфосметил (ISO)</v>
          </cell>
          <cell r="D4099" t="str">
            <v>-</v>
          </cell>
          <cell r="E4099">
            <v>0</v>
          </cell>
        </row>
        <row r="4100">
          <cell r="B4100">
            <v>2933992000</v>
          </cell>
          <cell r="C4100" t="str">
            <v>- - - индол, 3-метилиндол (скатол), 6-аллил-6,7-дигидро-5H-дибенз[с,е]азепин (азапетин), фениндамин (INN) и их соли; имипрамин гидрохлорид (INNM)</v>
          </cell>
          <cell r="D4100" t="str">
            <v>-</v>
          </cell>
          <cell r="E4100">
            <v>3</v>
          </cell>
        </row>
        <row r="4101">
          <cell r="B4101">
            <v>2933995000</v>
          </cell>
          <cell r="C4101" t="str">
            <v>- - - 2,4-ди-трет-бутил-6-(5-хлоробензотриазол-2-ил)фенол</v>
          </cell>
          <cell r="D4101" t="str">
            <v>-</v>
          </cell>
          <cell r="E4101">
            <v>3</v>
          </cell>
        </row>
        <row r="4102">
          <cell r="B4102">
            <v>2933998001</v>
          </cell>
          <cell r="C4102" t="str">
            <v>- - - - бензимидазол-2-тиол (меркаптобензимидазол); моноазепины; диазепины</v>
          </cell>
          <cell r="D4102" t="str">
            <v>-</v>
          </cell>
          <cell r="E4102">
            <v>0</v>
          </cell>
        </row>
        <row r="4103">
          <cell r="B4103">
            <v>2933998008</v>
          </cell>
          <cell r="C4103" t="str">
            <v>- - - - прочие</v>
          </cell>
          <cell r="D4103" t="str">
            <v>-</v>
          </cell>
          <cell r="E4103">
            <v>0</v>
          </cell>
        </row>
        <row r="4104">
          <cell r="B4104">
            <v>2934100000</v>
          </cell>
          <cell r="C4104" t="str">
            <v>- соединения, содержащие в структуре неконденсированное тиазольное кольцо (гидрированное или негидрированное)</v>
          </cell>
          <cell r="D4104" t="str">
            <v>-</v>
          </cell>
          <cell r="E4104">
            <v>0</v>
          </cell>
        </row>
        <row r="4105">
          <cell r="B4105">
            <v>2934202000</v>
          </cell>
          <cell r="C4105" t="str">
            <v>- - ди(бензотиазол-2-ил)дисульфид; бензотиазол-2-тиол (меркаптобензотиазол) и его соли</v>
          </cell>
          <cell r="D4105" t="str">
            <v>-</v>
          </cell>
          <cell r="E4105">
            <v>5</v>
          </cell>
        </row>
        <row r="4106">
          <cell r="B4106">
            <v>2934208000</v>
          </cell>
          <cell r="C4106" t="str">
            <v>- - прочие</v>
          </cell>
          <cell r="D4106" t="str">
            <v>-</v>
          </cell>
          <cell r="E4106">
            <v>5</v>
          </cell>
        </row>
        <row r="4107">
          <cell r="B4107">
            <v>2934301000</v>
          </cell>
          <cell r="C4107" t="str">
            <v>- - тиэтилперазин (INN); тиоридазин (INN) и его соли</v>
          </cell>
          <cell r="D4107" t="str">
            <v>-</v>
          </cell>
          <cell r="E4107">
            <v>3</v>
          </cell>
        </row>
        <row r="4108">
          <cell r="B4108">
            <v>2934309000</v>
          </cell>
          <cell r="C4108" t="str">
            <v>- - прочие</v>
          </cell>
          <cell r="D4108" t="str">
            <v>-</v>
          </cell>
          <cell r="E4108">
            <v>5</v>
          </cell>
        </row>
        <row r="4109">
          <cell r="B4109">
            <v>2934910000</v>
          </cell>
          <cell r="C4109" t="str">
            <v>- - аминорекс (INN), бротизолам (INN), клотиазепам (INN), клоксазолам (INN), декстроморамид (INN), галоксазолам (INN), кетазолам (INN), мезокарб (INN), оксазолам (INN), пемолин (INN), фендиметразин (INN), фенметразин (INN) и суфентанил (INN); соли этих соединений</v>
          </cell>
          <cell r="D4109" t="str">
            <v>-</v>
          </cell>
          <cell r="E4109">
            <v>5</v>
          </cell>
        </row>
        <row r="4110">
          <cell r="B4110">
            <v>2934996001</v>
          </cell>
          <cell r="C4110" t="str">
            <v>- - - - хлорпротиксен (INN); теналидин (INN) и его тартраты и малеаты; фуразолидон (INN)</v>
          </cell>
          <cell r="D4110" t="str">
            <v>-</v>
          </cell>
          <cell r="E4110">
            <v>3</v>
          </cell>
        </row>
        <row r="4111">
          <cell r="B4111">
            <v>2934996009</v>
          </cell>
          <cell r="C4111" t="str">
            <v>- - - - прочие</v>
          </cell>
          <cell r="D4111" t="str">
            <v>-</v>
          </cell>
          <cell r="E4111">
            <v>5</v>
          </cell>
        </row>
        <row r="4112">
          <cell r="B4112">
            <v>2934999000</v>
          </cell>
          <cell r="C4112" t="str">
            <v>- - - прочие</v>
          </cell>
          <cell r="D4112" t="str">
            <v>-</v>
          </cell>
          <cell r="E4112">
            <v>0</v>
          </cell>
        </row>
        <row r="4113">
          <cell r="B4113">
            <v>2935100000</v>
          </cell>
          <cell r="C4113" t="str">
            <v>- N-метилперфтороктансульфонамид</v>
          </cell>
          <cell r="D4113" t="str">
            <v>-</v>
          </cell>
          <cell r="E4113">
            <v>5</v>
          </cell>
        </row>
        <row r="4114">
          <cell r="B4114">
            <v>2935200000</v>
          </cell>
          <cell r="C4114" t="str">
            <v>- N-этилперфтороктансульфонамид</v>
          </cell>
          <cell r="D4114" t="str">
            <v>-</v>
          </cell>
          <cell r="E4114">
            <v>5</v>
          </cell>
        </row>
        <row r="4115">
          <cell r="B4115">
            <v>2935300000</v>
          </cell>
          <cell r="C4115" t="str">
            <v>- N-этил-N-(2-гидроксиэтил) перфтороктансульфонамид</v>
          </cell>
          <cell r="D4115" t="str">
            <v>-</v>
          </cell>
          <cell r="E4115">
            <v>5</v>
          </cell>
        </row>
        <row r="4116">
          <cell r="B4116">
            <v>2935400000</v>
          </cell>
          <cell r="C4116" t="str">
            <v>- N-(2-гидроксиэтил)-N-метилперфтороктансульфонамид</v>
          </cell>
          <cell r="D4116" t="str">
            <v>-</v>
          </cell>
          <cell r="E4116">
            <v>5</v>
          </cell>
        </row>
        <row r="4117">
          <cell r="B4117">
            <v>2935500000</v>
          </cell>
          <cell r="C4117" t="str">
            <v>- прочие перфтороктансульфонамиды</v>
          </cell>
          <cell r="D4117" t="str">
            <v>-</v>
          </cell>
          <cell r="E4117">
            <v>5</v>
          </cell>
        </row>
        <row r="4118">
          <cell r="B4118">
            <v>2935903000</v>
          </cell>
          <cell r="C4118" t="str">
            <v>- - 3-(1-[7-(гексадецилсульфониламино)-1H-индол-3-ил]-3-оксо-1H,3H-нафто[1,8-cd]-пиран-1-ил)-N,N-диметил-1H-индол-7-сульфонамид; метосулам (ISO)</v>
          </cell>
          <cell r="D4118" t="str">
            <v>-</v>
          </cell>
          <cell r="E4118">
            <v>5</v>
          </cell>
        </row>
        <row r="4119">
          <cell r="B4119">
            <v>2935909000</v>
          </cell>
          <cell r="C4119" t="str">
            <v>- - прочие</v>
          </cell>
          <cell r="D4119" t="str">
            <v>-</v>
          </cell>
          <cell r="E4119">
            <v>5</v>
          </cell>
        </row>
        <row r="4120">
          <cell r="B4120">
            <v>2936210000</v>
          </cell>
          <cell r="C4120" t="str">
            <v>- - витамины A и их производные</v>
          </cell>
          <cell r="D4120" t="str">
            <v>-</v>
          </cell>
          <cell r="E4120">
            <v>3</v>
          </cell>
        </row>
        <row r="4121">
          <cell r="B4121">
            <v>2936220001</v>
          </cell>
          <cell r="C4121" t="str">
            <v>- - - кокарбоксилаза</v>
          </cell>
          <cell r="D4121" t="str">
            <v>-</v>
          </cell>
          <cell r="E4121">
            <v>6.5</v>
          </cell>
        </row>
        <row r="4122">
          <cell r="B4122">
            <v>2936220009</v>
          </cell>
          <cell r="C4122" t="str">
            <v>- - - прочие</v>
          </cell>
          <cell r="D4122" t="str">
            <v>-</v>
          </cell>
          <cell r="E4122">
            <v>5</v>
          </cell>
        </row>
        <row r="4123">
          <cell r="B4123">
            <v>2936230000</v>
          </cell>
          <cell r="C4123" t="str">
            <v>- - витамин B2 и его производные</v>
          </cell>
          <cell r="D4123" t="str">
            <v>-</v>
          </cell>
          <cell r="E4123">
            <v>5</v>
          </cell>
        </row>
        <row r="4124">
          <cell r="B4124">
            <v>2936240000</v>
          </cell>
          <cell r="C4124" t="str">
            <v>- - кислота D- или DL-пантотеновая (витамин B3 или витамин B5), ее производные</v>
          </cell>
          <cell r="D4124" t="str">
            <v>-</v>
          </cell>
          <cell r="E4124">
            <v>5</v>
          </cell>
        </row>
        <row r="4125">
          <cell r="B4125">
            <v>2936250000</v>
          </cell>
          <cell r="C4125" t="str">
            <v>- - витамин B6 и его производные</v>
          </cell>
          <cell r="D4125" t="str">
            <v>-</v>
          </cell>
          <cell r="E4125">
            <v>5</v>
          </cell>
        </row>
        <row r="4126">
          <cell r="B4126">
            <v>2936260000</v>
          </cell>
          <cell r="C4126" t="str">
            <v>- - витамин B12 и его производные</v>
          </cell>
          <cell r="D4126" t="str">
            <v>-</v>
          </cell>
          <cell r="E4126">
            <v>5</v>
          </cell>
        </row>
        <row r="4127">
          <cell r="B4127">
            <v>2936270000</v>
          </cell>
          <cell r="C4127" t="str">
            <v>- - витамин C и его производные</v>
          </cell>
          <cell r="D4127" t="str">
            <v>-</v>
          </cell>
          <cell r="E4127">
            <v>3</v>
          </cell>
        </row>
        <row r="4128">
          <cell r="B4128">
            <v>2936280000</v>
          </cell>
          <cell r="C4128" t="str">
            <v>- - витамин E и его производные</v>
          </cell>
          <cell r="D4128" t="str">
            <v>-</v>
          </cell>
          <cell r="E4128">
            <v>3</v>
          </cell>
        </row>
        <row r="4129">
          <cell r="B4129">
            <v>2936290001</v>
          </cell>
          <cell r="C4129" t="str">
            <v>- - - витамин B9 и его производные; витамин H и его производные</v>
          </cell>
          <cell r="D4129" t="str">
            <v>-</v>
          </cell>
          <cell r="E4129">
            <v>5</v>
          </cell>
        </row>
        <row r="4130">
          <cell r="B4130">
            <v>2936290009</v>
          </cell>
          <cell r="C4130" t="str">
            <v>- - - прочие</v>
          </cell>
          <cell r="D4130" t="str">
            <v>-</v>
          </cell>
          <cell r="E4130">
            <v>3</v>
          </cell>
        </row>
        <row r="4131">
          <cell r="B4131">
            <v>2936900001</v>
          </cell>
          <cell r="C4131" t="str">
            <v>- - природные концентраты витаминов</v>
          </cell>
          <cell r="D4131" t="str">
            <v>-</v>
          </cell>
          <cell r="E4131">
            <v>5</v>
          </cell>
        </row>
        <row r="4132">
          <cell r="B4132">
            <v>2936900002</v>
          </cell>
          <cell r="C4132" t="str">
            <v>- - - смеси витаминов, в том числе в любом растворителе</v>
          </cell>
          <cell r="D4132" t="str">
            <v>-</v>
          </cell>
          <cell r="E4132">
            <v>3</v>
          </cell>
        </row>
        <row r="4133">
          <cell r="B4133">
            <v>2936900009</v>
          </cell>
          <cell r="C4133" t="str">
            <v>- - - прочие</v>
          </cell>
          <cell r="D4133" t="str">
            <v>-</v>
          </cell>
          <cell r="E4133">
            <v>5</v>
          </cell>
        </row>
        <row r="4134">
          <cell r="B4134">
            <v>2937110000</v>
          </cell>
          <cell r="C4134" t="str">
            <v>- - соматотропин, его производные и структурные аналоги</v>
          </cell>
          <cell r="D4134" t="str">
            <v>г</v>
          </cell>
          <cell r="E4134">
            <v>0</v>
          </cell>
        </row>
        <row r="4135">
          <cell r="B4135">
            <v>2937120000</v>
          </cell>
          <cell r="C4135" t="str">
            <v>- - инсулин и его соли</v>
          </cell>
          <cell r="D4135" t="str">
            <v>г</v>
          </cell>
          <cell r="E4135">
            <v>0</v>
          </cell>
        </row>
        <row r="4136">
          <cell r="B4136">
            <v>2937190000</v>
          </cell>
          <cell r="C4136" t="str">
            <v>- - прочие</v>
          </cell>
          <cell r="D4136" t="str">
            <v>г</v>
          </cell>
          <cell r="E4136">
            <v>0</v>
          </cell>
        </row>
        <row r="4137">
          <cell r="B4137">
            <v>2937210000</v>
          </cell>
          <cell r="C4137" t="str">
            <v>- - кортизон, гидрокортизон, преднизон (дегидрокортизон) и преднизолон (дегидрогидрокортизон)</v>
          </cell>
          <cell r="D4137" t="str">
            <v>г</v>
          </cell>
          <cell r="E4137">
            <v>0</v>
          </cell>
        </row>
        <row r="4138">
          <cell r="B4138">
            <v>2937220000</v>
          </cell>
          <cell r="C4138" t="str">
            <v>- - галогенированные производные кортикостероидных гормонов</v>
          </cell>
          <cell r="D4138" t="str">
            <v>г</v>
          </cell>
          <cell r="E4138">
            <v>0</v>
          </cell>
        </row>
        <row r="4139">
          <cell r="B4139">
            <v>2937230000</v>
          </cell>
          <cell r="C4139" t="str">
            <v>- - эстрогены и прогестины</v>
          </cell>
          <cell r="D4139" t="str">
            <v>г</v>
          </cell>
          <cell r="E4139">
            <v>0</v>
          </cell>
        </row>
        <row r="4140">
          <cell r="B4140">
            <v>2937290000</v>
          </cell>
          <cell r="C4140" t="str">
            <v>- - прочие</v>
          </cell>
          <cell r="D4140" t="str">
            <v>г</v>
          </cell>
          <cell r="E4140">
            <v>0</v>
          </cell>
        </row>
        <row r="4141">
          <cell r="B4141">
            <v>2937500000</v>
          </cell>
          <cell r="C4141" t="str">
            <v>- простагландины, тромбоксаны и лейкотриены, их производные и структурные аналоги</v>
          </cell>
          <cell r="D4141" t="str">
            <v>г</v>
          </cell>
          <cell r="E4141">
            <v>0</v>
          </cell>
        </row>
        <row r="4142">
          <cell r="B4142">
            <v>2937900000</v>
          </cell>
          <cell r="C4142" t="str">
            <v>- прочие</v>
          </cell>
          <cell r="D4142" t="str">
            <v>г</v>
          </cell>
          <cell r="E4142">
            <v>0</v>
          </cell>
        </row>
        <row r="4143">
          <cell r="B4143">
            <v>2938100000</v>
          </cell>
          <cell r="C4143" t="str">
            <v>- рутозид (рутин) и его производные</v>
          </cell>
          <cell r="D4143" t="str">
            <v>-</v>
          </cell>
          <cell r="E4143">
            <v>5</v>
          </cell>
        </row>
        <row r="4144">
          <cell r="B4144">
            <v>2938901000</v>
          </cell>
          <cell r="C4144" t="str">
            <v>- - гликозиды наперстянки</v>
          </cell>
          <cell r="D4144" t="str">
            <v>-</v>
          </cell>
          <cell r="E4144">
            <v>5</v>
          </cell>
        </row>
        <row r="4145">
          <cell r="B4145">
            <v>2938903000</v>
          </cell>
          <cell r="C4145" t="str">
            <v>- - глицирризиновая кислота и глицирризинаты</v>
          </cell>
          <cell r="D4145" t="str">
            <v>-</v>
          </cell>
          <cell r="E4145">
            <v>5</v>
          </cell>
        </row>
        <row r="4146">
          <cell r="B4146">
            <v>2938909000</v>
          </cell>
          <cell r="C4146" t="str">
            <v>- - прочие</v>
          </cell>
          <cell r="D4146" t="str">
            <v>-</v>
          </cell>
          <cell r="E4146">
            <v>5</v>
          </cell>
        </row>
        <row r="4147">
          <cell r="B4147">
            <v>2939110000</v>
          </cell>
          <cell r="C4147" t="str">
            <v>- - концентраты из маковой соломки; бупренорфин (INN), кодеин, дигидрокодеин (INN), этилморфин, эторфин (INN), героин, гидрокодон (INN), гидроморфон (INN), морфин, никоморфин (INN), оксикодон (INN), оксиморфон (INN), фолкодин (INN), тебакон (INN) и тебаин; соли этих соединений</v>
          </cell>
          <cell r="D4147" t="str">
            <v>-</v>
          </cell>
          <cell r="E4147">
            <v>5</v>
          </cell>
        </row>
        <row r="4148">
          <cell r="B4148">
            <v>2939190000</v>
          </cell>
          <cell r="C4148" t="str">
            <v>- - прочие</v>
          </cell>
          <cell r="D4148" t="str">
            <v>-</v>
          </cell>
          <cell r="E4148">
            <v>5</v>
          </cell>
        </row>
        <row r="4149">
          <cell r="B4149">
            <v>2939200000</v>
          </cell>
          <cell r="C4149" t="str">
            <v>- алкалоиды, выделенные из коры хинного дерева, и их производные; соли этих соединений</v>
          </cell>
          <cell r="D4149" t="str">
            <v>-</v>
          </cell>
          <cell r="E4149">
            <v>5</v>
          </cell>
        </row>
        <row r="4150">
          <cell r="B4150">
            <v>2939300000</v>
          </cell>
          <cell r="C4150" t="str">
            <v>- кофеин и его соли</v>
          </cell>
          <cell r="D4150" t="str">
            <v>-</v>
          </cell>
          <cell r="E4150">
            <v>5</v>
          </cell>
        </row>
        <row r="4151">
          <cell r="B4151">
            <v>2939410000</v>
          </cell>
          <cell r="C4151" t="str">
            <v>- - эфедрин и его соли</v>
          </cell>
          <cell r="D4151" t="str">
            <v>-</v>
          </cell>
          <cell r="E4151">
            <v>5</v>
          </cell>
        </row>
        <row r="4152">
          <cell r="B4152">
            <v>2939420000</v>
          </cell>
          <cell r="C4152" t="str">
            <v>- - псевдоэфедрин (INN) и его соли</v>
          </cell>
          <cell r="D4152" t="str">
            <v>-</v>
          </cell>
          <cell r="E4152">
            <v>5</v>
          </cell>
        </row>
        <row r="4153">
          <cell r="B4153">
            <v>2939430000</v>
          </cell>
          <cell r="C4153" t="str">
            <v>- - катин (INN) и его соли</v>
          </cell>
          <cell r="D4153" t="str">
            <v>-</v>
          </cell>
          <cell r="E4153">
            <v>5</v>
          </cell>
        </row>
        <row r="4154">
          <cell r="B4154">
            <v>2939440000</v>
          </cell>
          <cell r="C4154" t="str">
            <v>- - норэфедрин и его соли</v>
          </cell>
          <cell r="D4154" t="str">
            <v>-</v>
          </cell>
          <cell r="E4154">
            <v>5</v>
          </cell>
        </row>
        <row r="4155">
          <cell r="B4155">
            <v>2939490000</v>
          </cell>
          <cell r="C4155" t="str">
            <v>- - прочие</v>
          </cell>
          <cell r="D4155" t="str">
            <v>-</v>
          </cell>
          <cell r="E4155">
            <v>5</v>
          </cell>
        </row>
        <row r="4156">
          <cell r="B4156">
            <v>2939510000</v>
          </cell>
          <cell r="C4156" t="str">
            <v>- - фенетиллин (INN) и его соли</v>
          </cell>
          <cell r="D4156" t="str">
            <v>-</v>
          </cell>
          <cell r="E4156">
            <v>5</v>
          </cell>
        </row>
        <row r="4157">
          <cell r="B4157">
            <v>2939590000</v>
          </cell>
          <cell r="C4157" t="str">
            <v>- - прочие</v>
          </cell>
          <cell r="D4157" t="str">
            <v>-</v>
          </cell>
          <cell r="E4157">
            <v>5</v>
          </cell>
        </row>
        <row r="4158">
          <cell r="B4158">
            <v>2939610000</v>
          </cell>
          <cell r="C4158" t="str">
            <v>- - эргометрин (INN) и его соли</v>
          </cell>
          <cell r="D4158" t="str">
            <v>-</v>
          </cell>
          <cell r="E4158">
            <v>3</v>
          </cell>
        </row>
        <row r="4159">
          <cell r="B4159">
            <v>2939620000</v>
          </cell>
          <cell r="C4159" t="str">
            <v>- - эрготамин (INN) и его соли</v>
          </cell>
          <cell r="D4159" t="str">
            <v>-</v>
          </cell>
          <cell r="E4159">
            <v>3</v>
          </cell>
        </row>
        <row r="4160">
          <cell r="B4160">
            <v>2939630000</v>
          </cell>
          <cell r="C4160" t="str">
            <v>- - лизергиновая кислота и ее соли</v>
          </cell>
          <cell r="D4160" t="str">
            <v>-</v>
          </cell>
          <cell r="E4160">
            <v>3</v>
          </cell>
        </row>
        <row r="4161">
          <cell r="B4161">
            <v>2939690000</v>
          </cell>
          <cell r="C4161" t="str">
            <v>- - прочие</v>
          </cell>
          <cell r="D4161" t="str">
            <v>-</v>
          </cell>
          <cell r="E4161">
            <v>3</v>
          </cell>
        </row>
        <row r="4162">
          <cell r="B4162">
            <v>2939710000</v>
          </cell>
          <cell r="C4162" t="str">
            <v>- - кокаин, экгонин, левометамфетамин, метамфетамин (INN), рацемат метамфетамина; соли, сложные эфиры и их прочие производные</v>
          </cell>
          <cell r="D4162" t="str">
            <v>-</v>
          </cell>
          <cell r="E4162">
            <v>5</v>
          </cell>
        </row>
        <row r="4163">
          <cell r="B4163">
            <v>2939790000</v>
          </cell>
          <cell r="C4163" t="str">
            <v>- - прочие</v>
          </cell>
          <cell r="D4163" t="str">
            <v>-</v>
          </cell>
          <cell r="E4163">
            <v>5</v>
          </cell>
        </row>
        <row r="4164">
          <cell r="B4164">
            <v>2939800000</v>
          </cell>
          <cell r="C4164" t="str">
            <v>- прочие</v>
          </cell>
          <cell r="D4164" t="str">
            <v>-</v>
          </cell>
          <cell r="E4164">
            <v>5</v>
          </cell>
        </row>
        <row r="4165">
          <cell r="B4165">
            <v>2940000000</v>
          </cell>
          <cell r="C4165" t="str">
            <v>Сахара химически чистые, кроме сахарозы, лактозы, мальтозы, глюкозы и фруктозы; простые эфиры сахаров, ацетали сахаров и сложные эфиры сахаров, их соли, кроме продуктов товарной позиции 2937, 2938 или 2939</v>
          </cell>
          <cell r="D4165" t="str">
            <v>-</v>
          </cell>
          <cell r="E4165">
            <v>5</v>
          </cell>
        </row>
        <row r="4166">
          <cell r="B4166">
            <v>2941100000</v>
          </cell>
          <cell r="C4166" t="str">
            <v>- пенициллины и их производные, имеющие структуру пенициллановой кислоты; соли этих соединений</v>
          </cell>
          <cell r="D4166" t="str">
            <v>-</v>
          </cell>
          <cell r="E4166">
            <v>0</v>
          </cell>
        </row>
        <row r="4167">
          <cell r="B4167">
            <v>2941203000</v>
          </cell>
          <cell r="C4167" t="str">
            <v>- - дигидрострептомицин, его соли, сложные эфиры и гидраты</v>
          </cell>
          <cell r="D4167" t="str">
            <v>-</v>
          </cell>
          <cell r="E4167">
            <v>0</v>
          </cell>
        </row>
        <row r="4168">
          <cell r="B4168">
            <v>2941208001</v>
          </cell>
          <cell r="C4168" t="str">
            <v>- - - стрептомицин</v>
          </cell>
          <cell r="D4168" t="str">
            <v>-</v>
          </cell>
          <cell r="E4168">
            <v>0</v>
          </cell>
        </row>
        <row r="4169">
          <cell r="B4169">
            <v>2941208009</v>
          </cell>
          <cell r="C4169" t="str">
            <v>- - - прочие</v>
          </cell>
          <cell r="D4169" t="str">
            <v>-</v>
          </cell>
          <cell r="E4169">
            <v>0</v>
          </cell>
        </row>
        <row r="4170">
          <cell r="B4170">
            <v>2941300001</v>
          </cell>
          <cell r="C4170" t="str">
            <v>- - окситетрациклин</v>
          </cell>
          <cell r="D4170" t="str">
            <v>-</v>
          </cell>
          <cell r="E4170">
            <v>0</v>
          </cell>
        </row>
        <row r="4171">
          <cell r="B4171">
            <v>2941300002</v>
          </cell>
          <cell r="C4171" t="str">
            <v>- - тетрациклина гидрохлорид</v>
          </cell>
          <cell r="D4171" t="str">
            <v>-</v>
          </cell>
          <cell r="E4171">
            <v>0</v>
          </cell>
        </row>
        <row r="4172">
          <cell r="B4172">
            <v>2941300009</v>
          </cell>
          <cell r="C4172" t="str">
            <v>- - прочие</v>
          </cell>
          <cell r="D4172" t="str">
            <v>-</v>
          </cell>
          <cell r="E4172">
            <v>0</v>
          </cell>
        </row>
        <row r="4173">
          <cell r="B4173">
            <v>2941400001</v>
          </cell>
          <cell r="C4173" t="str">
            <v>- - левомицетин</v>
          </cell>
          <cell r="D4173" t="str">
            <v>-</v>
          </cell>
          <cell r="E4173">
            <v>0</v>
          </cell>
        </row>
        <row r="4174">
          <cell r="B4174">
            <v>2941400009</v>
          </cell>
          <cell r="C4174" t="str">
            <v>- - прочие</v>
          </cell>
          <cell r="D4174" t="str">
            <v>-</v>
          </cell>
          <cell r="E4174">
            <v>0</v>
          </cell>
        </row>
        <row r="4175">
          <cell r="B4175">
            <v>2941500001</v>
          </cell>
          <cell r="C4175" t="str">
            <v>- - эритромицин</v>
          </cell>
          <cell r="D4175" t="str">
            <v>-</v>
          </cell>
          <cell r="E4175">
            <v>0</v>
          </cell>
        </row>
        <row r="4176">
          <cell r="B4176">
            <v>2941500009</v>
          </cell>
          <cell r="C4176" t="str">
            <v>- - прочие</v>
          </cell>
          <cell r="D4176" t="str">
            <v>-</v>
          </cell>
          <cell r="E4176">
            <v>0</v>
          </cell>
        </row>
        <row r="4177">
          <cell r="B4177">
            <v>2941900001</v>
          </cell>
          <cell r="C4177" t="str">
            <v>- - канамицина сульфат</v>
          </cell>
          <cell r="D4177" t="str">
            <v>-</v>
          </cell>
          <cell r="E4177">
            <v>0</v>
          </cell>
        </row>
        <row r="4178">
          <cell r="B4178">
            <v>2941900002</v>
          </cell>
          <cell r="C4178" t="str">
            <v>- - линкомицин</v>
          </cell>
          <cell r="D4178" t="str">
            <v>-</v>
          </cell>
          <cell r="E4178">
            <v>0</v>
          </cell>
        </row>
        <row r="4179">
          <cell r="B4179">
            <v>2941900009</v>
          </cell>
          <cell r="C4179" t="str">
            <v>- - прочие</v>
          </cell>
          <cell r="D4179" t="str">
            <v>-</v>
          </cell>
          <cell r="E4179">
            <v>0</v>
          </cell>
        </row>
        <row r="4180">
          <cell r="B4180">
            <v>2942000000</v>
          </cell>
          <cell r="C4180" t="str">
            <v>Соединения органические прочие</v>
          </cell>
          <cell r="D4180" t="str">
            <v>-</v>
          </cell>
          <cell r="E4180">
            <v>3</v>
          </cell>
        </row>
        <row r="4181">
          <cell r="B4181">
            <v>3001201000</v>
          </cell>
          <cell r="C4181" t="str">
            <v>- - человеческого происхождения</v>
          </cell>
          <cell r="D4181" t="str">
            <v>-</v>
          </cell>
          <cell r="E4181">
            <v>6.5</v>
          </cell>
        </row>
        <row r="4182">
          <cell r="B4182">
            <v>3001209000</v>
          </cell>
          <cell r="C4182" t="str">
            <v>- - прочие</v>
          </cell>
          <cell r="D4182" t="str">
            <v>-</v>
          </cell>
          <cell r="E4182">
            <v>6.5</v>
          </cell>
        </row>
        <row r="4183">
          <cell r="B4183">
            <v>3001902000</v>
          </cell>
          <cell r="C4183" t="str">
            <v>- - человеческого происхождения</v>
          </cell>
          <cell r="D4183" t="str">
            <v>-</v>
          </cell>
          <cell r="E4183">
            <v>6.5</v>
          </cell>
        </row>
        <row r="4184">
          <cell r="B4184">
            <v>3001909100</v>
          </cell>
          <cell r="C4184" t="str">
            <v>- - - гепарин и его соли</v>
          </cell>
          <cell r="D4184" t="str">
            <v>-</v>
          </cell>
          <cell r="E4184">
            <v>0</v>
          </cell>
        </row>
        <row r="4185">
          <cell r="B4185">
            <v>3001909800</v>
          </cell>
          <cell r="C4185" t="str">
            <v>- - - прочие</v>
          </cell>
          <cell r="D4185" t="str">
            <v>-</v>
          </cell>
          <cell r="E4185">
            <v>6.5</v>
          </cell>
        </row>
        <row r="4186">
          <cell r="B4186">
            <v>3002110000</v>
          </cell>
          <cell r="C4186" t="str">
            <v>- - наборы для диагностики малярии</v>
          </cell>
          <cell r="D4186" t="str">
            <v>-</v>
          </cell>
          <cell r="E4186">
            <v>3</v>
          </cell>
        </row>
        <row r="4187">
          <cell r="B4187">
            <v>3002120001</v>
          </cell>
          <cell r="C4187" t="str">
            <v>- - - - против яда змей</v>
          </cell>
          <cell r="D4187" t="str">
            <v>-</v>
          </cell>
          <cell r="E4187">
            <v>0</v>
          </cell>
        </row>
        <row r="4188">
          <cell r="B4188">
            <v>3002120002</v>
          </cell>
          <cell r="C4188" t="str">
            <v>- - - - прочие</v>
          </cell>
          <cell r="D4188" t="str">
            <v>-</v>
          </cell>
          <cell r="E4188">
            <v>3</v>
          </cell>
        </row>
        <row r="4189">
          <cell r="B4189">
            <v>3002120003</v>
          </cell>
          <cell r="C4189" t="str">
            <v>- - - - гемоглобин, глобулины крови и сывороточные глобулины</v>
          </cell>
          <cell r="D4189" t="str">
            <v>-</v>
          </cell>
          <cell r="E4189">
            <v>3</v>
          </cell>
        </row>
        <row r="4190">
          <cell r="B4190">
            <v>3002120004</v>
          </cell>
          <cell r="C4190" t="str">
            <v>- - - - - - факторы свертываемости крови</v>
          </cell>
          <cell r="D4190" t="str">
            <v>-</v>
          </cell>
          <cell r="E4190">
            <v>3</v>
          </cell>
        </row>
        <row r="4191">
          <cell r="B4191">
            <v>3002120005</v>
          </cell>
          <cell r="C4191" t="str">
            <v>- - - - - - прочие</v>
          </cell>
          <cell r="D4191" t="str">
            <v>-</v>
          </cell>
          <cell r="E4191">
            <v>3</v>
          </cell>
        </row>
        <row r="4192">
          <cell r="B4192">
            <v>3002120009</v>
          </cell>
          <cell r="C4192" t="str">
            <v>- - - - - прочие</v>
          </cell>
          <cell r="D4192" t="str">
            <v>-</v>
          </cell>
          <cell r="E4192">
            <v>3</v>
          </cell>
        </row>
        <row r="4193">
          <cell r="B4193">
            <v>3002130000</v>
          </cell>
          <cell r="C4193" t="str">
            <v>- - иммунологические продукты, несмешанные, не расфасованные в виде дозированных лекарственных форм или в формы или упаковки для розничной продажи</v>
          </cell>
          <cell r="D4193" t="str">
            <v>-</v>
          </cell>
          <cell r="E4193">
            <v>3</v>
          </cell>
        </row>
        <row r="4194">
          <cell r="B4194">
            <v>3002140000</v>
          </cell>
          <cell r="C4194" t="str">
            <v>- - иммунологические продукты, смешанные, не расфасованные в виде дозированных лекарственных форм или в формы или упаковки для розничной продажи</v>
          </cell>
          <cell r="D4194" t="str">
            <v>-</v>
          </cell>
          <cell r="E4194">
            <v>3</v>
          </cell>
        </row>
        <row r="4195">
          <cell r="B4195">
            <v>3002150000</v>
          </cell>
          <cell r="C4195" t="str">
            <v>- - иммунологические продукты, расфасованные в виде дозированных лекарственных форм или в формы или упаковки для розничной продажи</v>
          </cell>
          <cell r="D4195" t="str">
            <v>-</v>
          </cell>
          <cell r="E4195">
            <v>3</v>
          </cell>
        </row>
        <row r="4196">
          <cell r="B4196">
            <v>3002190000</v>
          </cell>
          <cell r="C4196" t="str">
            <v>- - прочие</v>
          </cell>
          <cell r="D4196" t="str">
            <v>-</v>
          </cell>
          <cell r="E4196">
            <v>3</v>
          </cell>
        </row>
        <row r="4197">
          <cell r="B4197">
            <v>3002200001</v>
          </cell>
          <cell r="C4197" t="str">
            <v>- - против краснухи</v>
          </cell>
          <cell r="D4197" t="str">
            <v>-</v>
          </cell>
          <cell r="E4197">
            <v>2</v>
          </cell>
        </row>
        <row r="4198">
          <cell r="B4198">
            <v>3002200002</v>
          </cell>
          <cell r="C4198" t="str">
            <v>- - против гепатита B</v>
          </cell>
          <cell r="D4198" t="str">
            <v>-</v>
          </cell>
          <cell r="E4198">
            <v>2</v>
          </cell>
        </row>
        <row r="4199">
          <cell r="B4199">
            <v>3002200009</v>
          </cell>
          <cell r="C4199" t="str">
            <v>- - прочие</v>
          </cell>
          <cell r="D4199" t="str">
            <v>-</v>
          </cell>
          <cell r="E4199">
            <v>2</v>
          </cell>
        </row>
        <row r="4200">
          <cell r="B4200">
            <v>3002300000</v>
          </cell>
          <cell r="C4200" t="str">
            <v>- вакцины ветеринарные</v>
          </cell>
          <cell r="D4200" t="str">
            <v>-</v>
          </cell>
          <cell r="E4200">
            <v>3</v>
          </cell>
        </row>
        <row r="4201">
          <cell r="B4201">
            <v>3002901000</v>
          </cell>
          <cell r="C4201" t="str">
            <v>- - кровь человеческая</v>
          </cell>
          <cell r="D4201" t="str">
            <v>-</v>
          </cell>
          <cell r="E4201">
            <v>6.5</v>
          </cell>
        </row>
        <row r="4202">
          <cell r="B4202">
            <v>3002903000</v>
          </cell>
          <cell r="C4202" t="str">
            <v>- - кровь животных, приготовленная для использования в терапевтических, профилактических или диагностических целях</v>
          </cell>
          <cell r="D4202" t="str">
            <v>-</v>
          </cell>
          <cell r="E4202">
            <v>6.5</v>
          </cell>
        </row>
        <row r="4203">
          <cell r="B4203">
            <v>3002905000</v>
          </cell>
          <cell r="C4203" t="str">
            <v>- - культуры микроорганизмов</v>
          </cell>
          <cell r="D4203" t="str">
            <v>-</v>
          </cell>
          <cell r="E4203">
            <v>5</v>
          </cell>
        </row>
        <row r="4204">
          <cell r="B4204">
            <v>3002909000</v>
          </cell>
          <cell r="C4204" t="str">
            <v>- - прочие</v>
          </cell>
          <cell r="D4204" t="str">
            <v>-</v>
          </cell>
          <cell r="E4204">
            <v>6.5</v>
          </cell>
        </row>
        <row r="4205">
          <cell r="B4205">
            <v>3003100000</v>
          </cell>
          <cell r="C4205" t="str">
            <v>- содержащие пенициллины или их производные, имеющие структуру пенициллановой кислоты, или содержащие стрептомицины или их производные</v>
          </cell>
          <cell r="D4205" t="str">
            <v>-</v>
          </cell>
          <cell r="E4205">
            <v>0</v>
          </cell>
        </row>
        <row r="4206">
          <cell r="B4206">
            <v>3003200000</v>
          </cell>
          <cell r="C4206" t="str">
            <v>- прочие, содержащие антибиотики</v>
          </cell>
          <cell r="D4206" t="str">
            <v>-</v>
          </cell>
          <cell r="E4206">
            <v>0</v>
          </cell>
        </row>
        <row r="4207">
          <cell r="B4207">
            <v>3003310000</v>
          </cell>
          <cell r="C4207" t="str">
            <v>- - содержащие инсулин</v>
          </cell>
          <cell r="D4207" t="str">
            <v>-</v>
          </cell>
          <cell r="E4207">
            <v>0</v>
          </cell>
        </row>
        <row r="4208">
          <cell r="B4208">
            <v>3003390000</v>
          </cell>
          <cell r="C4208" t="str">
            <v>- - прочие</v>
          </cell>
          <cell r="D4208" t="str">
            <v>-</v>
          </cell>
          <cell r="E4208">
            <v>0</v>
          </cell>
        </row>
        <row r="4209">
          <cell r="B4209">
            <v>3003410000</v>
          </cell>
          <cell r="C4209" t="str">
            <v>- - содержащие эфедрин или его соли</v>
          </cell>
          <cell r="D4209" t="str">
            <v>-</v>
          </cell>
          <cell r="E4209">
            <v>0</v>
          </cell>
        </row>
        <row r="4210">
          <cell r="B4210">
            <v>3003420000</v>
          </cell>
          <cell r="C4210" t="str">
            <v>- - содержащие псевдоэфедрин (INN) или его соли</v>
          </cell>
          <cell r="D4210" t="str">
            <v>-</v>
          </cell>
          <cell r="E4210">
            <v>0</v>
          </cell>
        </row>
        <row r="4211">
          <cell r="B4211">
            <v>3003430000</v>
          </cell>
          <cell r="C4211" t="str">
            <v>- - содержащие норэфедрин или его соли</v>
          </cell>
          <cell r="D4211" t="str">
            <v>-</v>
          </cell>
          <cell r="E4211">
            <v>0</v>
          </cell>
        </row>
        <row r="4212">
          <cell r="B4212">
            <v>3003490000</v>
          </cell>
          <cell r="C4212" t="str">
            <v>- - прочие</v>
          </cell>
          <cell r="D4212" t="str">
            <v>-</v>
          </cell>
          <cell r="E4212">
            <v>0</v>
          </cell>
        </row>
        <row r="4213">
          <cell r="B4213">
            <v>3003600000</v>
          </cell>
          <cell r="C4213" t="str">
            <v>- прочие, содержащие противомалярийные активные (действующие) вещества, указанные в примечании к субпозициям 2 к данной группе</v>
          </cell>
          <cell r="D4213" t="str">
            <v>-</v>
          </cell>
          <cell r="E4213">
            <v>0</v>
          </cell>
        </row>
        <row r="4214">
          <cell r="B4214">
            <v>3003900000</v>
          </cell>
          <cell r="C4214" t="str">
            <v>- прочие</v>
          </cell>
          <cell r="D4214" t="str">
            <v>-</v>
          </cell>
          <cell r="E4214">
            <v>0</v>
          </cell>
        </row>
        <row r="4215">
          <cell r="B4215">
            <v>3004100001</v>
          </cell>
          <cell r="C4215" t="str">
            <v>- - - содержащие в качестве основного действующего вещества только: ампициллина тригидрат или ампициллина натриевую соль, или бензилпенициллина соли и соединения, или карбенициллин, или оксациллин, или сулациллин (сультамициллин), или феноксиметилпенициллин</v>
          </cell>
          <cell r="D4215" t="str">
            <v>-</v>
          </cell>
          <cell r="E4215">
            <v>4</v>
          </cell>
        </row>
        <row r="4216">
          <cell r="B4216">
            <v>3004100004</v>
          </cell>
          <cell r="C4216" t="str">
            <v>- - - - расфасованные или представленные в виде дозированных лекарственных форм, но не упакованные для розничной продажи</v>
          </cell>
          <cell r="D4216" t="str">
            <v>-</v>
          </cell>
          <cell r="E4216">
            <v>3</v>
          </cell>
        </row>
        <row r="4217">
          <cell r="B4217">
            <v>3004100005</v>
          </cell>
          <cell r="C4217" t="str">
            <v>- - - - прочие</v>
          </cell>
          <cell r="D4217" t="str">
            <v>-</v>
          </cell>
          <cell r="E4217">
            <v>4</v>
          </cell>
        </row>
        <row r="4218">
          <cell r="B4218">
            <v>3004100006</v>
          </cell>
          <cell r="C4218" t="str">
            <v>- - - - содержащие в качестве основного действующего вещества только стрептомицина сульфат</v>
          </cell>
          <cell r="D4218" t="str">
            <v>-</v>
          </cell>
          <cell r="E4218">
            <v>6.5</v>
          </cell>
        </row>
        <row r="4219">
          <cell r="B4219">
            <v>3004100007</v>
          </cell>
          <cell r="C4219" t="str">
            <v>- - - - прочие</v>
          </cell>
          <cell r="D4219" t="str">
            <v>-</v>
          </cell>
          <cell r="E4219">
            <v>5</v>
          </cell>
        </row>
        <row r="4220">
          <cell r="B4220">
            <v>3004100008</v>
          </cell>
          <cell r="C4220" t="str">
            <v>- - - прочие</v>
          </cell>
          <cell r="D4220" t="str">
            <v>-</v>
          </cell>
          <cell r="E4220">
            <v>6.5</v>
          </cell>
        </row>
        <row r="4221">
          <cell r="B4221">
            <v>3004200001</v>
          </cell>
          <cell r="C4221" t="str">
            <v>- - - содержащие в качестве основного действующего вещества только: амикацин или гентамицин, или гризеофульвин, или доксициклин, или доксорубицин, или канамицин, или кислоту фузидиевую и ее натриевую соль, или левомицетин (хлорамфеникол) и его соли, или линкомицин, или метациклин, или нистатин, или рифампицин, или цефазолин, или цефалексин, или цефалотин, или эритромицина основание</v>
          </cell>
          <cell r="D4221" t="str">
            <v>-</v>
          </cell>
          <cell r="E4221">
            <v>4</v>
          </cell>
        </row>
        <row r="4222">
          <cell r="B4222">
            <v>3004200002</v>
          </cell>
          <cell r="C4222" t="str">
            <v>- - - прочие</v>
          </cell>
          <cell r="D4222" t="str">
            <v>-</v>
          </cell>
          <cell r="E4222">
            <v>3</v>
          </cell>
        </row>
        <row r="4223">
          <cell r="B4223">
            <v>3004200003</v>
          </cell>
          <cell r="C4223" t="str">
            <v>- - - содержащие в качестве основного действующего вещества только эритромицина основание или канамицина сульфат</v>
          </cell>
          <cell r="D4223" t="str">
            <v>-</v>
          </cell>
          <cell r="E4223">
            <v>5</v>
          </cell>
        </row>
        <row r="4224">
          <cell r="B4224">
            <v>3004200009</v>
          </cell>
          <cell r="C4224" t="str">
            <v>- - - прочие</v>
          </cell>
          <cell r="D4224" t="str">
            <v>-</v>
          </cell>
          <cell r="E4224">
            <v>5</v>
          </cell>
        </row>
        <row r="4225">
          <cell r="B4225">
            <v>3004310000</v>
          </cell>
          <cell r="C4225" t="str">
            <v>- - содержащие инсулин</v>
          </cell>
          <cell r="D4225" t="str">
            <v>-</v>
          </cell>
          <cell r="E4225">
            <v>0</v>
          </cell>
        </row>
        <row r="4226">
          <cell r="B4226">
            <v>3004320001</v>
          </cell>
          <cell r="C4226" t="str">
            <v>- - - расфасованные в формы или упаковки для розничной продажи и содержащие в качестве основного действующего вещества только флуоцинолон</v>
          </cell>
          <cell r="D4226" t="str">
            <v>-</v>
          </cell>
          <cell r="E4226">
            <v>4</v>
          </cell>
        </row>
        <row r="4227">
          <cell r="B4227">
            <v>3004320009</v>
          </cell>
          <cell r="C4227" t="str">
            <v>- - - прочие</v>
          </cell>
          <cell r="D4227" t="str">
            <v>-</v>
          </cell>
          <cell r="E4227">
            <v>3</v>
          </cell>
        </row>
        <row r="4228">
          <cell r="B4228">
            <v>3004390001</v>
          </cell>
          <cell r="C4228" t="str">
            <v>- - - расфасованные в формы или упаковки для розничной продажи</v>
          </cell>
          <cell r="D4228" t="str">
            <v>-</v>
          </cell>
          <cell r="E4228">
            <v>3</v>
          </cell>
        </row>
        <row r="4229">
          <cell r="B4229">
            <v>3004390009</v>
          </cell>
          <cell r="C4229" t="str">
            <v>- - - прочие</v>
          </cell>
          <cell r="D4229" t="str">
            <v>-</v>
          </cell>
          <cell r="E4229">
            <v>5</v>
          </cell>
        </row>
        <row r="4230">
          <cell r="B4230">
            <v>3004410000</v>
          </cell>
          <cell r="C4230" t="str">
            <v>- - содержащие эфедрин или его соли</v>
          </cell>
          <cell r="D4230" t="str">
            <v>-</v>
          </cell>
          <cell r="E4230">
            <v>5</v>
          </cell>
        </row>
        <row r="4231">
          <cell r="B4231">
            <v>3004420000</v>
          </cell>
          <cell r="C4231" t="str">
            <v>- - содержащие псевдоэфедрин (INN) или его соли</v>
          </cell>
          <cell r="D4231" t="str">
            <v>-</v>
          </cell>
          <cell r="E4231">
            <v>5</v>
          </cell>
        </row>
        <row r="4232">
          <cell r="B4232">
            <v>3004430000</v>
          </cell>
          <cell r="C4232" t="str">
            <v>- - содержащие норэфедрин или его соли</v>
          </cell>
          <cell r="D4232" t="str">
            <v>-</v>
          </cell>
          <cell r="E4232">
            <v>5</v>
          </cell>
        </row>
        <row r="4233">
          <cell r="B4233">
            <v>3004490001</v>
          </cell>
          <cell r="C4233" t="str">
            <v>- - - расфасованные в формы или упаковки для розничной продажи и содержащие в качестве основного действующего вещества только: кофеин-бензоат натрия или ксантинола никотинат, или папаверин, или пилокарпин, или теобромин, или теофиллин</v>
          </cell>
          <cell r="D4233" t="str">
            <v>-</v>
          </cell>
          <cell r="E4233">
            <v>5</v>
          </cell>
        </row>
        <row r="4234">
          <cell r="B4234">
            <v>3004490009</v>
          </cell>
          <cell r="C4234" t="str">
            <v>- - - прочие</v>
          </cell>
          <cell r="D4234" t="str">
            <v>-</v>
          </cell>
          <cell r="E4234">
            <v>5</v>
          </cell>
        </row>
        <row r="4235">
          <cell r="B4235">
            <v>3004500001</v>
          </cell>
          <cell r="C4235" t="str">
            <v>- - - содержащие в качестве основного действующего вещества только: кислоту аскорбиновую (витамин C) или кислоту никотиновую, или кокарбоксилазу, или никотинамид, или пиридоксин, или тиамин и его соли (витамин B1), или цианокобаламин (витамин B12)</v>
          </cell>
          <cell r="D4235" t="str">
            <v>-</v>
          </cell>
          <cell r="E4235">
            <v>4</v>
          </cell>
        </row>
        <row r="4236">
          <cell r="B4236">
            <v>3004500002</v>
          </cell>
          <cell r="C4236" t="str">
            <v>- - - прочие</v>
          </cell>
          <cell r="D4236" t="str">
            <v>-</v>
          </cell>
          <cell r="E4236">
            <v>4</v>
          </cell>
        </row>
        <row r="4237">
          <cell r="B4237">
            <v>3004500005</v>
          </cell>
          <cell r="C4237" t="str">
            <v>- - - содержащие в качестве основного действующего вещества только альфа-токоферола ацетат (витамин E)</v>
          </cell>
          <cell r="D4237" t="str">
            <v>-</v>
          </cell>
          <cell r="E4237">
            <v>4</v>
          </cell>
        </row>
        <row r="4238">
          <cell r="B4238">
            <v>3004500006</v>
          </cell>
          <cell r="C4238" t="str">
            <v>- - - содержащие в качестве основного действующего вещества только: кокарбоксилазу или кислоту аскорбиновую (витамин C), или цианокобаламин (витамин B12)</v>
          </cell>
          <cell r="D4238" t="str">
            <v>-</v>
          </cell>
          <cell r="E4238">
            <v>5</v>
          </cell>
        </row>
        <row r="4239">
          <cell r="B4239">
            <v>3004500008</v>
          </cell>
          <cell r="C4239" t="str">
            <v>- - - прочие</v>
          </cell>
          <cell r="D4239" t="str">
            <v>-</v>
          </cell>
          <cell r="E4239">
            <v>5</v>
          </cell>
        </row>
        <row r="4240">
          <cell r="B4240">
            <v>3004600000</v>
          </cell>
          <cell r="C4240" t="str">
            <v>- прочие, содержащие противомалярийные активные (действующие) вещества, указанные в примечании к субпозициям 2 к данной группе</v>
          </cell>
          <cell r="D4240" t="str">
            <v>-</v>
          </cell>
          <cell r="E4240">
            <v>3</v>
          </cell>
        </row>
        <row r="4241">
          <cell r="B4241">
            <v>3004900001</v>
          </cell>
          <cell r="C4241" t="str">
            <v>- - - содержащие йод или соединения йода</v>
          </cell>
          <cell r="D4241" t="str">
            <v>-</v>
          </cell>
          <cell r="E4241">
            <v>5</v>
          </cell>
        </row>
        <row r="4242">
          <cell r="B4242">
            <v>3004900002</v>
          </cell>
          <cell r="C4242" t="str">
            <v>- - - прочие</v>
          </cell>
          <cell r="D4242" t="str">
            <v>-</v>
          </cell>
          <cell r="E4242">
            <v>3</v>
          </cell>
        </row>
        <row r="4243">
          <cell r="B4243">
            <v>3004900005</v>
          </cell>
          <cell r="C4243" t="str">
            <v>- - - содержащие йод или соединения йода</v>
          </cell>
          <cell r="D4243" t="str">
            <v>-</v>
          </cell>
          <cell r="E4243">
            <v>5</v>
          </cell>
        </row>
        <row r="4244">
          <cell r="B4244">
            <v>3004900006</v>
          </cell>
          <cell r="C4244" t="str">
            <v>- - - - содержащие в качестве основного действующего вещества только: кислоту ацетилсалициловую или парацетамол, или рибоксин (инозин), или поливинилпирролидон</v>
          </cell>
          <cell r="D4244" t="str">
            <v>-</v>
          </cell>
          <cell r="E4244">
            <v>3</v>
          </cell>
        </row>
        <row r="4245">
          <cell r="B4245">
            <v>3004900009</v>
          </cell>
          <cell r="C4245" t="str">
            <v>- - - - прочие</v>
          </cell>
          <cell r="D4245" t="str">
            <v>-</v>
          </cell>
          <cell r="E4245">
            <v>3</v>
          </cell>
        </row>
        <row r="4246">
          <cell r="B4246">
            <v>3005100000</v>
          </cell>
          <cell r="C4246" t="str">
            <v>- материал перевязочный адгезивный и прочие изделия, имеющие липкий слой</v>
          </cell>
          <cell r="D4246" t="str">
            <v>-</v>
          </cell>
          <cell r="E4246">
            <v>5</v>
          </cell>
        </row>
        <row r="4247">
          <cell r="B4247">
            <v>3005901000</v>
          </cell>
          <cell r="C4247" t="str">
            <v>- - вата и изделия из ваты</v>
          </cell>
          <cell r="D4247" t="str">
            <v>-</v>
          </cell>
          <cell r="E4247">
            <v>5</v>
          </cell>
        </row>
        <row r="4248">
          <cell r="B4248">
            <v>3005903100</v>
          </cell>
          <cell r="C4248" t="str">
            <v>- - - - марля и изделия из марли</v>
          </cell>
          <cell r="D4248" t="str">
            <v>-</v>
          </cell>
          <cell r="E4248">
            <v>5</v>
          </cell>
        </row>
        <row r="4249">
          <cell r="B4249">
            <v>3005905000</v>
          </cell>
          <cell r="C4249" t="str">
            <v>- - - - прочие</v>
          </cell>
          <cell r="D4249" t="str">
            <v>-</v>
          </cell>
          <cell r="E4249">
            <v>5</v>
          </cell>
        </row>
        <row r="4250">
          <cell r="B4250">
            <v>3005909900</v>
          </cell>
          <cell r="C4250" t="str">
            <v>- - - прочие</v>
          </cell>
          <cell r="D4250" t="str">
            <v>-</v>
          </cell>
          <cell r="E4250">
            <v>5</v>
          </cell>
        </row>
        <row r="4251">
          <cell r="B4251">
            <v>3006101000</v>
          </cell>
          <cell r="C4251" t="str">
            <v>- - кетгут хирургический стерильный</v>
          </cell>
          <cell r="D4251" t="str">
            <v>-</v>
          </cell>
          <cell r="E4251">
            <v>3</v>
          </cell>
        </row>
        <row r="4252">
          <cell r="B4252">
            <v>3006103001</v>
          </cell>
          <cell r="C4252" t="str">
            <v>- - - из трикотажного полотна машинного или ручного вязания, кроме ворсового полотна</v>
          </cell>
          <cell r="D4252" t="str">
            <v>-</v>
          </cell>
          <cell r="E4252">
            <v>8</v>
          </cell>
        </row>
        <row r="4253">
          <cell r="B4253">
            <v>3006103009</v>
          </cell>
          <cell r="C4253" t="str">
            <v>- - - прочие</v>
          </cell>
          <cell r="D4253" t="str">
            <v>-</v>
          </cell>
          <cell r="E4253">
            <v>6.5</v>
          </cell>
        </row>
        <row r="4254">
          <cell r="B4254">
            <v>3006109000</v>
          </cell>
          <cell r="C4254" t="str">
            <v>- - прочие</v>
          </cell>
          <cell r="D4254" t="str">
            <v>-</v>
          </cell>
          <cell r="E4254">
            <v>3</v>
          </cell>
        </row>
        <row r="4255">
          <cell r="B4255">
            <v>3006200000</v>
          </cell>
          <cell r="C4255" t="str">
            <v>- реагенты для определения группы крови</v>
          </cell>
          <cell r="D4255" t="str">
            <v>-</v>
          </cell>
          <cell r="E4255">
            <v>6.5</v>
          </cell>
        </row>
        <row r="4256">
          <cell r="B4256">
            <v>3006300000</v>
          </cell>
          <cell r="C4256" t="str">
            <v>- препараты контрастные для рентгенографических обследований; реагенты диагностические, предназначенные для введения больным</v>
          </cell>
          <cell r="D4256" t="str">
            <v>-</v>
          </cell>
          <cell r="E4256">
            <v>3</v>
          </cell>
        </row>
        <row r="4257">
          <cell r="B4257">
            <v>3006400000</v>
          </cell>
          <cell r="C4257" t="str">
            <v>- цементы зубные и материалы для пломбирования зубов прочие; цементы, реконструирующие кость</v>
          </cell>
          <cell r="D4257" t="str">
            <v>-</v>
          </cell>
          <cell r="E4257">
            <v>3</v>
          </cell>
        </row>
        <row r="4258">
          <cell r="B4258">
            <v>3006500000</v>
          </cell>
          <cell r="C4258" t="str">
            <v>- сумки санитарные и наборы для оказания первой помощи</v>
          </cell>
          <cell r="D4258" t="str">
            <v>-</v>
          </cell>
          <cell r="E4258">
            <v>5</v>
          </cell>
        </row>
        <row r="4259">
          <cell r="B4259">
            <v>3006600001</v>
          </cell>
          <cell r="C4259" t="str">
            <v>- - - расфасованные в формы или упаковки для розничной продажи</v>
          </cell>
          <cell r="D4259" t="str">
            <v>-</v>
          </cell>
          <cell r="E4259">
            <v>5</v>
          </cell>
        </row>
        <row r="4260">
          <cell r="B4260">
            <v>3006600002</v>
          </cell>
          <cell r="C4260" t="str">
            <v>- - - прочие</v>
          </cell>
          <cell r="D4260" t="str">
            <v>-</v>
          </cell>
          <cell r="E4260">
            <v>6.5</v>
          </cell>
        </row>
        <row r="4261">
          <cell r="B4261">
            <v>3006600009</v>
          </cell>
          <cell r="C4261" t="str">
            <v>- - на основе спермицидов</v>
          </cell>
          <cell r="D4261" t="str">
            <v>-</v>
          </cell>
          <cell r="E4261">
            <v>6.5</v>
          </cell>
        </row>
        <row r="4262">
          <cell r="B4262">
            <v>3006700000</v>
          </cell>
          <cell r="C4262" t="str">
            <v>- 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v>
          </cell>
          <cell r="D4262" t="str">
            <v>-</v>
          </cell>
          <cell r="E4262">
            <v>5</v>
          </cell>
        </row>
        <row r="4263">
          <cell r="B4263">
            <v>3006910000</v>
          </cell>
          <cell r="C4263" t="str">
            <v>- - приспособления, идентифицируемые как приспособления для стомического использования</v>
          </cell>
          <cell r="D4263" t="str">
            <v>-</v>
          </cell>
          <cell r="E4263">
            <v>0</v>
          </cell>
        </row>
        <row r="4264">
          <cell r="B4264">
            <v>3006920000</v>
          </cell>
          <cell r="C4264" t="str">
            <v>- - непригодные фармацевтические средства</v>
          </cell>
          <cell r="D4264" t="str">
            <v>-</v>
          </cell>
          <cell r="E4264">
            <v>6.5</v>
          </cell>
        </row>
        <row r="4265">
          <cell r="B4265">
            <v>3101000000</v>
          </cell>
          <cell r="C4265" t="str">
            <v>Удобрения животного или растительного происхождения, смешанные или несмешанные, химически обработанные или необработанные; удобрения, полученные смешиванием или химической обработкой продуктов растительного или животного происхождения</v>
          </cell>
          <cell r="D4265" t="str">
            <v>-</v>
          </cell>
          <cell r="E4265">
            <v>6.5</v>
          </cell>
        </row>
        <row r="4266">
          <cell r="B4266">
            <v>3102101000</v>
          </cell>
          <cell r="C4266" t="str">
            <v>- - мочевина, содержащая более 45 мас.% азота в пересчете на сухой безводный продукт</v>
          </cell>
          <cell r="D4266" t="str">
            <v>кг N</v>
          </cell>
          <cell r="E4266">
            <v>6.5</v>
          </cell>
        </row>
        <row r="4267">
          <cell r="B4267">
            <v>3102109000</v>
          </cell>
          <cell r="C4267" t="str">
            <v>- - прочая</v>
          </cell>
          <cell r="D4267" t="str">
            <v>кг N</v>
          </cell>
          <cell r="E4267">
            <v>6.5</v>
          </cell>
        </row>
        <row r="4268">
          <cell r="B4268">
            <v>3102210000</v>
          </cell>
          <cell r="C4268" t="str">
            <v>- - сульфат аммония</v>
          </cell>
          <cell r="D4268" t="str">
            <v>кг N</v>
          </cell>
          <cell r="E4268">
            <v>6.5</v>
          </cell>
        </row>
        <row r="4269">
          <cell r="B4269">
            <v>3102290000</v>
          </cell>
          <cell r="C4269" t="str">
            <v>- - прочие</v>
          </cell>
          <cell r="D4269" t="str">
            <v>кг N</v>
          </cell>
          <cell r="E4269">
            <v>6.5</v>
          </cell>
        </row>
        <row r="4270">
          <cell r="B4270">
            <v>3102301000</v>
          </cell>
          <cell r="C4270" t="str">
            <v>- - в водном растворе</v>
          </cell>
          <cell r="D4270" t="str">
            <v>кг N</v>
          </cell>
          <cell r="E4270">
            <v>6.5</v>
          </cell>
        </row>
        <row r="4271">
          <cell r="B4271">
            <v>3102309000</v>
          </cell>
          <cell r="C4271" t="str">
            <v>- - прочий</v>
          </cell>
          <cell r="D4271" t="str">
            <v>кг N</v>
          </cell>
          <cell r="E4271">
            <v>6.5</v>
          </cell>
        </row>
        <row r="4272">
          <cell r="B4272">
            <v>3102401000</v>
          </cell>
          <cell r="C4272" t="str">
            <v>- - с содержанием азота не более 28 мас.%</v>
          </cell>
          <cell r="D4272" t="str">
            <v>кг N</v>
          </cell>
          <cell r="E4272">
            <v>6.5</v>
          </cell>
        </row>
        <row r="4273">
          <cell r="B4273">
            <v>3102409000</v>
          </cell>
          <cell r="C4273" t="str">
            <v>- - с содержанием азота более 28 мас.%</v>
          </cell>
          <cell r="D4273" t="str">
            <v>кг N</v>
          </cell>
          <cell r="E4273">
            <v>6.5</v>
          </cell>
        </row>
        <row r="4274">
          <cell r="B4274">
            <v>3102500000</v>
          </cell>
          <cell r="C4274" t="str">
            <v>- нитрат натрия</v>
          </cell>
          <cell r="D4274" t="str">
            <v>кг N</v>
          </cell>
          <cell r="E4274">
            <v>6.5</v>
          </cell>
        </row>
        <row r="4275">
          <cell r="B4275">
            <v>3102600000</v>
          </cell>
          <cell r="C4275" t="str">
            <v>- двойные соли и смеси нитрата кальция и нитрата аммония</v>
          </cell>
          <cell r="D4275" t="str">
            <v>кг N</v>
          </cell>
          <cell r="E4275">
            <v>5</v>
          </cell>
        </row>
        <row r="4276">
          <cell r="B4276">
            <v>3102800000</v>
          </cell>
          <cell r="C4276" t="str">
            <v>- смеси мочевины и нитрата аммония в водном или аммиачном растворе</v>
          </cell>
          <cell r="D4276" t="str">
            <v>кг N</v>
          </cell>
          <cell r="E4276">
            <v>6.5</v>
          </cell>
        </row>
        <row r="4277">
          <cell r="B4277">
            <v>3102900000</v>
          </cell>
          <cell r="C4277" t="str">
            <v>- прочие, включая смеси, не поименованные в предыдущих субпозициях</v>
          </cell>
          <cell r="D4277" t="str">
            <v>кг N</v>
          </cell>
          <cell r="E4277">
            <v>6.5</v>
          </cell>
        </row>
        <row r="4278">
          <cell r="B4278">
            <v>3103110000</v>
          </cell>
          <cell r="C4278" t="str">
            <v>- - содержащие 35 мас.% или более пентаоксида дифосфора (P2O5)</v>
          </cell>
          <cell r="D4278" t="str">
            <v>кг P2O5</v>
          </cell>
          <cell r="E4278">
            <v>6.5</v>
          </cell>
        </row>
        <row r="4279">
          <cell r="B4279">
            <v>3103190000</v>
          </cell>
          <cell r="C4279" t="str">
            <v>- - прочие</v>
          </cell>
          <cell r="D4279" t="str">
            <v>кг P2O5</v>
          </cell>
          <cell r="E4279">
            <v>6.5</v>
          </cell>
        </row>
        <row r="4280">
          <cell r="B4280">
            <v>3103900000</v>
          </cell>
          <cell r="C4280" t="str">
            <v>- прочие</v>
          </cell>
          <cell r="D4280" t="str">
            <v>кг P2O5</v>
          </cell>
          <cell r="E4280">
            <v>6.5</v>
          </cell>
        </row>
        <row r="4281">
          <cell r="B4281">
            <v>3104201000</v>
          </cell>
          <cell r="C4281" t="str">
            <v>- - с содержанием калия в пересчете на K2O не более 40 мас.% в пересчете на сухой безводный продукт</v>
          </cell>
          <cell r="D4281" t="str">
            <v>кг K2O</v>
          </cell>
          <cell r="E4281">
            <v>6.5</v>
          </cell>
        </row>
        <row r="4282">
          <cell r="B4282">
            <v>3104205000</v>
          </cell>
          <cell r="C4282" t="str">
            <v>- - с содержанием калия в пересчете на K2O более 40 мас.%, но не более 62 мас.% в пересчете на сухой безводный продукт</v>
          </cell>
          <cell r="D4282" t="str">
            <v>кг K2O</v>
          </cell>
          <cell r="E4282">
            <v>6.5</v>
          </cell>
        </row>
        <row r="4283">
          <cell r="B4283">
            <v>3104209000</v>
          </cell>
          <cell r="C4283" t="str">
            <v>- - с содержанием калия в пересчете на K2O более 62 мас.% в пересчете на сухой безводный продукт</v>
          </cell>
          <cell r="D4283" t="str">
            <v>кг K2O</v>
          </cell>
          <cell r="E4283">
            <v>6.5</v>
          </cell>
        </row>
        <row r="4284">
          <cell r="B4284">
            <v>3104300000</v>
          </cell>
          <cell r="C4284" t="str">
            <v>- сульфат калия</v>
          </cell>
          <cell r="D4284" t="str">
            <v>кг K2O</v>
          </cell>
          <cell r="E4284">
            <v>6.5</v>
          </cell>
        </row>
        <row r="4285">
          <cell r="B4285">
            <v>3104900001</v>
          </cell>
          <cell r="C4285" t="str">
            <v>- - карналлит</v>
          </cell>
          <cell r="D4285" t="str">
            <v>кг K2O</v>
          </cell>
          <cell r="E4285">
            <v>0</v>
          </cell>
        </row>
        <row r="4286">
          <cell r="B4286">
            <v>3104900009</v>
          </cell>
          <cell r="C4286" t="str">
            <v>- - прочие</v>
          </cell>
          <cell r="D4286" t="str">
            <v>кг K2O</v>
          </cell>
          <cell r="E4286">
            <v>6.5</v>
          </cell>
        </row>
        <row r="4287">
          <cell r="B4287">
            <v>3105100000</v>
          </cell>
          <cell r="C4287" t="str">
            <v>- товары данной группы в таблетках или аналогичных формах или в упаковках, брутто-масса которых не превышает 10 кг</v>
          </cell>
          <cell r="D4287" t="str">
            <v>-</v>
          </cell>
          <cell r="E4287">
            <v>6.5</v>
          </cell>
        </row>
        <row r="4288">
          <cell r="B4288">
            <v>3105201000</v>
          </cell>
          <cell r="C4288" t="str">
            <v>- - с содержанием азота более 10 мас.% азота в пересчете на сухой безводный продукт</v>
          </cell>
          <cell r="D4288" t="str">
            <v>-</v>
          </cell>
          <cell r="E4288">
            <v>6.5</v>
          </cell>
        </row>
        <row r="4289">
          <cell r="B4289">
            <v>3105209000</v>
          </cell>
          <cell r="C4289" t="str">
            <v>- - прочие</v>
          </cell>
          <cell r="D4289" t="str">
            <v>-</v>
          </cell>
          <cell r="E4289">
            <v>6.5</v>
          </cell>
        </row>
        <row r="4290">
          <cell r="B4290">
            <v>3105300000</v>
          </cell>
          <cell r="C4290" t="str">
            <v>- водородфосфат диаммония (фосфат диаммония)</v>
          </cell>
          <cell r="D4290" t="str">
            <v>-</v>
          </cell>
          <cell r="E4290">
            <v>6.5</v>
          </cell>
        </row>
        <row r="4291">
          <cell r="B4291">
            <v>3105400000</v>
          </cell>
          <cell r="C4291" t="str">
            <v>- диводородфосфат аммония (фосфат моноаммония) и его смеси с водородфосфатом диаммония (фосфатом диаммония)</v>
          </cell>
          <cell r="D4291" t="str">
            <v>-</v>
          </cell>
          <cell r="E4291">
            <v>6.5</v>
          </cell>
        </row>
        <row r="4292">
          <cell r="B4292">
            <v>3105510000</v>
          </cell>
          <cell r="C4292" t="str">
            <v>- - содержащие нитраты и фосфаты</v>
          </cell>
          <cell r="D4292" t="str">
            <v>-</v>
          </cell>
          <cell r="E4292">
            <v>6.5</v>
          </cell>
        </row>
        <row r="4293">
          <cell r="B4293">
            <v>3105590000</v>
          </cell>
          <cell r="C4293" t="str">
            <v>- - прочие</v>
          </cell>
          <cell r="D4293" t="str">
            <v>-</v>
          </cell>
          <cell r="E4293">
            <v>6.5</v>
          </cell>
        </row>
        <row r="4294">
          <cell r="B4294">
            <v>3105600000</v>
          </cell>
          <cell r="C4294" t="str">
            <v>- удобрения минеральные или химические, содержащие два питательных элемента: фосфор и калий</v>
          </cell>
          <cell r="D4294" t="str">
            <v>-</v>
          </cell>
          <cell r="E4294">
            <v>6.5</v>
          </cell>
        </row>
        <row r="4295">
          <cell r="B4295">
            <v>3105902000</v>
          </cell>
          <cell r="C4295" t="str">
            <v>- - с содержанием азота более 10 мас.% азота в пересчете на сухой безводный продукт</v>
          </cell>
          <cell r="E4295" t="str">
            <v>6,5</v>
          </cell>
        </row>
        <row r="4296">
          <cell r="B4296">
            <v>3105908000</v>
          </cell>
          <cell r="C4296" t="str">
            <v>- - прочие</v>
          </cell>
          <cell r="D4296" t="str">
            <v>-</v>
          </cell>
          <cell r="E4296">
            <v>6.5</v>
          </cell>
        </row>
        <row r="4297">
          <cell r="B4297">
            <v>3201100000</v>
          </cell>
          <cell r="C4297" t="str">
            <v>- экстракт квебрахо</v>
          </cell>
          <cell r="D4297" t="str">
            <v>-</v>
          </cell>
          <cell r="E4297">
            <v>0</v>
          </cell>
        </row>
        <row r="4298">
          <cell r="B4298">
            <v>3201200000</v>
          </cell>
          <cell r="C4298" t="str">
            <v>- экстракт акации</v>
          </cell>
          <cell r="D4298" t="str">
            <v>-</v>
          </cell>
          <cell r="E4298">
            <v>0</v>
          </cell>
        </row>
        <row r="4299">
          <cell r="B4299">
            <v>3201902000</v>
          </cell>
          <cell r="C4299" t="str">
            <v>- - экстракт сумаха, экстракт валонеи, экстракт дуба или экстракт каштана</v>
          </cell>
          <cell r="D4299" t="str">
            <v>-</v>
          </cell>
          <cell r="E4299">
            <v>0</v>
          </cell>
        </row>
        <row r="4300">
          <cell r="B4300">
            <v>3201909000</v>
          </cell>
          <cell r="C4300" t="str">
            <v>- - прочие</v>
          </cell>
          <cell r="D4300" t="str">
            <v>-</v>
          </cell>
          <cell r="E4300">
            <v>5</v>
          </cell>
        </row>
        <row r="4301">
          <cell r="B4301">
            <v>3202100000</v>
          </cell>
          <cell r="C4301" t="str">
            <v>- органические дубильные вещества синтетические</v>
          </cell>
          <cell r="D4301" t="str">
            <v>-</v>
          </cell>
          <cell r="E4301">
            <v>0</v>
          </cell>
        </row>
        <row r="4302">
          <cell r="B4302">
            <v>3202900000</v>
          </cell>
          <cell r="C4302" t="str">
            <v>- прочие</v>
          </cell>
          <cell r="D4302" t="str">
            <v>-</v>
          </cell>
          <cell r="E4302">
            <v>5</v>
          </cell>
        </row>
        <row r="4303">
          <cell r="B4303">
            <v>3203001001</v>
          </cell>
          <cell r="C4303" t="str">
            <v>- - черный катеху (Acacia catechu)</v>
          </cell>
          <cell r="D4303" t="str">
            <v>-</v>
          </cell>
          <cell r="E4303">
            <v>5</v>
          </cell>
        </row>
        <row r="4304">
          <cell r="B4304">
            <v>3203001009</v>
          </cell>
          <cell r="C4304" t="str">
            <v>- - прочие</v>
          </cell>
          <cell r="D4304" t="str">
            <v>-</v>
          </cell>
          <cell r="E4304">
            <v>3</v>
          </cell>
        </row>
        <row r="4305">
          <cell r="B4305">
            <v>3203009000</v>
          </cell>
          <cell r="C4305" t="str">
            <v>- красящие вещества животного происхождения и препараты на их основе</v>
          </cell>
          <cell r="D4305" t="str">
            <v>-</v>
          </cell>
          <cell r="E4305">
            <v>3</v>
          </cell>
        </row>
        <row r="4306">
          <cell r="B4306">
            <v>3204110000</v>
          </cell>
          <cell r="C4306" t="str">
            <v>- - красители дисперсные и препараты, изготовленные на их основе</v>
          </cell>
          <cell r="D4306" t="str">
            <v>-</v>
          </cell>
          <cell r="E4306">
            <v>0</v>
          </cell>
        </row>
        <row r="4307">
          <cell r="B4307">
            <v>3204120000</v>
          </cell>
          <cell r="C4307" t="str">
            <v>- - красители кислотные, предварительно металлизированные или неметаллизированные, и препараты, изготовленные на их основе; красители протравные и препараты, изготовленные на их основе</v>
          </cell>
          <cell r="D4307" t="str">
            <v>-</v>
          </cell>
          <cell r="E4307">
            <v>0</v>
          </cell>
        </row>
        <row r="4308">
          <cell r="B4308">
            <v>3204130000</v>
          </cell>
          <cell r="C4308" t="str">
            <v>- - красители основные и препараты, изготовленные на их основе</v>
          </cell>
          <cell r="D4308" t="str">
            <v>-</v>
          </cell>
          <cell r="E4308">
            <v>5</v>
          </cell>
        </row>
        <row r="4309">
          <cell r="B4309">
            <v>3204140000</v>
          </cell>
          <cell r="C4309" t="str">
            <v>- - красители прямые и препараты, изготовленные на их основе</v>
          </cell>
          <cell r="D4309" t="str">
            <v>-</v>
          </cell>
          <cell r="E4309">
            <v>5</v>
          </cell>
        </row>
        <row r="4310">
          <cell r="B4310">
            <v>3204150000</v>
          </cell>
          <cell r="C4310" t="str">
            <v>- - красители кубовые (включая используемые в качестве пигментов) и препараты, изготовленные на их основе</v>
          </cell>
          <cell r="D4310" t="str">
            <v>-</v>
          </cell>
          <cell r="E4310">
            <v>5</v>
          </cell>
        </row>
        <row r="4311">
          <cell r="B4311">
            <v>3204160000</v>
          </cell>
          <cell r="C4311" t="str">
            <v>- - красители химически активные и препараты, изготовленные на их основе</v>
          </cell>
          <cell r="D4311" t="str">
            <v>-</v>
          </cell>
          <cell r="E4311">
            <v>0</v>
          </cell>
        </row>
        <row r="4312">
          <cell r="B4312">
            <v>3204170000</v>
          </cell>
          <cell r="C4312" t="str">
            <v>- - пигменты и препараты, изготовленные на их основе</v>
          </cell>
          <cell r="D4312" t="str">
            <v>-</v>
          </cell>
          <cell r="E4312">
            <v>0</v>
          </cell>
        </row>
        <row r="4313">
          <cell r="B4313">
            <v>3204190000</v>
          </cell>
          <cell r="C4313" t="str">
            <v>- - прочие, включая смеси двух или более красящих веществ субпозиций 3204 11 - 3204 19</v>
          </cell>
          <cell r="D4313" t="str">
            <v>-</v>
          </cell>
          <cell r="E4313">
            <v>5</v>
          </cell>
        </row>
        <row r="4314">
          <cell r="B4314">
            <v>3204200000</v>
          </cell>
          <cell r="C4314" t="str">
            <v>- органические продукты синтетические, используемые в качестве оптических отбеливателей</v>
          </cell>
          <cell r="D4314" t="str">
            <v>-</v>
          </cell>
          <cell r="E4314">
            <v>5</v>
          </cell>
        </row>
        <row r="4315">
          <cell r="B4315">
            <v>3204900000</v>
          </cell>
          <cell r="C4315" t="str">
            <v>- прочие</v>
          </cell>
          <cell r="D4315" t="str">
            <v>-</v>
          </cell>
          <cell r="E4315">
            <v>5</v>
          </cell>
        </row>
        <row r="4316">
          <cell r="B4316">
            <v>3205000000</v>
          </cell>
          <cell r="C4316" t="str">
            <v>Цветные лаки; препараты на основе цветных лаков, указанные в примечании 3 к данной группе</v>
          </cell>
          <cell r="D4316" t="str">
            <v>-</v>
          </cell>
          <cell r="E4316">
            <v>5</v>
          </cell>
        </row>
        <row r="4317">
          <cell r="B4317">
            <v>3206110000</v>
          </cell>
          <cell r="C4317" t="str">
            <v>- - содержащие 80 мас.% или более диоксида титана в пересчете на сухое вещество</v>
          </cell>
          <cell r="D4317" t="str">
            <v>-</v>
          </cell>
          <cell r="E4317">
            <v>5</v>
          </cell>
        </row>
        <row r="4318">
          <cell r="B4318">
            <v>3206190000</v>
          </cell>
          <cell r="C4318" t="str">
            <v>- - прочие</v>
          </cell>
          <cell r="D4318" t="str">
            <v>-</v>
          </cell>
          <cell r="E4318">
            <v>5</v>
          </cell>
        </row>
        <row r="4319">
          <cell r="B4319">
            <v>3206200000</v>
          </cell>
          <cell r="C4319" t="str">
            <v>- пигменты и препараты, изготовленные на основе соединений хрома</v>
          </cell>
          <cell r="D4319" t="str">
            <v>-</v>
          </cell>
          <cell r="E4319">
            <v>5</v>
          </cell>
        </row>
        <row r="4320">
          <cell r="B4320">
            <v>3206410000</v>
          </cell>
          <cell r="C4320" t="str">
            <v>- - ультрамарин и препараты, изготовленные на его основе</v>
          </cell>
          <cell r="D4320" t="str">
            <v>-</v>
          </cell>
          <cell r="E4320">
            <v>5</v>
          </cell>
        </row>
        <row r="4321">
          <cell r="B4321">
            <v>3206420000</v>
          </cell>
          <cell r="C4321" t="str">
            <v>- - литопон и прочие пигменты и препараты, изготовленные на основе сульфида цинка</v>
          </cell>
          <cell r="D4321" t="str">
            <v>-</v>
          </cell>
          <cell r="E4321">
            <v>5</v>
          </cell>
        </row>
        <row r="4322">
          <cell r="B4322">
            <v>3206491000</v>
          </cell>
          <cell r="C4322" t="str">
            <v>- - - магнетит</v>
          </cell>
          <cell r="D4322" t="str">
            <v>-</v>
          </cell>
          <cell r="E4322">
            <v>5</v>
          </cell>
        </row>
        <row r="4323">
          <cell r="B4323">
            <v>3206497000</v>
          </cell>
          <cell r="C4323" t="str">
            <v>- - - прочие</v>
          </cell>
          <cell r="D4323" t="str">
            <v>-</v>
          </cell>
          <cell r="E4323">
            <v>5</v>
          </cell>
        </row>
        <row r="4324">
          <cell r="B4324">
            <v>3206500000</v>
          </cell>
          <cell r="C4324" t="str">
            <v>- неорганические продукты, используемые в качестве люминофоров</v>
          </cell>
          <cell r="D4324" t="str">
            <v>-</v>
          </cell>
          <cell r="E4324">
            <v>5</v>
          </cell>
        </row>
        <row r="4325">
          <cell r="B4325">
            <v>3207100000</v>
          </cell>
          <cell r="C4325" t="str">
            <v>- готовые пигменты, готовые глушители стекла, готовые краски и аналогичные препараты</v>
          </cell>
          <cell r="D4325" t="str">
            <v>-</v>
          </cell>
          <cell r="E4325">
            <v>5</v>
          </cell>
        </row>
        <row r="4326">
          <cell r="B4326">
            <v>3207201000</v>
          </cell>
          <cell r="C4326" t="str">
            <v>- - ангобы (шликеры)</v>
          </cell>
          <cell r="D4326" t="str">
            <v>-</v>
          </cell>
          <cell r="E4326">
            <v>5</v>
          </cell>
        </row>
        <row r="4327">
          <cell r="B4327">
            <v>3207209000</v>
          </cell>
          <cell r="C4327" t="str">
            <v>- - прочие</v>
          </cell>
          <cell r="D4327" t="str">
            <v>-</v>
          </cell>
          <cell r="E4327">
            <v>5</v>
          </cell>
        </row>
        <row r="4328">
          <cell r="B4328">
            <v>3207300000</v>
          </cell>
          <cell r="C4328" t="str">
            <v>- глянцы жидкие и аналогичные препараты</v>
          </cell>
          <cell r="D4328" t="str">
            <v>-</v>
          </cell>
          <cell r="E4328">
            <v>5</v>
          </cell>
        </row>
        <row r="4329">
          <cell r="B4329">
            <v>3207404000</v>
          </cell>
          <cell r="C4329" t="str">
            <v>- - стекло в хлопьях длиной 0,1 мм или более, но не более 3,5 мм и толщиной 2 мкм или более, но не более 5 мкм; стекло в порошке или гранулах, содержащее 99 мас.% или более диоксида кремния</v>
          </cell>
          <cell r="D4329" t="str">
            <v>-</v>
          </cell>
          <cell r="E4329">
            <v>5</v>
          </cell>
        </row>
        <row r="4330">
          <cell r="B4330">
            <v>3207408501</v>
          </cell>
          <cell r="C4330" t="str">
            <v>- - - фритта стекловидная в хлопьях</v>
          </cell>
          <cell r="D4330" t="str">
            <v>-</v>
          </cell>
          <cell r="E4330">
            <v>0</v>
          </cell>
        </row>
        <row r="4331">
          <cell r="B4331">
            <v>3207408509</v>
          </cell>
          <cell r="C4331" t="str">
            <v>- - - прочие</v>
          </cell>
          <cell r="D4331" t="str">
            <v>-</v>
          </cell>
          <cell r="E4331">
            <v>5</v>
          </cell>
        </row>
        <row r="4332">
          <cell r="B4332">
            <v>3208101000</v>
          </cell>
          <cell r="C4332" t="str">
            <v>- - растворы, указанные в примечании 4 к данной группе</v>
          </cell>
          <cell r="D4332" t="str">
            <v>-</v>
          </cell>
          <cell r="E4332">
            <v>5</v>
          </cell>
        </row>
        <row r="4333">
          <cell r="B4333">
            <v>3208109000</v>
          </cell>
          <cell r="C4333" t="str">
            <v>- - прочие</v>
          </cell>
          <cell r="D4333" t="str">
            <v>-</v>
          </cell>
          <cell r="E4333">
            <v>5</v>
          </cell>
        </row>
        <row r="4334">
          <cell r="B4334">
            <v>3208201000</v>
          </cell>
          <cell r="C4334" t="str">
            <v>- - растворы, указанные в примечании 4 к данной группе</v>
          </cell>
          <cell r="D4334" t="str">
            <v>-</v>
          </cell>
          <cell r="E4334">
            <v>5</v>
          </cell>
        </row>
        <row r="4335">
          <cell r="B4335">
            <v>3208209001</v>
          </cell>
          <cell r="C4335" t="str">
            <v>- - - для промышленной сборки моторных транспортных средств товарных позиций 8701 - 8705, их узлов и агрегатов &lt;5&gt;</v>
          </cell>
          <cell r="D4335" t="str">
            <v>-</v>
          </cell>
          <cell r="E4335">
            <v>0</v>
          </cell>
        </row>
        <row r="4336">
          <cell r="B4336">
            <v>3208209009</v>
          </cell>
          <cell r="C4336" t="str">
            <v>- - - прочие</v>
          </cell>
          <cell r="D4336" t="str">
            <v>-</v>
          </cell>
          <cell r="E4336">
            <v>5</v>
          </cell>
        </row>
        <row r="4337">
          <cell r="B4337">
            <v>3208901100</v>
          </cell>
          <cell r="C4337" t="str">
            <v>- - - полиуретан 2,2'-(трет-бутилимино)диэтанола и 4,4'-метилендициклогексилдиизоцианата в виде раствора в N,N-диметилацетамиде с содержанием полимера 48 мас.% или более</v>
          </cell>
          <cell r="D4337" t="str">
            <v>-</v>
          </cell>
          <cell r="E4337">
            <v>5</v>
          </cell>
        </row>
        <row r="4338">
          <cell r="B4338">
            <v>3208901300</v>
          </cell>
          <cell r="C4338" t="str">
            <v>- - - сополимер п-крезола и дивинилбензола в виде раствора в N,N-диметилацетамиде с содержанием полимера 48 мас.% или более</v>
          </cell>
          <cell r="D4338" t="str">
            <v>-</v>
          </cell>
          <cell r="E4338">
            <v>5</v>
          </cell>
        </row>
        <row r="4339">
          <cell r="B4339">
            <v>3208901901</v>
          </cell>
          <cell r="C4339" t="str">
            <v>- - - - для промышленной сборки моторных транспортных средств товарных позиций 8701 - 8705, их узлов и агрегатов &lt;5&gt;</v>
          </cell>
          <cell r="D4339" t="str">
            <v>-</v>
          </cell>
          <cell r="E4339">
            <v>0</v>
          </cell>
        </row>
        <row r="4340">
          <cell r="B4340">
            <v>3208901909</v>
          </cell>
          <cell r="C4340" t="str">
            <v>- - - - прочие</v>
          </cell>
          <cell r="D4340" t="str">
            <v>-</v>
          </cell>
          <cell r="E4340">
            <v>5</v>
          </cell>
        </row>
        <row r="4341">
          <cell r="B4341">
            <v>3208909101</v>
          </cell>
          <cell r="C4341" t="str">
            <v>- - - - для промышленной сборки моторных транспортных средств товарных позиций 8701 - 8705, их узлов и агрегатов &lt;5&gt;</v>
          </cell>
          <cell r="D4341" t="str">
            <v>-</v>
          </cell>
          <cell r="E4341">
            <v>0</v>
          </cell>
        </row>
        <row r="4342">
          <cell r="B4342">
            <v>3208909109</v>
          </cell>
          <cell r="C4342" t="str">
            <v>- - - - прочие</v>
          </cell>
          <cell r="D4342" t="str">
            <v>-</v>
          </cell>
          <cell r="E4342">
            <v>5</v>
          </cell>
        </row>
        <row r="4343">
          <cell r="B4343">
            <v>3208909900</v>
          </cell>
          <cell r="C4343" t="str">
            <v>- - - на основе химически модифицированных природных полимеров</v>
          </cell>
          <cell r="D4343" t="str">
            <v>-</v>
          </cell>
          <cell r="E4343">
            <v>5</v>
          </cell>
        </row>
        <row r="4344">
          <cell r="B4344">
            <v>3209100001</v>
          </cell>
          <cell r="C4344" t="str">
            <v>- - для промышленной сборки моторных транспортных средств товарных позиций 8701 - 8705, их узлов и агрегатов &lt;5&gt;</v>
          </cell>
          <cell r="D4344" t="str">
            <v>-</v>
          </cell>
          <cell r="E4344">
            <v>0</v>
          </cell>
        </row>
        <row r="4345">
          <cell r="B4345">
            <v>3209100009</v>
          </cell>
          <cell r="C4345" t="str">
            <v>- - прочие</v>
          </cell>
          <cell r="D4345" t="str">
            <v>-</v>
          </cell>
          <cell r="E4345">
            <v>6.5</v>
          </cell>
        </row>
        <row r="4346">
          <cell r="B4346">
            <v>3209900000</v>
          </cell>
          <cell r="C4346" t="str">
            <v>- прочие</v>
          </cell>
          <cell r="D4346" t="str">
            <v>-</v>
          </cell>
          <cell r="E4346">
            <v>6.5</v>
          </cell>
        </row>
        <row r="4347">
          <cell r="B4347">
            <v>3210001000</v>
          </cell>
          <cell r="C4347" t="str">
            <v>- масляные краски и лаки (включая эмали и политуры)</v>
          </cell>
          <cell r="D4347" t="str">
            <v>-</v>
          </cell>
          <cell r="E4347">
            <v>5</v>
          </cell>
        </row>
        <row r="4348">
          <cell r="B4348">
            <v>3210009000</v>
          </cell>
          <cell r="C4348" t="str">
            <v>- прочие</v>
          </cell>
          <cell r="D4348" t="str">
            <v>-</v>
          </cell>
          <cell r="E4348">
            <v>5</v>
          </cell>
        </row>
        <row r="4349">
          <cell r="B4349">
            <v>3211000000</v>
          </cell>
          <cell r="C4349" t="str">
            <v>Готовые сиккативы</v>
          </cell>
          <cell r="D4349" t="str">
            <v>-</v>
          </cell>
          <cell r="E4349">
            <v>5</v>
          </cell>
        </row>
        <row r="4350">
          <cell r="B4350">
            <v>3213100000</v>
          </cell>
          <cell r="C4350" t="str">
            <v>- краски в наборах</v>
          </cell>
          <cell r="D4350" t="str">
            <v>-</v>
          </cell>
          <cell r="E4350">
            <v>5</v>
          </cell>
        </row>
        <row r="4351">
          <cell r="B4351">
            <v>3213900000</v>
          </cell>
          <cell r="C4351" t="str">
            <v>- прочие</v>
          </cell>
          <cell r="D4351" t="str">
            <v>-</v>
          </cell>
          <cell r="E4351">
            <v>5</v>
          </cell>
        </row>
        <row r="4352">
          <cell r="B4352">
            <v>3214101001</v>
          </cell>
          <cell r="C4352" t="str">
            <v>- - - пена монтажная полиуретановая в аэрозольных баллонах</v>
          </cell>
          <cell r="D4352" t="str">
            <v>-</v>
          </cell>
          <cell r="E4352">
            <v>5</v>
          </cell>
        </row>
        <row r="4353">
          <cell r="B4353">
            <v>3214101009</v>
          </cell>
          <cell r="C4353" t="str">
            <v>- - - прочие</v>
          </cell>
          <cell r="D4353" t="str">
            <v>-</v>
          </cell>
          <cell r="E4353">
            <v>5</v>
          </cell>
        </row>
        <row r="4354">
          <cell r="B4354">
            <v>3214109000</v>
          </cell>
          <cell r="C4354" t="str">
            <v>- - шпатлевки для малярных работ</v>
          </cell>
          <cell r="D4354" t="str">
            <v>-</v>
          </cell>
          <cell r="E4354">
            <v>5</v>
          </cell>
        </row>
        <row r="4355">
          <cell r="B4355">
            <v>3214900001</v>
          </cell>
          <cell r="C4355" t="str">
            <v>- - для производства авиационных двигателей &lt;5&gt;</v>
          </cell>
          <cell r="D4355" t="str">
            <v>-</v>
          </cell>
          <cell r="E4355">
            <v>0</v>
          </cell>
        </row>
        <row r="4356">
          <cell r="B4356">
            <v>3214900009</v>
          </cell>
          <cell r="C4356" t="str">
            <v>- - прочие</v>
          </cell>
          <cell r="D4356" t="str">
            <v>-</v>
          </cell>
          <cell r="E4356">
            <v>5</v>
          </cell>
        </row>
        <row r="4357">
          <cell r="B4357">
            <v>3215190000</v>
          </cell>
          <cell r="C4357" t="str">
            <v>- - прочая</v>
          </cell>
          <cell r="D4357" t="str">
            <v>-</v>
          </cell>
          <cell r="E4357">
            <v>0</v>
          </cell>
        </row>
        <row r="4358">
          <cell r="B4358">
            <v>3215900000</v>
          </cell>
          <cell r="C4358" t="str">
            <v>- прочие</v>
          </cell>
          <cell r="D4358" t="str">
            <v>-</v>
          </cell>
          <cell r="E4358">
            <v>5</v>
          </cell>
        </row>
        <row r="4359">
          <cell r="B4359">
            <v>3301121000</v>
          </cell>
          <cell r="C4359" t="str">
            <v>- - - содержащее терпены</v>
          </cell>
          <cell r="D4359" t="str">
            <v>-</v>
          </cell>
          <cell r="E4359">
            <v>5</v>
          </cell>
        </row>
        <row r="4360">
          <cell r="B4360">
            <v>3301129000</v>
          </cell>
          <cell r="C4360" t="str">
            <v>- - - не содержащее терпены</v>
          </cell>
          <cell r="D4360" t="str">
            <v>-</v>
          </cell>
          <cell r="E4360">
            <v>5</v>
          </cell>
        </row>
        <row r="4361">
          <cell r="B4361">
            <v>3301131000</v>
          </cell>
          <cell r="C4361" t="str">
            <v>- - - содержащее терпены</v>
          </cell>
          <cell r="D4361" t="str">
            <v>-</v>
          </cell>
          <cell r="E4361">
            <v>5</v>
          </cell>
        </row>
        <row r="4362">
          <cell r="B4362">
            <v>3301139000</v>
          </cell>
          <cell r="C4362" t="str">
            <v>- - - не содержащее терпены</v>
          </cell>
          <cell r="D4362" t="str">
            <v>-</v>
          </cell>
          <cell r="E4362">
            <v>5</v>
          </cell>
        </row>
        <row r="4363">
          <cell r="B4363">
            <v>3301192000</v>
          </cell>
          <cell r="C4363" t="str">
            <v>- - - содержащие терпены</v>
          </cell>
          <cell r="D4363" t="str">
            <v>-</v>
          </cell>
          <cell r="E4363">
            <v>5</v>
          </cell>
        </row>
        <row r="4364">
          <cell r="B4364">
            <v>3301198000</v>
          </cell>
          <cell r="C4364" t="str">
            <v>- - - не содержащие терпены</v>
          </cell>
          <cell r="D4364" t="str">
            <v>-</v>
          </cell>
          <cell r="E4364">
            <v>5</v>
          </cell>
        </row>
        <row r="4365">
          <cell r="B4365">
            <v>3301241000</v>
          </cell>
          <cell r="C4365" t="str">
            <v>- - - содержащее терпены</v>
          </cell>
          <cell r="D4365" t="str">
            <v>-</v>
          </cell>
          <cell r="E4365">
            <v>5</v>
          </cell>
        </row>
        <row r="4366">
          <cell r="B4366">
            <v>3301249000</v>
          </cell>
          <cell r="C4366" t="str">
            <v>- - - не содержащее терпены</v>
          </cell>
          <cell r="D4366" t="str">
            <v>-</v>
          </cell>
          <cell r="E4366">
            <v>5</v>
          </cell>
        </row>
        <row r="4367">
          <cell r="B4367">
            <v>3301251000</v>
          </cell>
          <cell r="C4367" t="str">
            <v>- - - содержащее терпены</v>
          </cell>
          <cell r="D4367" t="str">
            <v>-</v>
          </cell>
          <cell r="E4367">
            <v>5</v>
          </cell>
        </row>
        <row r="4368">
          <cell r="B4368">
            <v>3301259000</v>
          </cell>
          <cell r="C4368" t="str">
            <v>- - - не содержащее терпены</v>
          </cell>
          <cell r="D4368" t="str">
            <v>-</v>
          </cell>
          <cell r="E4368">
            <v>5</v>
          </cell>
        </row>
        <row r="4369">
          <cell r="B4369">
            <v>3301291100</v>
          </cell>
          <cell r="C4369" t="str">
            <v>- - - - содержащее терпены</v>
          </cell>
          <cell r="D4369" t="str">
            <v>-</v>
          </cell>
          <cell r="E4369">
            <v>5</v>
          </cell>
        </row>
        <row r="4370">
          <cell r="B4370">
            <v>3301293100</v>
          </cell>
          <cell r="C4370" t="str">
            <v>- - - - не содержащее терпены</v>
          </cell>
          <cell r="D4370" t="str">
            <v>-</v>
          </cell>
          <cell r="E4370">
            <v>5</v>
          </cell>
        </row>
        <row r="4371">
          <cell r="B4371">
            <v>3301294100</v>
          </cell>
          <cell r="C4371" t="str">
            <v>- - - - содержащие терпены</v>
          </cell>
          <cell r="D4371" t="str">
            <v>-</v>
          </cell>
          <cell r="E4371">
            <v>5</v>
          </cell>
        </row>
        <row r="4372">
          <cell r="B4372">
            <v>3301297100</v>
          </cell>
          <cell r="C4372" t="str">
            <v>- - - - - гераниевое; жасминовое; ветиверии</v>
          </cell>
          <cell r="D4372" t="str">
            <v>-</v>
          </cell>
          <cell r="E4372">
            <v>5</v>
          </cell>
        </row>
        <row r="4373">
          <cell r="B4373">
            <v>3301297900</v>
          </cell>
          <cell r="C4373" t="str">
            <v>- - - - - лавандовое или лавандиновое</v>
          </cell>
          <cell r="D4373" t="str">
            <v>-</v>
          </cell>
          <cell r="E4373">
            <v>5</v>
          </cell>
        </row>
        <row r="4374">
          <cell r="B4374">
            <v>3301299100</v>
          </cell>
          <cell r="C4374" t="str">
            <v>- - - - - прочие</v>
          </cell>
          <cell r="D4374" t="str">
            <v>-</v>
          </cell>
          <cell r="E4374">
            <v>5</v>
          </cell>
        </row>
        <row r="4375">
          <cell r="B4375">
            <v>3301300000</v>
          </cell>
          <cell r="C4375" t="str">
            <v>- резиноиды</v>
          </cell>
          <cell r="D4375" t="str">
            <v>-</v>
          </cell>
          <cell r="E4375">
            <v>5</v>
          </cell>
        </row>
        <row r="4376">
          <cell r="B4376">
            <v>3301901000</v>
          </cell>
          <cell r="C4376" t="str">
            <v>- - терпеновые побочные продукты детерпенизации эфирных масел</v>
          </cell>
          <cell r="D4376" t="str">
            <v>-</v>
          </cell>
          <cell r="E4376">
            <v>5</v>
          </cell>
        </row>
        <row r="4377">
          <cell r="B4377">
            <v>3301902100</v>
          </cell>
          <cell r="C4377" t="str">
            <v>- - - из солодки; из хмеля</v>
          </cell>
          <cell r="D4377" t="str">
            <v>-</v>
          </cell>
          <cell r="E4377">
            <v>5</v>
          </cell>
        </row>
        <row r="4378">
          <cell r="B4378">
            <v>3301903000</v>
          </cell>
          <cell r="C4378" t="str">
            <v>- - - прочие</v>
          </cell>
          <cell r="D4378" t="str">
            <v>-</v>
          </cell>
          <cell r="E4378">
            <v>5</v>
          </cell>
        </row>
        <row r="4379">
          <cell r="B4379">
            <v>3301909000</v>
          </cell>
          <cell r="C4379" t="str">
            <v>- - прочие</v>
          </cell>
          <cell r="D4379" t="str">
            <v>-</v>
          </cell>
          <cell r="E4379">
            <v>5</v>
          </cell>
        </row>
        <row r="4380">
          <cell r="B4380">
            <v>3302101000</v>
          </cell>
          <cell r="C4380" t="str">
            <v>- - - - содержащие более 0,5 об.% спирта</v>
          </cell>
          <cell r="D4380" t="str">
            <v>-</v>
          </cell>
          <cell r="E4380">
            <v>5</v>
          </cell>
        </row>
        <row r="4381">
          <cell r="B4381">
            <v>3302102100</v>
          </cell>
          <cell r="C4381" t="str">
            <v>- - - -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v>
          </cell>
          <cell r="D4381" t="str">
            <v>-</v>
          </cell>
          <cell r="E4381">
            <v>5</v>
          </cell>
        </row>
        <row r="4382">
          <cell r="B4382">
            <v>3302102900</v>
          </cell>
          <cell r="C4382" t="str">
            <v>- - - - - прочие</v>
          </cell>
          <cell r="D4382" t="str">
            <v>-</v>
          </cell>
          <cell r="E4382">
            <v>5</v>
          </cell>
        </row>
        <row r="4383">
          <cell r="B4383">
            <v>3302104000</v>
          </cell>
          <cell r="C4383" t="str">
            <v>- - - прочие</v>
          </cell>
          <cell r="D4383" t="str">
            <v>-</v>
          </cell>
          <cell r="E4383">
            <v>5</v>
          </cell>
        </row>
        <row r="4384">
          <cell r="B4384">
            <v>3302109000</v>
          </cell>
          <cell r="C4384" t="str">
            <v>- - используемые для промышленного производства пищевых продуктов</v>
          </cell>
          <cell r="D4384" t="str">
            <v>-</v>
          </cell>
          <cell r="E4384">
            <v>0</v>
          </cell>
        </row>
        <row r="4385">
          <cell r="B4385">
            <v>3302901000</v>
          </cell>
          <cell r="C4385" t="str">
            <v>- - спиртовые растворы</v>
          </cell>
          <cell r="D4385" t="str">
            <v>-</v>
          </cell>
          <cell r="E4385">
            <v>5</v>
          </cell>
        </row>
        <row r="4386">
          <cell r="B4386">
            <v>3302909000</v>
          </cell>
          <cell r="C4386" t="str">
            <v>- - прочие</v>
          </cell>
          <cell r="D4386" t="str">
            <v>-</v>
          </cell>
          <cell r="E4386">
            <v>5</v>
          </cell>
        </row>
        <row r="4387">
          <cell r="B4387">
            <v>3303001000</v>
          </cell>
          <cell r="C4387" t="str">
            <v>- духи</v>
          </cell>
          <cell r="D4387" t="str">
            <v>-</v>
          </cell>
          <cell r="E4387">
            <v>6.5</v>
          </cell>
        </row>
        <row r="4388">
          <cell r="B4388">
            <v>3303009000</v>
          </cell>
          <cell r="C4388" t="str">
            <v>- туалетная вода</v>
          </cell>
          <cell r="D4388" t="str">
            <v>-</v>
          </cell>
          <cell r="E4388">
            <v>6.5</v>
          </cell>
        </row>
        <row r="4389">
          <cell r="B4389">
            <v>3304100000</v>
          </cell>
          <cell r="C4389" t="str">
            <v>- средства для макияжа губ</v>
          </cell>
          <cell r="D4389" t="str">
            <v>-</v>
          </cell>
          <cell r="E4389">
            <v>8.1999999999999993</v>
          </cell>
        </row>
        <row r="4390">
          <cell r="B4390">
            <v>3304200000</v>
          </cell>
          <cell r="C4390" t="str">
            <v>- средства для макияжа глаз</v>
          </cell>
          <cell r="D4390" t="str">
            <v>-</v>
          </cell>
          <cell r="E4390">
            <v>8.1999999999999993</v>
          </cell>
        </row>
        <row r="4391">
          <cell r="B4391">
            <v>3304300000</v>
          </cell>
          <cell r="C4391" t="str">
            <v>- средства для маникюра или педикюра</v>
          </cell>
          <cell r="D4391" t="str">
            <v>-</v>
          </cell>
          <cell r="E4391">
            <v>6.5</v>
          </cell>
        </row>
        <row r="4392">
          <cell r="B4392">
            <v>3304910000</v>
          </cell>
          <cell r="C4392" t="str">
            <v>- - пудра, включая компактную</v>
          </cell>
          <cell r="D4392" t="str">
            <v>-</v>
          </cell>
          <cell r="E4392">
            <v>8.1999999999999993</v>
          </cell>
        </row>
        <row r="4393">
          <cell r="B4393">
            <v>3304990000</v>
          </cell>
          <cell r="C4393" t="str">
            <v>- - прочие</v>
          </cell>
          <cell r="D4393" t="str">
            <v>-</v>
          </cell>
          <cell r="E4393">
            <v>6.5</v>
          </cell>
        </row>
        <row r="4394">
          <cell r="B4394">
            <v>3305100000</v>
          </cell>
          <cell r="C4394" t="str">
            <v>- шампуни</v>
          </cell>
          <cell r="D4394" t="str">
            <v>-</v>
          </cell>
          <cell r="E4394">
            <v>6.5</v>
          </cell>
        </row>
        <row r="4395">
          <cell r="B4395">
            <v>3305200000</v>
          </cell>
          <cell r="C4395" t="str">
            <v>- средства для перманентной завивки или распрямления волос</v>
          </cell>
          <cell r="D4395" t="str">
            <v>-</v>
          </cell>
          <cell r="E4395">
            <v>6.5</v>
          </cell>
        </row>
        <row r="4396">
          <cell r="B4396">
            <v>3305300000</v>
          </cell>
          <cell r="C4396" t="str">
            <v>- лаки для волос</v>
          </cell>
          <cell r="D4396" t="str">
            <v>-</v>
          </cell>
          <cell r="E4396">
            <v>8.1999999999999993</v>
          </cell>
        </row>
        <row r="4397">
          <cell r="B4397">
            <v>3305900001</v>
          </cell>
          <cell r="C4397" t="str">
            <v>- - лосьоны для волос</v>
          </cell>
          <cell r="D4397" t="str">
            <v>-</v>
          </cell>
          <cell r="E4397">
            <v>8.1999999999999993</v>
          </cell>
        </row>
        <row r="4398">
          <cell r="B4398">
            <v>3305900009</v>
          </cell>
          <cell r="C4398" t="str">
            <v>- - прочие</v>
          </cell>
          <cell r="D4398" t="str">
            <v>-</v>
          </cell>
          <cell r="E4398">
            <v>6.5</v>
          </cell>
        </row>
        <row r="4399">
          <cell r="B4399">
            <v>3306100000</v>
          </cell>
          <cell r="C4399" t="str">
            <v>- средства для чистки зубов</v>
          </cell>
          <cell r="D4399" t="str">
            <v>-</v>
          </cell>
          <cell r="E4399">
            <v>6.5</v>
          </cell>
        </row>
        <row r="4400">
          <cell r="B4400">
            <v>3306200000</v>
          </cell>
          <cell r="C4400" t="str">
            <v>- нитки, используемые для очистки межзубных промежутков (зубной шелк)</v>
          </cell>
          <cell r="D4400" t="str">
            <v>-</v>
          </cell>
          <cell r="E4400">
            <v>6.5</v>
          </cell>
        </row>
        <row r="4401">
          <cell r="B4401">
            <v>3306900000</v>
          </cell>
          <cell r="C4401" t="str">
            <v>- прочие</v>
          </cell>
          <cell r="D4401" t="str">
            <v>-</v>
          </cell>
          <cell r="E4401">
            <v>6.5</v>
          </cell>
        </row>
        <row r="4402">
          <cell r="B4402">
            <v>3307100000</v>
          </cell>
          <cell r="C4402" t="str">
            <v>- средства, используемые до, во время или после бритья</v>
          </cell>
          <cell r="D4402" t="str">
            <v>-</v>
          </cell>
          <cell r="E4402">
            <v>6.5</v>
          </cell>
        </row>
        <row r="4403">
          <cell r="B4403">
            <v>3307200000</v>
          </cell>
          <cell r="C4403" t="str">
            <v>- дезодоранты и антиперспиранты индивидуального назначения</v>
          </cell>
          <cell r="D4403" t="str">
            <v>-</v>
          </cell>
          <cell r="E4403">
            <v>6.5</v>
          </cell>
        </row>
        <row r="4404">
          <cell r="B4404">
            <v>3307300000</v>
          </cell>
          <cell r="C4404" t="str">
            <v>- ароматизированные соли и прочие составы для принятия ванн</v>
          </cell>
          <cell r="D4404" t="str">
            <v>-</v>
          </cell>
          <cell r="E4404">
            <v>6.5</v>
          </cell>
        </row>
        <row r="4405">
          <cell r="B4405">
            <v>3307410000</v>
          </cell>
          <cell r="C4405" t="str">
            <v>- - "агарбатти" и прочие благовония, распространяющие запах при горении</v>
          </cell>
          <cell r="D4405" t="str">
            <v>-</v>
          </cell>
          <cell r="E4405">
            <v>6.5</v>
          </cell>
        </row>
        <row r="4406">
          <cell r="B4406">
            <v>3307490000</v>
          </cell>
          <cell r="C4406" t="str">
            <v>- - прочие</v>
          </cell>
          <cell r="D4406" t="str">
            <v>-</v>
          </cell>
          <cell r="E4406">
            <v>6.5</v>
          </cell>
        </row>
        <row r="4407">
          <cell r="B4407">
            <v>3307900001</v>
          </cell>
          <cell r="C4407" t="str">
            <v>- - растворы для хранения контактных линз или глазных протезов</v>
          </cell>
          <cell r="D4407" t="str">
            <v>-</v>
          </cell>
          <cell r="E4407">
            <v>5</v>
          </cell>
        </row>
        <row r="4408">
          <cell r="B4408">
            <v>3307900002</v>
          </cell>
          <cell r="C4408" t="str">
            <v>- - капли для контактных линз</v>
          </cell>
          <cell r="D4408" t="str">
            <v>-</v>
          </cell>
          <cell r="E4408">
            <v>5</v>
          </cell>
        </row>
        <row r="4409">
          <cell r="B4409">
            <v>3307900008</v>
          </cell>
          <cell r="C4409" t="str">
            <v>- - прочие</v>
          </cell>
          <cell r="D4409" t="str">
            <v>-</v>
          </cell>
          <cell r="E4409">
            <v>8.1999999999999993</v>
          </cell>
        </row>
        <row r="4410">
          <cell r="B4410">
            <v>3401110001</v>
          </cell>
          <cell r="C4410" t="str">
            <v>- - - мыло туалетное (включая мыло, содержащее лекарственные средства)</v>
          </cell>
          <cell r="D4410" t="str">
            <v>-</v>
          </cell>
          <cell r="E4410" t="str">
            <v>4,5 плюс 0,02 евро за 1 кг</v>
          </cell>
        </row>
        <row r="4411">
          <cell r="B4411">
            <v>3401110009</v>
          </cell>
          <cell r="C4411" t="str">
            <v>- - - прочие</v>
          </cell>
          <cell r="D4411" t="str">
            <v>-</v>
          </cell>
          <cell r="E4411">
            <v>6.5</v>
          </cell>
        </row>
        <row r="4412">
          <cell r="B4412">
            <v>3401190000</v>
          </cell>
          <cell r="C4412" t="str">
            <v>- - прочие</v>
          </cell>
          <cell r="D4412" t="str">
            <v>-</v>
          </cell>
          <cell r="E4412">
            <v>6.5</v>
          </cell>
        </row>
        <row r="4413">
          <cell r="B4413">
            <v>3401201000</v>
          </cell>
          <cell r="C4413" t="str">
            <v>- - хлопья, вафли, гранулы или порошки</v>
          </cell>
          <cell r="D4413" t="str">
            <v>-</v>
          </cell>
          <cell r="E4413">
            <v>8.1999999999999993</v>
          </cell>
        </row>
        <row r="4414">
          <cell r="B4414">
            <v>3401209000</v>
          </cell>
          <cell r="C4414" t="str">
            <v>- - прочее</v>
          </cell>
          <cell r="D4414" t="str">
            <v>-</v>
          </cell>
          <cell r="E4414">
            <v>8.1999999999999993</v>
          </cell>
        </row>
        <row r="4415">
          <cell r="B4415">
            <v>3401300000</v>
          </cell>
          <cell r="C4415" t="str">
            <v>- 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v>
          </cell>
          <cell r="D4415" t="str">
            <v>-</v>
          </cell>
          <cell r="E4415">
            <v>8.1999999999999993</v>
          </cell>
        </row>
        <row r="4416">
          <cell r="B4416">
            <v>3402111000</v>
          </cell>
          <cell r="C4416" t="str">
            <v>- - - водный раствор с содержанием алкил[оксиди(бензолсульфоната)]динатрия 30 мас.% или более, но не более 50 мас.%</v>
          </cell>
          <cell r="D4416" t="str">
            <v>-</v>
          </cell>
          <cell r="E4416">
            <v>6.5</v>
          </cell>
        </row>
        <row r="4417">
          <cell r="B4417">
            <v>3402119000</v>
          </cell>
          <cell r="C4417" t="str">
            <v>- - - прочие</v>
          </cell>
          <cell r="D4417" t="str">
            <v>-</v>
          </cell>
          <cell r="E4417">
            <v>6.5</v>
          </cell>
        </row>
        <row r="4418">
          <cell r="B4418">
            <v>3402120000</v>
          </cell>
          <cell r="C4418" t="str">
            <v>- - катионные</v>
          </cell>
          <cell r="D4418" t="str">
            <v>-</v>
          </cell>
          <cell r="E4418">
            <v>8.1999999999999993</v>
          </cell>
        </row>
        <row r="4419">
          <cell r="B4419">
            <v>3402130000</v>
          </cell>
          <cell r="C4419" t="str">
            <v>- - неионогенные</v>
          </cell>
          <cell r="D4419" t="str">
            <v>-</v>
          </cell>
          <cell r="E4419">
            <v>7</v>
          </cell>
        </row>
        <row r="4420">
          <cell r="B4420">
            <v>3402190000</v>
          </cell>
          <cell r="C4420" t="str">
            <v>- - прочие</v>
          </cell>
          <cell r="D4420" t="str">
            <v>-</v>
          </cell>
          <cell r="E4420">
            <v>8.1999999999999993</v>
          </cell>
        </row>
        <row r="4421">
          <cell r="B4421">
            <v>3402202000</v>
          </cell>
          <cell r="C4421" t="str">
            <v>- - поверхностно-активные средства</v>
          </cell>
          <cell r="D4421" t="str">
            <v>-</v>
          </cell>
          <cell r="E4421">
            <v>8.1999999999999993</v>
          </cell>
        </row>
        <row r="4422">
          <cell r="B4422">
            <v>3402209000</v>
          </cell>
          <cell r="C4422" t="str">
            <v>- - моющие средства и чистящие средства</v>
          </cell>
          <cell r="D4422" t="str">
            <v>-</v>
          </cell>
          <cell r="E4422">
            <v>8.1999999999999993</v>
          </cell>
        </row>
        <row r="4423">
          <cell r="B4423">
            <v>3402901001</v>
          </cell>
          <cell r="C4423" t="str">
            <v>- - - водный раствор с содержанием алкилэтоксисульфатов 30 мас.% или более, но не более 60 мас.% и алкиламиноксидов 5 мас.% или более, но не более 15 мас.%</v>
          </cell>
          <cell r="D4423" t="str">
            <v>-</v>
          </cell>
          <cell r="E4423">
            <v>5</v>
          </cell>
        </row>
        <row r="4424">
          <cell r="B4424">
            <v>3402901009</v>
          </cell>
          <cell r="C4424" t="str">
            <v>- - - прочие</v>
          </cell>
          <cell r="D4424" t="str">
            <v>-</v>
          </cell>
          <cell r="E4424">
            <v>8.1999999999999993</v>
          </cell>
        </row>
        <row r="4425">
          <cell r="B4425">
            <v>3402909000</v>
          </cell>
          <cell r="C4425" t="str">
            <v>- - моющие средства и чистящие средства</v>
          </cell>
          <cell r="D4425" t="str">
            <v>-</v>
          </cell>
          <cell r="E4425">
            <v>8.1999999999999993</v>
          </cell>
        </row>
        <row r="4426">
          <cell r="B4426">
            <v>3403110000</v>
          </cell>
          <cell r="C4426" t="str">
            <v>- - средства для обработки текстильных материалов, кожи, меха или прочих материалов</v>
          </cell>
          <cell r="D4426" t="str">
            <v>-</v>
          </cell>
          <cell r="E4426">
            <v>5</v>
          </cell>
        </row>
        <row r="4427">
          <cell r="B4427">
            <v>3403191000</v>
          </cell>
          <cell r="C4427" t="str">
            <v>- - - содержащие не в качестве основного компонента 70 мас.% или более нефти или нефтепродуктов, полученных из битуминозных пород</v>
          </cell>
          <cell r="D4427" t="str">
            <v>-</v>
          </cell>
          <cell r="E4427">
            <v>5</v>
          </cell>
        </row>
        <row r="4428">
          <cell r="B4428">
            <v>3403199000</v>
          </cell>
          <cell r="C4428" t="str">
            <v>- - - прочие</v>
          </cell>
          <cell r="D4428" t="str">
            <v>-</v>
          </cell>
          <cell r="E4428">
            <v>5</v>
          </cell>
        </row>
        <row r="4429">
          <cell r="B4429">
            <v>3403910000</v>
          </cell>
          <cell r="C4429" t="str">
            <v>- - средства для обработки текстильных материалов, кожи, меха или прочих материалов</v>
          </cell>
          <cell r="D4429" t="str">
            <v>-</v>
          </cell>
          <cell r="E4429">
            <v>5</v>
          </cell>
        </row>
        <row r="4430">
          <cell r="B4430">
            <v>3403990000</v>
          </cell>
          <cell r="C4430" t="str">
            <v>- - прочие</v>
          </cell>
          <cell r="D4430" t="str">
            <v>-</v>
          </cell>
          <cell r="E4430">
            <v>5</v>
          </cell>
        </row>
        <row r="4431">
          <cell r="B4431">
            <v>3404200000</v>
          </cell>
          <cell r="C4431" t="str">
            <v>- из полиоксиэтилена (полиэтиленгликоля)</v>
          </cell>
          <cell r="D4431" t="str">
            <v>-</v>
          </cell>
          <cell r="E4431">
            <v>9.3000000000000007</v>
          </cell>
        </row>
        <row r="4432">
          <cell r="B4432">
            <v>3404900001</v>
          </cell>
          <cell r="C4432" t="str">
            <v>- - воски готовые, включая сургучи</v>
          </cell>
          <cell r="D4432" t="str">
            <v>-</v>
          </cell>
          <cell r="E4432">
            <v>8.1999999999999993</v>
          </cell>
        </row>
        <row r="4433">
          <cell r="B4433">
            <v>3404900002</v>
          </cell>
          <cell r="C4433" t="str">
            <v>- - - для производства авиационных двигателей &lt;5&gt;</v>
          </cell>
          <cell r="D4433" t="str">
            <v>-</v>
          </cell>
          <cell r="E4433">
            <v>0</v>
          </cell>
        </row>
        <row r="4434">
          <cell r="B4434">
            <v>3404900009</v>
          </cell>
          <cell r="C4434" t="str">
            <v>- - - прочие</v>
          </cell>
          <cell r="D4434" t="str">
            <v>-</v>
          </cell>
          <cell r="E4434">
            <v>8.1999999999999993</v>
          </cell>
        </row>
        <row r="4435">
          <cell r="B4435">
            <v>3405100000</v>
          </cell>
          <cell r="C4435" t="str">
            <v>- ваксы, кремы и аналогичные средства для обуви или кожи</v>
          </cell>
          <cell r="D4435" t="str">
            <v>-</v>
          </cell>
          <cell r="E4435">
            <v>9.3000000000000007</v>
          </cell>
        </row>
        <row r="4436">
          <cell r="B4436">
            <v>3405200000</v>
          </cell>
          <cell r="C4436" t="str">
            <v>- полироли, мастики и аналогичные средства для ухода за деревянной мебелью, полами или прочими изделиями из дерева</v>
          </cell>
          <cell r="D4436" t="str">
            <v>-</v>
          </cell>
          <cell r="E4436">
            <v>6.5</v>
          </cell>
        </row>
        <row r="4437">
          <cell r="B4437">
            <v>3405300000</v>
          </cell>
          <cell r="C4437" t="str">
            <v>- полироли и аналогичные средства для автомобильных кузовов, кроме полирующих средств для металлов</v>
          </cell>
          <cell r="D4437" t="str">
            <v>-</v>
          </cell>
          <cell r="E4437">
            <v>6.5</v>
          </cell>
        </row>
        <row r="4438">
          <cell r="B4438">
            <v>3405400000</v>
          </cell>
          <cell r="C4438" t="str">
            <v>- чистящие пасты и порошки и прочие чистящие средства</v>
          </cell>
          <cell r="D4438" t="str">
            <v>-</v>
          </cell>
          <cell r="E4438">
            <v>6.5</v>
          </cell>
        </row>
        <row r="4439">
          <cell r="B4439">
            <v>3405901010</v>
          </cell>
          <cell r="C4439" t="str">
            <v>- - - паста алмазная</v>
          </cell>
          <cell r="D4439" t="str">
            <v>-</v>
          </cell>
          <cell r="E4439">
            <v>6.5</v>
          </cell>
        </row>
        <row r="4440">
          <cell r="B4440">
            <v>3405901090</v>
          </cell>
          <cell r="C4440" t="str">
            <v>- - - прочие</v>
          </cell>
          <cell r="D4440" t="str">
            <v>-</v>
          </cell>
          <cell r="E4440">
            <v>6.5</v>
          </cell>
        </row>
        <row r="4441">
          <cell r="B4441">
            <v>3405909000</v>
          </cell>
          <cell r="C4441" t="str">
            <v>- - прочие</v>
          </cell>
          <cell r="D4441" t="str">
            <v>-</v>
          </cell>
          <cell r="E4441">
            <v>6.5</v>
          </cell>
        </row>
        <row r="4442">
          <cell r="B4442">
            <v>3406000000</v>
          </cell>
          <cell r="C4442" t="str">
            <v>Свечи, тонкие восковые свечки и аналогичные изделия</v>
          </cell>
          <cell r="D4442" t="str">
            <v>-</v>
          </cell>
          <cell r="E4442">
            <v>6.5</v>
          </cell>
        </row>
        <row r="4443">
          <cell r="B4443">
            <v>3407000000</v>
          </cell>
          <cell r="C4443" t="str">
            <v>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 составы для зубоврачебных целей прочие на основе гипса (кальцинированного гипса или сульфата кальция)</v>
          </cell>
          <cell r="D4443" t="str">
            <v>-</v>
          </cell>
          <cell r="E4443">
            <v>5</v>
          </cell>
        </row>
        <row r="4444">
          <cell r="B4444">
            <v>3501101000</v>
          </cell>
          <cell r="C4444" t="str">
            <v>- - для производства регенерированных текстильных волокон</v>
          </cell>
          <cell r="D4444" t="str">
            <v>-</v>
          </cell>
          <cell r="E4444">
            <v>5</v>
          </cell>
        </row>
        <row r="4445">
          <cell r="B4445">
            <v>3501105000</v>
          </cell>
          <cell r="C4445" t="str">
            <v>- - для промышленных целей, кроме производства продуктов питания или корма для животных</v>
          </cell>
          <cell r="D4445" t="str">
            <v>-</v>
          </cell>
          <cell r="E4445">
            <v>5</v>
          </cell>
        </row>
        <row r="4446">
          <cell r="B4446">
            <v>3501109000</v>
          </cell>
          <cell r="C4446" t="str">
            <v>- - прочий</v>
          </cell>
          <cell r="D4446" t="str">
            <v>-</v>
          </cell>
          <cell r="E4446">
            <v>5</v>
          </cell>
        </row>
        <row r="4447">
          <cell r="B4447">
            <v>3501901000</v>
          </cell>
          <cell r="C4447" t="str">
            <v>- - клеи казеиновые</v>
          </cell>
          <cell r="D4447" t="str">
            <v>-</v>
          </cell>
          <cell r="E4447">
            <v>5</v>
          </cell>
        </row>
        <row r="4448">
          <cell r="B4448">
            <v>3501909000</v>
          </cell>
          <cell r="C4448" t="str">
            <v>- - прочие</v>
          </cell>
          <cell r="D4448" t="str">
            <v>-</v>
          </cell>
          <cell r="E4448">
            <v>5</v>
          </cell>
        </row>
        <row r="4449">
          <cell r="B4449">
            <v>3502111000</v>
          </cell>
          <cell r="C4449" t="str">
            <v>- - - непригодный для употребления в пищу или предназначенный для переработки в непищевых целях</v>
          </cell>
          <cell r="D4449" t="str">
            <v>-</v>
          </cell>
          <cell r="E4449">
            <v>5</v>
          </cell>
        </row>
        <row r="4450">
          <cell r="B4450">
            <v>3502119000</v>
          </cell>
          <cell r="C4450" t="str">
            <v>- - - прочий</v>
          </cell>
          <cell r="D4450" t="str">
            <v>-</v>
          </cell>
          <cell r="E4450">
            <v>5</v>
          </cell>
        </row>
        <row r="4451">
          <cell r="B4451">
            <v>3502191000</v>
          </cell>
          <cell r="C4451" t="str">
            <v>- - - непригодный для употребления в пищу или предназначенный для переработки в непищевых целях</v>
          </cell>
          <cell r="D4451" t="str">
            <v>-</v>
          </cell>
          <cell r="E4451">
            <v>5</v>
          </cell>
        </row>
        <row r="4452">
          <cell r="B4452">
            <v>3502199000</v>
          </cell>
          <cell r="C4452" t="str">
            <v>- - - прочий</v>
          </cell>
          <cell r="D4452" t="str">
            <v>-</v>
          </cell>
          <cell r="E4452">
            <v>5</v>
          </cell>
        </row>
        <row r="4453">
          <cell r="B4453">
            <v>3502201000</v>
          </cell>
          <cell r="C4453" t="str">
            <v>- - непригодный для употребления в пищу или предназначенный для переработки в непищевых целях</v>
          </cell>
          <cell r="D4453" t="str">
            <v>-</v>
          </cell>
          <cell r="E4453">
            <v>5</v>
          </cell>
        </row>
        <row r="4454">
          <cell r="B4454">
            <v>3502209100</v>
          </cell>
          <cell r="C4454" t="str">
            <v>- - - высушенный (например, в пластинах, чешуйках, хлопьях, порошке)</v>
          </cell>
          <cell r="D4454" t="str">
            <v>-</v>
          </cell>
          <cell r="E4454">
            <v>5</v>
          </cell>
        </row>
        <row r="4455">
          <cell r="B4455">
            <v>3502209900</v>
          </cell>
          <cell r="C4455" t="str">
            <v>- - - прочий</v>
          </cell>
          <cell r="D4455" t="str">
            <v>-</v>
          </cell>
          <cell r="E4455">
            <v>5</v>
          </cell>
        </row>
        <row r="4456">
          <cell r="B4456">
            <v>3502902000</v>
          </cell>
          <cell r="C4456" t="str">
            <v>- - - непригодные для употребления в пищу или предназначенные для переработки в непищевых целях</v>
          </cell>
          <cell r="D4456" t="str">
            <v>-</v>
          </cell>
          <cell r="E4456">
            <v>5</v>
          </cell>
        </row>
        <row r="4457">
          <cell r="B4457">
            <v>3502907000</v>
          </cell>
          <cell r="C4457" t="str">
            <v>- - - прочие</v>
          </cell>
          <cell r="D4457" t="str">
            <v>-</v>
          </cell>
          <cell r="E4457">
            <v>5</v>
          </cell>
        </row>
        <row r="4458">
          <cell r="B4458">
            <v>3502909000</v>
          </cell>
          <cell r="C4458" t="str">
            <v>- - альбуминаты и прочие производные альбумина</v>
          </cell>
          <cell r="D4458" t="str">
            <v>-</v>
          </cell>
          <cell r="E4458">
            <v>5</v>
          </cell>
        </row>
        <row r="4459">
          <cell r="B4459">
            <v>3503001001</v>
          </cell>
          <cell r="C4459" t="str">
            <v>- - желатин</v>
          </cell>
          <cell r="D4459" t="str">
            <v>-</v>
          </cell>
          <cell r="E4459">
            <v>5</v>
          </cell>
        </row>
        <row r="4460">
          <cell r="B4460">
            <v>3503001009</v>
          </cell>
          <cell r="C4460" t="str">
            <v>- - прочие</v>
          </cell>
          <cell r="D4460" t="str">
            <v>-</v>
          </cell>
          <cell r="E4460">
            <v>5</v>
          </cell>
        </row>
        <row r="4461">
          <cell r="B4461">
            <v>3503008001</v>
          </cell>
          <cell r="C4461" t="str">
            <v>- - клей рыбий сухой</v>
          </cell>
          <cell r="D4461" t="str">
            <v>-</v>
          </cell>
          <cell r="E4461">
            <v>5</v>
          </cell>
        </row>
        <row r="4462">
          <cell r="B4462">
            <v>3503008002</v>
          </cell>
          <cell r="C4462" t="str">
            <v>- - клей рыбий жидкий</v>
          </cell>
          <cell r="D4462" t="str">
            <v>-</v>
          </cell>
          <cell r="E4462">
            <v>5</v>
          </cell>
        </row>
        <row r="4463">
          <cell r="B4463">
            <v>3503008009</v>
          </cell>
          <cell r="C4463" t="str">
            <v>- - прочие</v>
          </cell>
          <cell r="D4463" t="str">
            <v>-</v>
          </cell>
          <cell r="E4463">
            <v>5</v>
          </cell>
        </row>
        <row r="4464">
          <cell r="B4464">
            <v>3504001000</v>
          </cell>
          <cell r="C4464" t="str">
            <v>- белки молочные концентрированные, указанные в дополнительном примечании 1 к данной группе</v>
          </cell>
          <cell r="D4464" t="str">
            <v>-</v>
          </cell>
          <cell r="E4464">
            <v>2</v>
          </cell>
        </row>
        <row r="4465">
          <cell r="B4465">
            <v>3504009000</v>
          </cell>
          <cell r="C4465" t="str">
            <v>- прочие</v>
          </cell>
          <cell r="D4465" t="str">
            <v>-</v>
          </cell>
          <cell r="E4465">
            <v>2</v>
          </cell>
        </row>
        <row r="4466">
          <cell r="B4466">
            <v>3505101000</v>
          </cell>
          <cell r="C4466" t="str">
            <v>- - декстрины</v>
          </cell>
          <cell r="D4466" t="str">
            <v>-</v>
          </cell>
          <cell r="E4466" t="str">
            <v>5, но не менее 0,03 евро за 1 кг</v>
          </cell>
        </row>
        <row r="4467">
          <cell r="B4467">
            <v>3505105000</v>
          </cell>
          <cell r="C4467" t="str">
            <v>- - - крахмалы, превращенные в сложный или простой эфир</v>
          </cell>
          <cell r="D4467" t="str">
            <v>-</v>
          </cell>
          <cell r="E4467" t="str">
            <v>5, но не менее 0,03 евро за 1 кг</v>
          </cell>
        </row>
        <row r="4468">
          <cell r="B4468">
            <v>3505109000</v>
          </cell>
          <cell r="C4468" t="str">
            <v>- - - прочие</v>
          </cell>
          <cell r="D4468" t="str">
            <v>-</v>
          </cell>
          <cell r="E4468" t="str">
            <v>5, но не менее 0,03 евро за 1 кг</v>
          </cell>
        </row>
        <row r="4469">
          <cell r="B4469">
            <v>3505201000</v>
          </cell>
          <cell r="C4469" t="str">
            <v>- - содержащие менее 25 мас.% крахмалов или декстринов, или прочих модифицированных крахмалов</v>
          </cell>
          <cell r="D4469" t="str">
            <v>-</v>
          </cell>
          <cell r="E4469">
            <v>5</v>
          </cell>
        </row>
        <row r="4470">
          <cell r="B4470">
            <v>3505203000</v>
          </cell>
          <cell r="C4470" t="str">
            <v>- - содержащие 25 мас.% или более, но менее 55 мас.% крахмалов или декстринов, или прочих модифицированных крахмалов</v>
          </cell>
          <cell r="D4470" t="str">
            <v>-</v>
          </cell>
          <cell r="E4470">
            <v>5</v>
          </cell>
        </row>
        <row r="4471">
          <cell r="B4471">
            <v>3505205000</v>
          </cell>
          <cell r="C4471" t="str">
            <v>- - содержащие 55 мас.% или более, но менее 80 мас.% крахмалов или декстринов, или прочих модифицированных крахмалов</v>
          </cell>
          <cell r="D4471" t="str">
            <v>-</v>
          </cell>
          <cell r="E4471">
            <v>5</v>
          </cell>
        </row>
        <row r="4472">
          <cell r="B4472">
            <v>3505209000</v>
          </cell>
          <cell r="C4472" t="str">
            <v>- - содержащие 80 мас.% или более крахмалов или декстринов, или прочих модифицированных крахмалов</v>
          </cell>
          <cell r="D4472" t="str">
            <v>-</v>
          </cell>
          <cell r="E4472">
            <v>5</v>
          </cell>
        </row>
        <row r="4473">
          <cell r="B4473">
            <v>3506100000</v>
          </cell>
          <cell r="C4473" t="str">
            <v>-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v>
          </cell>
          <cell r="D4473" t="str">
            <v>-</v>
          </cell>
          <cell r="E4473">
            <v>5</v>
          </cell>
        </row>
        <row r="4474">
          <cell r="B4474">
            <v>3506910000</v>
          </cell>
          <cell r="C4474" t="str">
            <v>- - адгезивы на основе полимеров товарных позиций 3901 - 3913 или каучука</v>
          </cell>
          <cell r="D4474" t="str">
            <v>-</v>
          </cell>
          <cell r="E4474">
            <v>5</v>
          </cell>
        </row>
        <row r="4475">
          <cell r="B4475">
            <v>3506990000</v>
          </cell>
          <cell r="C4475" t="str">
            <v>- - прочие</v>
          </cell>
          <cell r="D4475" t="str">
            <v>-</v>
          </cell>
          <cell r="E4475">
            <v>5</v>
          </cell>
        </row>
        <row r="4476">
          <cell r="B4476">
            <v>3507100000</v>
          </cell>
          <cell r="C4476" t="str">
            <v>- реннин и его концентраты</v>
          </cell>
          <cell r="D4476" t="str">
            <v>-</v>
          </cell>
          <cell r="E4476">
            <v>5</v>
          </cell>
        </row>
        <row r="4477">
          <cell r="B4477">
            <v>3507903000</v>
          </cell>
          <cell r="C4477" t="str">
            <v>- - липопротеинлипаза; щелочная протеаза Aspergillus</v>
          </cell>
          <cell r="D4477" t="str">
            <v>-</v>
          </cell>
          <cell r="E4477">
            <v>5</v>
          </cell>
        </row>
        <row r="4478">
          <cell r="B4478">
            <v>3507909000</v>
          </cell>
          <cell r="C4478" t="str">
            <v>- - прочие</v>
          </cell>
          <cell r="D4478" t="str">
            <v>-</v>
          </cell>
          <cell r="E4478">
            <v>5</v>
          </cell>
        </row>
        <row r="4479">
          <cell r="B4479">
            <v>3601000000</v>
          </cell>
          <cell r="C4479" t="str">
            <v>Порох</v>
          </cell>
          <cell r="D4479" t="str">
            <v>-</v>
          </cell>
          <cell r="E4479">
            <v>11</v>
          </cell>
        </row>
        <row r="4480">
          <cell r="B4480">
            <v>3602000000</v>
          </cell>
          <cell r="C4480" t="str">
            <v>Вещества взрывчатые готовые, кроме пороха</v>
          </cell>
          <cell r="D4480" t="str">
            <v>-</v>
          </cell>
          <cell r="E4480">
            <v>11</v>
          </cell>
        </row>
        <row r="4481">
          <cell r="B4481">
            <v>3603001001</v>
          </cell>
          <cell r="C4481" t="str">
            <v>- - трубки пластмассовые (волноводы), внутренняя поверхность которых покрыта взрывчатым веществом</v>
          </cell>
          <cell r="D4481" t="str">
            <v>м</v>
          </cell>
          <cell r="E4481">
            <v>5</v>
          </cell>
        </row>
        <row r="4482">
          <cell r="B4482">
            <v>3603001009</v>
          </cell>
          <cell r="C4482" t="str">
            <v>- - прочие</v>
          </cell>
          <cell r="D4482" t="str">
            <v>м</v>
          </cell>
          <cell r="E4482">
            <v>11</v>
          </cell>
        </row>
        <row r="4483">
          <cell r="B4483">
            <v>3603009001</v>
          </cell>
          <cell r="C4483" t="str">
            <v>- - капсюли детонирующие неэлектрические</v>
          </cell>
          <cell r="D4483" t="str">
            <v>шт</v>
          </cell>
          <cell r="E4483">
            <v>5</v>
          </cell>
        </row>
        <row r="4484">
          <cell r="B4484">
            <v>3603009009</v>
          </cell>
          <cell r="C4484" t="str">
            <v>- - прочие</v>
          </cell>
          <cell r="D4484" t="str">
            <v>шт</v>
          </cell>
          <cell r="E4484">
            <v>11</v>
          </cell>
        </row>
        <row r="4485">
          <cell r="B4485">
            <v>3604100000</v>
          </cell>
          <cell r="C4485" t="str">
            <v>- фейерверки</v>
          </cell>
          <cell r="D4485" t="str">
            <v>шт</v>
          </cell>
          <cell r="E4485">
            <v>11</v>
          </cell>
        </row>
        <row r="4486">
          <cell r="B4486">
            <v>3604900000</v>
          </cell>
          <cell r="C4486" t="str">
            <v>- прочие</v>
          </cell>
          <cell r="D4486" t="str">
            <v>шт</v>
          </cell>
          <cell r="E4486">
            <v>11</v>
          </cell>
        </row>
        <row r="4487">
          <cell r="B4487">
            <v>3605000000</v>
          </cell>
          <cell r="C4487" t="str">
            <v>Спички, кроме пиротехнических изделий товарной позиции 3604</v>
          </cell>
          <cell r="D4487" t="str">
            <v>-</v>
          </cell>
          <cell r="E4487">
            <v>11</v>
          </cell>
        </row>
        <row r="4488">
          <cell r="B4488">
            <v>3606100000</v>
          </cell>
          <cell r="C4488" t="str">
            <v>- топливо жидкое или сжиженное газообразное в контейнерах емкостью не более 300 см3, используемое для заполнения и повторной заправки сигаретных или аналогичных зажигалок</v>
          </cell>
          <cell r="D4488" t="str">
            <v>-</v>
          </cell>
          <cell r="E4488">
            <v>11</v>
          </cell>
        </row>
        <row r="4489">
          <cell r="B4489">
            <v>3606901000</v>
          </cell>
          <cell r="C4489" t="str">
            <v>- - ферроцерий и сплавы пирофорные прочие в любых формах</v>
          </cell>
          <cell r="D4489" t="str">
            <v>-</v>
          </cell>
          <cell r="E4489">
            <v>11</v>
          </cell>
        </row>
        <row r="4490">
          <cell r="B4490">
            <v>3606909000</v>
          </cell>
          <cell r="C4490" t="str">
            <v>- - прочие</v>
          </cell>
          <cell r="D4490" t="str">
            <v>-</v>
          </cell>
          <cell r="E4490">
            <v>11</v>
          </cell>
        </row>
        <row r="4491">
          <cell r="B4491">
            <v>3701100000</v>
          </cell>
          <cell r="C4491" t="str">
            <v>- рентгеновские</v>
          </cell>
          <cell r="D4491" t="str">
            <v>м2</v>
          </cell>
          <cell r="E4491">
            <v>0</v>
          </cell>
        </row>
        <row r="4492">
          <cell r="B4492">
            <v>3701200000</v>
          </cell>
          <cell r="C4492" t="str">
            <v>- для моментальной фотографии</v>
          </cell>
          <cell r="D4492" t="str">
            <v>шт</v>
          </cell>
          <cell r="E4492">
            <v>5</v>
          </cell>
        </row>
        <row r="4493">
          <cell r="B4493">
            <v>3701910000</v>
          </cell>
          <cell r="C4493" t="str">
            <v>- - для цветной фотографии (полихромные)</v>
          </cell>
          <cell r="D4493" t="str">
            <v>-</v>
          </cell>
          <cell r="E4493">
            <v>5</v>
          </cell>
        </row>
        <row r="4494">
          <cell r="B4494">
            <v>3701990000</v>
          </cell>
          <cell r="C4494" t="str">
            <v>- - прочие</v>
          </cell>
          <cell r="D4494" t="str">
            <v>м2</v>
          </cell>
          <cell r="E4494">
            <v>5</v>
          </cell>
        </row>
        <row r="4495">
          <cell r="B4495">
            <v>3702100000</v>
          </cell>
          <cell r="C4495" t="str">
            <v>- рентгеновская</v>
          </cell>
          <cell r="D4495" t="str">
            <v>м2</v>
          </cell>
          <cell r="E4495">
            <v>0</v>
          </cell>
        </row>
        <row r="4496">
          <cell r="B4496">
            <v>3702319100</v>
          </cell>
          <cell r="C4496" t="str">
            <v>- - - пленка цветная негативная: шириной 75 мм или более, но не более 105 мм, и длиной 100 м или более для производства кассет для мгновенной фотографии</v>
          </cell>
          <cell r="D4496" t="str">
            <v>шт, м</v>
          </cell>
          <cell r="E4496">
            <v>5</v>
          </cell>
        </row>
        <row r="4497">
          <cell r="B4497">
            <v>3702319700</v>
          </cell>
          <cell r="C4497" t="str">
            <v>- - - прочая</v>
          </cell>
          <cell r="D4497" t="str">
            <v>шт, м</v>
          </cell>
          <cell r="E4497">
            <v>5</v>
          </cell>
        </row>
        <row r="4498">
          <cell r="B4498">
            <v>3702321000</v>
          </cell>
          <cell r="C4498" t="str">
            <v>- - - - микропленка; пленка для художественной фотографии</v>
          </cell>
          <cell r="D4498" t="str">
            <v>м2</v>
          </cell>
          <cell r="E4498">
            <v>5</v>
          </cell>
        </row>
        <row r="4499">
          <cell r="B4499">
            <v>3702322000</v>
          </cell>
          <cell r="C4499" t="str">
            <v>- - - - прочая</v>
          </cell>
          <cell r="D4499" t="str">
            <v>м2</v>
          </cell>
          <cell r="E4499">
            <v>5</v>
          </cell>
        </row>
        <row r="4500">
          <cell r="B4500">
            <v>3702328500</v>
          </cell>
          <cell r="C4500" t="str">
            <v>- - - шириной более 35 мм</v>
          </cell>
          <cell r="D4500" t="str">
            <v>м2</v>
          </cell>
          <cell r="E4500">
            <v>5</v>
          </cell>
        </row>
        <row r="4501">
          <cell r="B4501">
            <v>3702390000</v>
          </cell>
          <cell r="C4501" t="str">
            <v>- - прочая</v>
          </cell>
          <cell r="D4501" t="str">
            <v>м2</v>
          </cell>
          <cell r="E4501">
            <v>5</v>
          </cell>
        </row>
        <row r="4502">
          <cell r="B4502">
            <v>3702410000</v>
          </cell>
          <cell r="C4502" t="str">
            <v>- - шириной более 610 мм и длиной более 200 м для цветной фотографии (полихромная)</v>
          </cell>
          <cell r="D4502" t="str">
            <v>м2</v>
          </cell>
          <cell r="E4502">
            <v>5</v>
          </cell>
        </row>
        <row r="4503">
          <cell r="B4503">
            <v>3702420000</v>
          </cell>
          <cell r="C4503" t="str">
            <v>- - шириной более 610 мм и длиной более 200 м, кроме пленок для цветной фотографии</v>
          </cell>
          <cell r="D4503" t="str">
            <v>м2</v>
          </cell>
          <cell r="E4503">
            <v>5</v>
          </cell>
        </row>
        <row r="4504">
          <cell r="B4504">
            <v>3702430000</v>
          </cell>
          <cell r="C4504" t="str">
            <v>- - шириной более 610 мм и длиной не более 200 м</v>
          </cell>
          <cell r="D4504" t="str">
            <v>м2</v>
          </cell>
          <cell r="E4504">
            <v>5</v>
          </cell>
        </row>
        <row r="4505">
          <cell r="B4505">
            <v>3702440000</v>
          </cell>
          <cell r="C4505" t="str">
            <v>- - шириной более 105 мм, но не более 610 мм</v>
          </cell>
          <cell r="D4505" t="str">
            <v>м2</v>
          </cell>
          <cell r="E4505">
            <v>5</v>
          </cell>
        </row>
        <row r="4506">
          <cell r="B4506">
            <v>3702520000</v>
          </cell>
          <cell r="C4506" t="str">
            <v>- - шириной не более 16 мм</v>
          </cell>
          <cell r="D4506" t="str">
            <v>шт, м</v>
          </cell>
          <cell r="E4506">
            <v>5</v>
          </cell>
        </row>
        <row r="4507">
          <cell r="B4507">
            <v>3702530000</v>
          </cell>
          <cell r="C4507" t="str">
            <v>- - шириной более 16 мм, но не более 35 мм и длиной не более 30 м, предназначенная для диапозитивов</v>
          </cell>
          <cell r="D4507" t="str">
            <v>шт, м</v>
          </cell>
          <cell r="E4507">
            <v>5</v>
          </cell>
        </row>
        <row r="4508">
          <cell r="B4508">
            <v>3702540000</v>
          </cell>
          <cell r="C4508" t="str">
            <v>- - шириной более 16 мм, но не более 35 мм и длиной не более 30 м, кроме пленок для диапозитивов</v>
          </cell>
          <cell r="D4508" t="str">
            <v>шт, м</v>
          </cell>
          <cell r="E4508">
            <v>5</v>
          </cell>
        </row>
        <row r="4509">
          <cell r="B4509">
            <v>3702550000</v>
          </cell>
          <cell r="C4509" t="str">
            <v>- - шириной более 16 мм, но не более 35 мм и длиной более 30 м</v>
          </cell>
          <cell r="D4509" t="str">
            <v>м</v>
          </cell>
          <cell r="E4509">
            <v>5</v>
          </cell>
        </row>
        <row r="4510">
          <cell r="B4510">
            <v>3702560000</v>
          </cell>
          <cell r="C4510" t="str">
            <v>- - шириной более 35 мм</v>
          </cell>
          <cell r="D4510" t="str">
            <v>шт, м</v>
          </cell>
          <cell r="E4510">
            <v>5</v>
          </cell>
        </row>
        <row r="4511">
          <cell r="B4511">
            <v>3702961000</v>
          </cell>
          <cell r="C4511" t="str">
            <v>- - - микропленка; пленка для художественной фотографии</v>
          </cell>
          <cell r="D4511" t="str">
            <v>м</v>
          </cell>
          <cell r="E4511">
            <v>5</v>
          </cell>
        </row>
        <row r="4512">
          <cell r="B4512">
            <v>3702969000</v>
          </cell>
          <cell r="C4512" t="str">
            <v>- - - прочая</v>
          </cell>
          <cell r="D4512" t="str">
            <v>шт, м</v>
          </cell>
          <cell r="E4512">
            <v>5</v>
          </cell>
        </row>
        <row r="4513">
          <cell r="B4513">
            <v>3702971000</v>
          </cell>
          <cell r="C4513" t="str">
            <v>- - - микропленка; пленка для художественной фотографии</v>
          </cell>
          <cell r="D4513" t="str">
            <v>м</v>
          </cell>
          <cell r="E4513">
            <v>5</v>
          </cell>
        </row>
        <row r="4514">
          <cell r="B4514">
            <v>3702979000</v>
          </cell>
          <cell r="C4514" t="str">
            <v>- - - прочая</v>
          </cell>
          <cell r="D4514" t="str">
            <v>шт, м</v>
          </cell>
          <cell r="E4514">
            <v>5</v>
          </cell>
        </row>
        <row r="4515">
          <cell r="B4515">
            <v>3702980000</v>
          </cell>
          <cell r="C4515" t="str">
            <v>- - шириной более 35 мм</v>
          </cell>
          <cell r="D4515" t="str">
            <v>м</v>
          </cell>
          <cell r="E4515">
            <v>5</v>
          </cell>
        </row>
        <row r="4516">
          <cell r="B4516">
            <v>3703100001</v>
          </cell>
          <cell r="C4516" t="str">
            <v>- - фотобумага в рулонах шириной более 1000 мм</v>
          </cell>
          <cell r="D4516" t="str">
            <v>-</v>
          </cell>
          <cell r="E4516">
            <v>5</v>
          </cell>
        </row>
        <row r="4517">
          <cell r="B4517">
            <v>3703100009</v>
          </cell>
          <cell r="C4517" t="str">
            <v>- - прочие</v>
          </cell>
          <cell r="D4517" t="str">
            <v>-</v>
          </cell>
          <cell r="E4517">
            <v>9.1999999999999993</v>
          </cell>
        </row>
        <row r="4518">
          <cell r="B4518">
            <v>3703200000</v>
          </cell>
          <cell r="C4518" t="str">
            <v>- прочие, для цветной фотографии (полихромные)</v>
          </cell>
          <cell r="D4518" t="str">
            <v>-</v>
          </cell>
          <cell r="E4518">
            <v>9.1999999999999993</v>
          </cell>
        </row>
        <row r="4519">
          <cell r="B4519">
            <v>3703900000</v>
          </cell>
          <cell r="C4519" t="str">
            <v>- прочие</v>
          </cell>
          <cell r="D4519" t="str">
            <v>-</v>
          </cell>
          <cell r="E4519">
            <v>9.1999999999999993</v>
          </cell>
        </row>
        <row r="4520">
          <cell r="B4520">
            <v>3704001000</v>
          </cell>
          <cell r="C4520" t="str">
            <v>- пластинки и пленка</v>
          </cell>
          <cell r="D4520" t="str">
            <v>-</v>
          </cell>
          <cell r="E4520">
            <v>5</v>
          </cell>
        </row>
        <row r="4521">
          <cell r="B4521">
            <v>3704009000</v>
          </cell>
          <cell r="C4521" t="str">
            <v>- прочие</v>
          </cell>
          <cell r="D4521" t="str">
            <v>-</v>
          </cell>
          <cell r="E4521">
            <v>5</v>
          </cell>
        </row>
        <row r="4522">
          <cell r="B4522">
            <v>3705001000</v>
          </cell>
          <cell r="C4522" t="str">
            <v>- для офсетного воспроизведения</v>
          </cell>
          <cell r="D4522" t="str">
            <v>-</v>
          </cell>
          <cell r="E4522">
            <v>5</v>
          </cell>
        </row>
        <row r="4523">
          <cell r="B4523">
            <v>3705002000</v>
          </cell>
          <cell r="C4523" t="str">
            <v>- - микропленки</v>
          </cell>
          <cell r="D4523" t="str">
            <v>-</v>
          </cell>
          <cell r="E4523">
            <v>5</v>
          </cell>
        </row>
        <row r="4524">
          <cell r="B4524">
            <v>3705009000</v>
          </cell>
          <cell r="C4524" t="str">
            <v>- - прочие</v>
          </cell>
          <cell r="D4524" t="str">
            <v>-</v>
          </cell>
          <cell r="E4524">
            <v>5</v>
          </cell>
        </row>
        <row r="4525">
          <cell r="B4525">
            <v>3706102000</v>
          </cell>
          <cell r="C4525" t="str">
            <v>- - содержащая только звуковую дорожку; негативная; промежуточная позитивная</v>
          </cell>
          <cell r="D4525" t="str">
            <v>м</v>
          </cell>
          <cell r="E4525">
            <v>9.1999999999999993</v>
          </cell>
        </row>
        <row r="4526">
          <cell r="B4526">
            <v>3706109900</v>
          </cell>
          <cell r="C4526" t="str">
            <v>- - позитивная прочая</v>
          </cell>
          <cell r="D4526" t="str">
            <v>м</v>
          </cell>
          <cell r="E4526">
            <v>9.1999999999999993</v>
          </cell>
        </row>
        <row r="4527">
          <cell r="B4527">
            <v>3706905200</v>
          </cell>
          <cell r="C4527" t="str">
            <v>- - содержащая только звуковую дорожку; негативная; промежуточная позитивная; хроникальные фильмы</v>
          </cell>
          <cell r="D4527" t="str">
            <v>м</v>
          </cell>
          <cell r="E4527">
            <v>9.1999999999999993</v>
          </cell>
        </row>
        <row r="4528">
          <cell r="B4528">
            <v>3706909100</v>
          </cell>
          <cell r="C4528" t="str">
            <v>- - - менее 10 мм</v>
          </cell>
          <cell r="D4528" t="str">
            <v>м</v>
          </cell>
          <cell r="E4528">
            <v>9.1999999999999993</v>
          </cell>
        </row>
        <row r="4529">
          <cell r="B4529">
            <v>3706909900</v>
          </cell>
          <cell r="C4529" t="str">
            <v>- - - 10 мм или более</v>
          </cell>
          <cell r="D4529" t="str">
            <v>м</v>
          </cell>
          <cell r="E4529">
            <v>9.1999999999999993</v>
          </cell>
        </row>
        <row r="4530">
          <cell r="B4530">
            <v>3707100000</v>
          </cell>
          <cell r="C4530" t="str">
            <v>- эмульсии сенсибилизированные</v>
          </cell>
          <cell r="D4530" t="str">
            <v>-</v>
          </cell>
          <cell r="E4530">
            <v>5</v>
          </cell>
        </row>
        <row r="4531">
          <cell r="B4531">
            <v>3707902000</v>
          </cell>
          <cell r="C4531" t="str">
            <v>- - проявители и закрепители</v>
          </cell>
          <cell r="D4531" t="str">
            <v>-</v>
          </cell>
          <cell r="E4531">
            <v>6.5</v>
          </cell>
        </row>
        <row r="4532">
          <cell r="B4532">
            <v>3707909000</v>
          </cell>
          <cell r="C4532" t="str">
            <v>- - прочие</v>
          </cell>
          <cell r="D4532" t="str">
            <v>-</v>
          </cell>
          <cell r="E4532">
            <v>6.5</v>
          </cell>
        </row>
        <row r="4533">
          <cell r="B4533">
            <v>3801100000</v>
          </cell>
          <cell r="C4533" t="str">
            <v>- графит искусственный</v>
          </cell>
          <cell r="D4533" t="str">
            <v>-</v>
          </cell>
          <cell r="E4533">
            <v>5</v>
          </cell>
        </row>
        <row r="4534">
          <cell r="B4534">
            <v>3801201000</v>
          </cell>
          <cell r="C4534" t="str">
            <v>- - графит коллоидный в виде суспензии в масле; графит полуколлоидный</v>
          </cell>
          <cell r="D4534" t="str">
            <v>-</v>
          </cell>
          <cell r="E4534">
            <v>5</v>
          </cell>
        </row>
        <row r="4535">
          <cell r="B4535">
            <v>3801209000</v>
          </cell>
          <cell r="C4535" t="str">
            <v>- - прочий</v>
          </cell>
          <cell r="D4535" t="str">
            <v>-</v>
          </cell>
          <cell r="E4535">
            <v>5</v>
          </cell>
        </row>
        <row r="4536">
          <cell r="B4536">
            <v>3801300000</v>
          </cell>
          <cell r="C4536" t="str">
            <v>- пасты углеродистые для электродов и аналогичные пасты для футеровки печей</v>
          </cell>
          <cell r="D4536" t="str">
            <v>-</v>
          </cell>
          <cell r="E4536">
            <v>7</v>
          </cell>
        </row>
        <row r="4537">
          <cell r="B4537">
            <v>3801900000</v>
          </cell>
          <cell r="C4537" t="str">
            <v>- прочие</v>
          </cell>
          <cell r="D4537" t="str">
            <v>-</v>
          </cell>
          <cell r="E4537">
            <v>5</v>
          </cell>
        </row>
        <row r="4538">
          <cell r="B4538">
            <v>3802100000</v>
          </cell>
          <cell r="C4538" t="str">
            <v>- уголь активированный</v>
          </cell>
          <cell r="D4538" t="str">
            <v>-</v>
          </cell>
          <cell r="E4538">
            <v>5</v>
          </cell>
        </row>
        <row r="4539">
          <cell r="B4539">
            <v>3802900000</v>
          </cell>
          <cell r="C4539" t="str">
            <v>- прочие</v>
          </cell>
          <cell r="D4539" t="str">
            <v>-</v>
          </cell>
          <cell r="E4539">
            <v>5</v>
          </cell>
        </row>
        <row r="4540">
          <cell r="B4540">
            <v>3803001000</v>
          </cell>
          <cell r="C4540" t="str">
            <v>- неочищенное</v>
          </cell>
          <cell r="D4540" t="str">
            <v>-</v>
          </cell>
          <cell r="E4540">
            <v>5</v>
          </cell>
        </row>
        <row r="4541">
          <cell r="B4541">
            <v>3803009000</v>
          </cell>
          <cell r="C4541" t="str">
            <v>- прочее</v>
          </cell>
          <cell r="D4541" t="str">
            <v>-</v>
          </cell>
          <cell r="E4541">
            <v>5</v>
          </cell>
        </row>
        <row r="4542">
          <cell r="B4542">
            <v>3804000000</v>
          </cell>
          <cell r="C4542" t="str">
            <v>Щелок, остающийся при изготовлении древесной массы, концентрированный или неконцентрированный, обессахаренный или необессахаренный, химически обработанный или необработанный, включая сульфонаты лигнина, кроме таллового масла товарной позиции 3803</v>
          </cell>
          <cell r="D4542" t="str">
            <v>-</v>
          </cell>
          <cell r="E4542">
            <v>5</v>
          </cell>
        </row>
        <row r="4543">
          <cell r="B4543">
            <v>3805101000</v>
          </cell>
          <cell r="C4543" t="str">
            <v>- - скипидар живичный</v>
          </cell>
          <cell r="D4543" t="str">
            <v>-</v>
          </cell>
          <cell r="E4543">
            <v>5</v>
          </cell>
        </row>
        <row r="4544">
          <cell r="B4544">
            <v>3805103000</v>
          </cell>
          <cell r="C4544" t="str">
            <v>- - скипидар древесный</v>
          </cell>
          <cell r="D4544" t="str">
            <v>-</v>
          </cell>
          <cell r="E4544">
            <v>5</v>
          </cell>
        </row>
        <row r="4545">
          <cell r="B4545">
            <v>3805109000</v>
          </cell>
          <cell r="C4545" t="str">
            <v>- - скипидар сульфатный</v>
          </cell>
          <cell r="D4545" t="str">
            <v>-</v>
          </cell>
          <cell r="E4545">
            <v>5</v>
          </cell>
        </row>
        <row r="4546">
          <cell r="B4546">
            <v>3805901000</v>
          </cell>
          <cell r="C4546" t="str">
            <v>- - масло сосновое</v>
          </cell>
          <cell r="D4546" t="str">
            <v>-</v>
          </cell>
          <cell r="E4546">
            <v>5</v>
          </cell>
        </row>
        <row r="4547">
          <cell r="B4547">
            <v>3805909000</v>
          </cell>
          <cell r="C4547" t="str">
            <v>- - прочие</v>
          </cell>
          <cell r="D4547" t="str">
            <v>-</v>
          </cell>
          <cell r="E4547">
            <v>5</v>
          </cell>
        </row>
        <row r="4548">
          <cell r="B4548">
            <v>3806100000</v>
          </cell>
          <cell r="C4548" t="str">
            <v>- канифоль и смоляные кислоты</v>
          </cell>
          <cell r="D4548" t="str">
            <v>-</v>
          </cell>
          <cell r="E4548">
            <v>5</v>
          </cell>
        </row>
        <row r="4549">
          <cell r="B4549">
            <v>3806200000</v>
          </cell>
          <cell r="C4549" t="str">
            <v>- соли канифоли, смоляных кислот или производных канифоли или смоляных кислот, кроме солей аддуктов канифоли</v>
          </cell>
          <cell r="D4549" t="str">
            <v>-</v>
          </cell>
          <cell r="E4549">
            <v>5</v>
          </cell>
        </row>
        <row r="4550">
          <cell r="B4550">
            <v>3806300000</v>
          </cell>
          <cell r="C4550" t="str">
            <v>- смолы сложноэфирные</v>
          </cell>
          <cell r="D4550" t="str">
            <v>-</v>
          </cell>
          <cell r="E4550">
            <v>5</v>
          </cell>
        </row>
        <row r="4551">
          <cell r="B4551">
            <v>3806900000</v>
          </cell>
          <cell r="C4551" t="str">
            <v>- прочие</v>
          </cell>
          <cell r="D4551" t="str">
            <v>-</v>
          </cell>
          <cell r="E4551">
            <v>5</v>
          </cell>
        </row>
        <row r="4552">
          <cell r="B4552">
            <v>3807001000</v>
          </cell>
          <cell r="C4552" t="str">
            <v>- деготь древесный</v>
          </cell>
          <cell r="D4552" t="str">
            <v>-</v>
          </cell>
          <cell r="E4552">
            <v>5</v>
          </cell>
        </row>
        <row r="4553">
          <cell r="B4553">
            <v>3807009000</v>
          </cell>
          <cell r="C4553" t="str">
            <v>- прочие</v>
          </cell>
          <cell r="D4553" t="str">
            <v>-</v>
          </cell>
          <cell r="E4553">
            <v>5</v>
          </cell>
        </row>
        <row r="4554">
          <cell r="B4554">
            <v>3808520000</v>
          </cell>
          <cell r="C4554" t="str">
            <v>- - ДДТ (ISO) (клофенотан (INN)), в упаковках нетто-массой не более 300 г</v>
          </cell>
          <cell r="D4554" t="str">
            <v>-</v>
          </cell>
          <cell r="E4554">
            <v>3</v>
          </cell>
        </row>
        <row r="4555">
          <cell r="B4555">
            <v>3808590001</v>
          </cell>
          <cell r="C4555" t="str">
            <v>- - - содержащие 4,6-динитро-o-крезол (ДНОК (ISO)) или его соли, или трибутилолова соединения, или смеси указанных веществ</v>
          </cell>
          <cell r="D4555" t="str">
            <v>-</v>
          </cell>
          <cell r="E4555">
            <v>5</v>
          </cell>
        </row>
        <row r="4556">
          <cell r="B4556">
            <v>3808590002</v>
          </cell>
          <cell r="C4556" t="str">
            <v>- - - - инсектициды, содержащие алдикарб (ISO) или простые эфиры пента- и октабромдифенила, или перфтороктансульфоновую кислоту и ее соли, или перфтороктансульфонамиды, или перфтороктансульфонилфторид</v>
          </cell>
          <cell r="D4556" t="str">
            <v>-</v>
          </cell>
          <cell r="E4556">
            <v>5</v>
          </cell>
        </row>
        <row r="4557">
          <cell r="B4557">
            <v>3808590003</v>
          </cell>
          <cell r="C4557" t="str">
            <v>- - - - инсектициды, содержащие алахлор (ISO) или азинофос метил (ISO), или эндосульфан (ISO)</v>
          </cell>
          <cell r="D4557" t="str">
            <v>-</v>
          </cell>
          <cell r="E4557">
            <v>5</v>
          </cell>
        </row>
        <row r="4558">
          <cell r="B4558">
            <v>3808590004</v>
          </cell>
          <cell r="C4558" t="str">
            <v>- - - - фунгициды, содержащие алахлор (ISO) или алдикарб (ISO), или азинфос метил (ISO), или эндосульфан (ISO), или простые эфиры пента- и октабромдифенила, или пентафтороктансульфоновую кислоту и ее соли, или перфтороктансульфонамиды, или перфтороктансульфонилфторид</v>
          </cell>
          <cell r="D4558" t="str">
            <v>-</v>
          </cell>
          <cell r="E4558">
            <v>5</v>
          </cell>
        </row>
        <row r="4559">
          <cell r="B4559">
            <v>3808590005</v>
          </cell>
          <cell r="C4559" t="str">
            <v>- - - - гербициды, содержащие алахлор (ISO) или алдикарб (ISO), или азинфос метил (ISO), или эндосульфан (ISO), или простые эфиры пента- и октабромдифенила, или пентафтороктансульфоновую кислоту и ее соли, или перфтороктансульфонамиды, или перфтороктансульфонилфторид</v>
          </cell>
          <cell r="D4559" t="str">
            <v>-</v>
          </cell>
          <cell r="E4559">
            <v>5</v>
          </cell>
        </row>
        <row r="4560">
          <cell r="B4560">
            <v>3808590006</v>
          </cell>
          <cell r="C4560" t="str">
            <v>- - - - средства дезинфицирующие, содержащие алдикарб (ISO) или азинфос метил (ISO)</v>
          </cell>
          <cell r="D4560" t="str">
            <v>-</v>
          </cell>
          <cell r="E4560">
            <v>5</v>
          </cell>
        </row>
        <row r="4561">
          <cell r="B4561">
            <v>3808590007</v>
          </cell>
          <cell r="C4561" t="str">
            <v>- - - - средства дезинфицирующие, содержащие алахлор (ISO) или эндосульфан (ISO), или простые эфиры пента- и октабромдифенила, или пентафтороктансульфоновую кислоту и ее соли, или перфтороктансульфонамиды, или перфтороктансульфонилфторид</v>
          </cell>
          <cell r="D4561" t="str">
            <v>-</v>
          </cell>
          <cell r="E4561">
            <v>5</v>
          </cell>
        </row>
        <row r="4562">
          <cell r="B4562">
            <v>3808590008</v>
          </cell>
          <cell r="C4562" t="str">
            <v>- - - - родентициды, содержащие алахлор (ISO) или алдикарб (ISO), или азинфос метил (ISO), или эндосульфан (ISO), или простые эфиры пента- и октабромдифенила, или пентафтороктансульфоновую кислоту и ее соли, или перфтороктансульфонамиды, или перфтороктансульфонилфторид</v>
          </cell>
          <cell r="D4562" t="str">
            <v>-</v>
          </cell>
          <cell r="E4562">
            <v>5</v>
          </cell>
        </row>
        <row r="4563">
          <cell r="B4563">
            <v>3808590009</v>
          </cell>
          <cell r="C4563" t="str">
            <v>- - - - прочие</v>
          </cell>
          <cell r="D4563" t="str">
            <v>-</v>
          </cell>
          <cell r="E4563">
            <v>3</v>
          </cell>
        </row>
        <row r="4564">
          <cell r="B4564">
            <v>3808610001</v>
          </cell>
          <cell r="C4564" t="str">
            <v>- - - содержащие альфа-циперметрин (ISO), бифентрин (ISO), цифлутрин (ISO), дельтаметрин (INN, ISO), этофенпрокс (INN) или лямбда-цигалотрин (ISO)</v>
          </cell>
          <cell r="D4564" t="str">
            <v>-</v>
          </cell>
          <cell r="E4564">
            <v>3</v>
          </cell>
        </row>
        <row r="4565">
          <cell r="B4565">
            <v>3808610002</v>
          </cell>
          <cell r="C4565" t="str">
            <v>- - - содержащие хлорфенапир (ISO)</v>
          </cell>
          <cell r="D4565" t="str">
            <v>-</v>
          </cell>
          <cell r="E4565">
            <v>5</v>
          </cell>
        </row>
        <row r="4566">
          <cell r="B4566">
            <v>3808610003</v>
          </cell>
          <cell r="C4566" t="str">
            <v>- - - содержащие бендиокарб (ISO), фенитротион (ISO), малатион (ISO), пиримифос-метил (ISO) или пропоксур (ISO)</v>
          </cell>
          <cell r="D4566" t="str">
            <v>-</v>
          </cell>
          <cell r="E4566">
            <v>5</v>
          </cell>
        </row>
        <row r="4567">
          <cell r="B4567">
            <v>3808620001</v>
          </cell>
          <cell r="C4567" t="str">
            <v>- - - содержащие альфа-циперметрин (ISO), бифентрин (ISO), цифлутрин (ISO), дельтаметрин (INN, ISO), этофенпрокс (INN) или лямбда-цигалотрин (ISO)</v>
          </cell>
          <cell r="D4567" t="str">
            <v>-</v>
          </cell>
          <cell r="E4567">
            <v>3</v>
          </cell>
        </row>
        <row r="4568">
          <cell r="B4568">
            <v>3808620002</v>
          </cell>
          <cell r="C4568" t="str">
            <v>- - - содержащие хлорфенапир (ISO)</v>
          </cell>
          <cell r="D4568" t="str">
            <v>-</v>
          </cell>
          <cell r="E4568">
            <v>5</v>
          </cell>
        </row>
        <row r="4569">
          <cell r="B4569">
            <v>3808620003</v>
          </cell>
          <cell r="C4569" t="str">
            <v>- - - содержащие бендиокарб (ISO), фенитротион (ISO), малатион (ISO), пиримифос-метил (ISO) или пропоксур (ISO)</v>
          </cell>
          <cell r="D4569" t="str">
            <v>-</v>
          </cell>
          <cell r="E4569">
            <v>5</v>
          </cell>
        </row>
        <row r="4570">
          <cell r="B4570">
            <v>3808690001</v>
          </cell>
          <cell r="C4570" t="str">
            <v>- - - содержащие альфа-циперметрин (ISO), бифентрин (ISO), цифлутрин (ISO), дельтаметрин (INN, ISO), этофенпрокс (INN) или лямбда-цигалотрин (ISO)</v>
          </cell>
          <cell r="D4570" t="str">
            <v>-</v>
          </cell>
          <cell r="E4570">
            <v>3</v>
          </cell>
        </row>
        <row r="4571">
          <cell r="B4571">
            <v>3808690002</v>
          </cell>
          <cell r="C4571" t="str">
            <v>- - - содержащие хлорфенапир (ISO)</v>
          </cell>
          <cell r="D4571" t="str">
            <v>-</v>
          </cell>
          <cell r="E4571">
            <v>5</v>
          </cell>
        </row>
        <row r="4572">
          <cell r="B4572">
            <v>3808690003</v>
          </cell>
          <cell r="C4572" t="str">
            <v>- - - содержащие бендиокарб (ISO), фенитротион (ISO), малатион (ISO), пиримифос-метил (ISO) или пропоксур (ISO)</v>
          </cell>
          <cell r="D4572" t="str">
            <v>-</v>
          </cell>
          <cell r="E4572">
            <v>5</v>
          </cell>
        </row>
        <row r="4573">
          <cell r="B4573">
            <v>3808911000</v>
          </cell>
          <cell r="C4573" t="str">
            <v>- - - на основе пиретроидов</v>
          </cell>
          <cell r="D4573" t="str">
            <v>-</v>
          </cell>
          <cell r="E4573">
            <v>3</v>
          </cell>
        </row>
        <row r="4574">
          <cell r="B4574">
            <v>3808912000</v>
          </cell>
          <cell r="C4574" t="str">
            <v>- - - на основе хлорированных углеводородов</v>
          </cell>
          <cell r="D4574" t="str">
            <v>-</v>
          </cell>
          <cell r="E4574">
            <v>5</v>
          </cell>
        </row>
        <row r="4575">
          <cell r="B4575">
            <v>3808913000</v>
          </cell>
          <cell r="C4575" t="str">
            <v>- - - на основе карбаматов</v>
          </cell>
          <cell r="D4575" t="str">
            <v>-</v>
          </cell>
          <cell r="E4575">
            <v>5</v>
          </cell>
        </row>
        <row r="4576">
          <cell r="B4576">
            <v>3808914000</v>
          </cell>
          <cell r="C4576" t="str">
            <v>- - - на основе фосфорорганических соединений</v>
          </cell>
          <cell r="D4576" t="str">
            <v>-</v>
          </cell>
          <cell r="E4576">
            <v>5</v>
          </cell>
        </row>
        <row r="4577">
          <cell r="B4577">
            <v>3808919000</v>
          </cell>
          <cell r="C4577" t="str">
            <v>- - - прочие</v>
          </cell>
          <cell r="D4577" t="str">
            <v>-</v>
          </cell>
          <cell r="E4577">
            <v>5</v>
          </cell>
        </row>
        <row r="4578">
          <cell r="B4578">
            <v>3808921000</v>
          </cell>
          <cell r="C4578" t="str">
            <v>- - - - препараты на основе соединений меди</v>
          </cell>
          <cell r="D4578" t="str">
            <v>-</v>
          </cell>
          <cell r="E4578">
            <v>3</v>
          </cell>
        </row>
        <row r="4579">
          <cell r="B4579">
            <v>3808922000</v>
          </cell>
          <cell r="C4579" t="str">
            <v>- - - - прочие</v>
          </cell>
          <cell r="D4579" t="str">
            <v>-</v>
          </cell>
          <cell r="E4579">
            <v>5</v>
          </cell>
        </row>
        <row r="4580">
          <cell r="B4580">
            <v>3808923000</v>
          </cell>
          <cell r="C4580" t="str">
            <v>- - - - на основе дитиокарбаматов</v>
          </cell>
          <cell r="D4580" t="str">
            <v>-</v>
          </cell>
          <cell r="E4580">
            <v>5</v>
          </cell>
        </row>
        <row r="4581">
          <cell r="B4581">
            <v>3808924000</v>
          </cell>
          <cell r="C4581" t="str">
            <v>- - - - на основе бензимидазолов</v>
          </cell>
          <cell r="D4581" t="str">
            <v>-</v>
          </cell>
          <cell r="E4581">
            <v>5</v>
          </cell>
        </row>
        <row r="4582">
          <cell r="B4582">
            <v>3808925000</v>
          </cell>
          <cell r="C4582" t="str">
            <v>- - - - на основе диазолов или триазолов</v>
          </cell>
          <cell r="D4582" t="str">
            <v>-</v>
          </cell>
          <cell r="E4582">
            <v>5</v>
          </cell>
        </row>
        <row r="4583">
          <cell r="B4583">
            <v>3808926000</v>
          </cell>
          <cell r="C4583" t="str">
            <v>- - - - на основе диазинов или морфолинов</v>
          </cell>
          <cell r="D4583" t="str">
            <v>-</v>
          </cell>
          <cell r="E4583">
            <v>5</v>
          </cell>
        </row>
        <row r="4584">
          <cell r="B4584">
            <v>3808929000</v>
          </cell>
          <cell r="C4584" t="str">
            <v>- - - - прочие</v>
          </cell>
          <cell r="D4584" t="str">
            <v>-</v>
          </cell>
          <cell r="E4584">
            <v>5</v>
          </cell>
        </row>
        <row r="4585">
          <cell r="B4585">
            <v>3808931100</v>
          </cell>
          <cell r="C4585" t="str">
            <v>- - - - на основе феноксифитогормонов</v>
          </cell>
          <cell r="D4585" t="str">
            <v>-</v>
          </cell>
          <cell r="E4585">
            <v>3</v>
          </cell>
        </row>
        <row r="4586">
          <cell r="B4586">
            <v>3808931300</v>
          </cell>
          <cell r="C4586" t="str">
            <v>- - - - на основе триазинов</v>
          </cell>
          <cell r="D4586" t="str">
            <v>-</v>
          </cell>
          <cell r="E4586">
            <v>5</v>
          </cell>
        </row>
        <row r="4587">
          <cell r="B4587">
            <v>3808931500</v>
          </cell>
          <cell r="C4587" t="str">
            <v>- - - - на основе амидов</v>
          </cell>
          <cell r="D4587" t="str">
            <v>-</v>
          </cell>
          <cell r="E4587">
            <v>5</v>
          </cell>
        </row>
        <row r="4588">
          <cell r="B4588">
            <v>3808931700</v>
          </cell>
          <cell r="C4588" t="str">
            <v>- - - - на основе карбаматов</v>
          </cell>
          <cell r="D4588" t="str">
            <v>-</v>
          </cell>
          <cell r="E4588">
            <v>5</v>
          </cell>
        </row>
        <row r="4589">
          <cell r="B4589">
            <v>3808932100</v>
          </cell>
          <cell r="C4589" t="str">
            <v>- - - - на основе производных динитроанилина</v>
          </cell>
          <cell r="D4589" t="str">
            <v>-</v>
          </cell>
          <cell r="E4589">
            <v>5</v>
          </cell>
        </row>
        <row r="4590">
          <cell r="B4590">
            <v>3808932300</v>
          </cell>
          <cell r="C4590" t="str">
            <v>- - - - на основе производных карбамида, урацила или сульфонилкарбамида</v>
          </cell>
          <cell r="D4590" t="str">
            <v>-</v>
          </cell>
          <cell r="E4590">
            <v>5</v>
          </cell>
        </row>
        <row r="4591">
          <cell r="B4591">
            <v>3808932700</v>
          </cell>
          <cell r="C4591" t="str">
            <v>- - - - прочие</v>
          </cell>
          <cell r="D4591" t="str">
            <v>-</v>
          </cell>
          <cell r="E4591">
            <v>5</v>
          </cell>
        </row>
        <row r="4592">
          <cell r="B4592">
            <v>3808933000</v>
          </cell>
          <cell r="C4592" t="str">
            <v>- - - противовсходовые средства</v>
          </cell>
          <cell r="D4592" t="str">
            <v>-</v>
          </cell>
          <cell r="E4592">
            <v>5</v>
          </cell>
        </row>
        <row r="4593">
          <cell r="B4593">
            <v>3808939000</v>
          </cell>
          <cell r="C4593" t="str">
            <v>- - - регуляторы роста растений</v>
          </cell>
          <cell r="D4593" t="str">
            <v>-</v>
          </cell>
          <cell r="E4593">
            <v>5</v>
          </cell>
        </row>
        <row r="4594">
          <cell r="B4594">
            <v>3808941000</v>
          </cell>
          <cell r="C4594" t="str">
            <v>- - - на основе четвертичных аммониевых солей</v>
          </cell>
          <cell r="D4594" t="str">
            <v>-</v>
          </cell>
          <cell r="E4594">
            <v>5</v>
          </cell>
        </row>
        <row r="4595">
          <cell r="B4595">
            <v>3808942000</v>
          </cell>
          <cell r="C4595" t="str">
            <v>- - - на основе галогенированных соединений</v>
          </cell>
          <cell r="D4595" t="str">
            <v>-</v>
          </cell>
          <cell r="E4595">
            <v>5</v>
          </cell>
        </row>
        <row r="4596">
          <cell r="B4596">
            <v>3808949000</v>
          </cell>
          <cell r="C4596" t="str">
            <v>- - - прочие</v>
          </cell>
          <cell r="D4596" t="str">
            <v>-</v>
          </cell>
          <cell r="E4596">
            <v>5</v>
          </cell>
        </row>
        <row r="4597">
          <cell r="B4597">
            <v>3808991000</v>
          </cell>
          <cell r="C4597" t="str">
            <v>- - - родентициды</v>
          </cell>
          <cell r="D4597" t="str">
            <v>-</v>
          </cell>
          <cell r="E4597">
            <v>5</v>
          </cell>
        </row>
        <row r="4598">
          <cell r="B4598">
            <v>3808999000</v>
          </cell>
          <cell r="C4598" t="str">
            <v>- - - прочие</v>
          </cell>
          <cell r="D4598" t="str">
            <v>-</v>
          </cell>
          <cell r="E4598">
            <v>3</v>
          </cell>
        </row>
        <row r="4599">
          <cell r="B4599">
            <v>3809101000</v>
          </cell>
          <cell r="C4599" t="str">
            <v>- - с содержанием таких веществ менее 55 мас.%</v>
          </cell>
          <cell r="D4599" t="str">
            <v>-</v>
          </cell>
          <cell r="E4599">
            <v>5</v>
          </cell>
        </row>
        <row r="4600">
          <cell r="B4600">
            <v>3809103000</v>
          </cell>
          <cell r="C4600" t="str">
            <v>- - с содержанием таких веществ 55 мас.% или более, но менее 70 мас.%</v>
          </cell>
          <cell r="D4600" t="str">
            <v>-</v>
          </cell>
          <cell r="E4600">
            <v>5</v>
          </cell>
        </row>
        <row r="4601">
          <cell r="B4601">
            <v>3809105000</v>
          </cell>
          <cell r="C4601" t="str">
            <v>- - с содержанием таких веществ 70 мас.% или более, но менее 83 мас.%</v>
          </cell>
          <cell r="D4601" t="str">
            <v>-</v>
          </cell>
          <cell r="E4601">
            <v>5</v>
          </cell>
        </row>
        <row r="4602">
          <cell r="B4602">
            <v>3809109000</v>
          </cell>
          <cell r="C4602" t="str">
            <v>- - с содержанием таких веществ 83 мас.% или более</v>
          </cell>
          <cell r="D4602" t="str">
            <v>-</v>
          </cell>
          <cell r="E4602">
            <v>5</v>
          </cell>
        </row>
        <row r="4603">
          <cell r="B4603">
            <v>3809910000</v>
          </cell>
          <cell r="C4603" t="str">
            <v>- - применяемые в текстильной промышленности или аналогичных отраслях</v>
          </cell>
          <cell r="D4603" t="str">
            <v>-</v>
          </cell>
          <cell r="E4603">
            <v>5</v>
          </cell>
        </row>
        <row r="4604">
          <cell r="B4604">
            <v>3809920000</v>
          </cell>
          <cell r="C4604" t="str">
            <v>- - применяемые в бумажной промышленности или аналогичных отраслях</v>
          </cell>
          <cell r="D4604" t="str">
            <v>-</v>
          </cell>
          <cell r="E4604">
            <v>5</v>
          </cell>
        </row>
        <row r="4605">
          <cell r="B4605">
            <v>3809930000</v>
          </cell>
          <cell r="C4605" t="str">
            <v>- - применяемые в кожевенной промышленности или аналогичных отраслях</v>
          </cell>
          <cell r="D4605" t="str">
            <v>-</v>
          </cell>
          <cell r="E4605">
            <v>0</v>
          </cell>
        </row>
        <row r="4606">
          <cell r="B4606">
            <v>3810100000</v>
          </cell>
          <cell r="C4606" t="str">
            <v>- препараты для травления металлических поверхностей; порошки и пасты для низкотемпературной пайки, высокотемпературной пайки или для сварки, состоящие из металла и прочих материалов</v>
          </cell>
          <cell r="D4606" t="str">
            <v>-</v>
          </cell>
          <cell r="E4606">
            <v>5</v>
          </cell>
        </row>
        <row r="4607">
          <cell r="B4607">
            <v>3810901000</v>
          </cell>
          <cell r="C4607" t="str">
            <v>- - материалы, используемые в качестве сердечников или покрытий для сварочных электродов и прутков</v>
          </cell>
          <cell r="D4607" t="str">
            <v>-</v>
          </cell>
          <cell r="E4607">
            <v>5</v>
          </cell>
        </row>
        <row r="4608">
          <cell r="B4608">
            <v>3810909000</v>
          </cell>
          <cell r="C4608" t="str">
            <v>- - прочие</v>
          </cell>
          <cell r="D4608" t="str">
            <v>-</v>
          </cell>
          <cell r="E4608">
            <v>5</v>
          </cell>
        </row>
        <row r="4609">
          <cell r="B4609">
            <v>3811111000</v>
          </cell>
          <cell r="C4609" t="str">
            <v>- - - на основе тетраэтилсвинца</v>
          </cell>
          <cell r="D4609" t="str">
            <v>-</v>
          </cell>
          <cell r="E4609">
            <v>5</v>
          </cell>
        </row>
        <row r="4610">
          <cell r="B4610">
            <v>3811119000</v>
          </cell>
          <cell r="C4610" t="str">
            <v>- - - прочие</v>
          </cell>
          <cell r="D4610" t="str">
            <v>-</v>
          </cell>
          <cell r="E4610">
            <v>5</v>
          </cell>
        </row>
        <row r="4611">
          <cell r="B4611">
            <v>3811190000</v>
          </cell>
          <cell r="C4611" t="str">
            <v>- - прочие</v>
          </cell>
          <cell r="D4611" t="str">
            <v>-</v>
          </cell>
          <cell r="E4611">
            <v>5</v>
          </cell>
        </row>
        <row r="4612">
          <cell r="B4612">
            <v>3811210000</v>
          </cell>
          <cell r="C4612" t="str">
            <v>- - содержащие нефть или нефтепродукты, полученные из битуминозных пород</v>
          </cell>
          <cell r="D4612" t="str">
            <v>-</v>
          </cell>
          <cell r="E4612">
            <v>5</v>
          </cell>
        </row>
        <row r="4613">
          <cell r="B4613">
            <v>3811290000</v>
          </cell>
          <cell r="C4613" t="str">
            <v>- - прочие</v>
          </cell>
          <cell r="D4613" t="str">
            <v>-</v>
          </cell>
          <cell r="E4613">
            <v>5</v>
          </cell>
        </row>
        <row r="4614">
          <cell r="B4614">
            <v>3811900000</v>
          </cell>
          <cell r="C4614" t="str">
            <v>- прочие</v>
          </cell>
          <cell r="D4614" t="str">
            <v>-</v>
          </cell>
          <cell r="E4614">
            <v>5</v>
          </cell>
        </row>
        <row r="4615">
          <cell r="B4615">
            <v>3812100000</v>
          </cell>
          <cell r="C4615" t="str">
            <v>- ускорители вулканизации каучука готовые</v>
          </cell>
          <cell r="D4615" t="str">
            <v>-</v>
          </cell>
          <cell r="E4615">
            <v>5</v>
          </cell>
        </row>
        <row r="4616">
          <cell r="B4616">
            <v>3812201000</v>
          </cell>
          <cell r="C4616" t="str">
            <v>- - реакционная смесь, содержащая бензил-3-изобутирилокси-1-изопропил-2,2-диметилпропилфталат и бензил-3-изобутирилокси-2,2,4-триметилпентилфталат</v>
          </cell>
          <cell r="D4616" t="str">
            <v>-</v>
          </cell>
          <cell r="E4616">
            <v>0</v>
          </cell>
        </row>
        <row r="4617">
          <cell r="B4617">
            <v>3812209000</v>
          </cell>
          <cell r="C4617" t="str">
            <v>- - прочие</v>
          </cell>
          <cell r="D4617" t="str">
            <v>-</v>
          </cell>
          <cell r="E4617">
            <v>0</v>
          </cell>
        </row>
        <row r="4618">
          <cell r="B4618">
            <v>3812310000</v>
          </cell>
          <cell r="C4618" t="str">
            <v>- - смеси олигомеров 2,2,4-триметил-1,2-дигидрохинолина (ТМХ)</v>
          </cell>
          <cell r="D4618" t="str">
            <v>-</v>
          </cell>
          <cell r="E4618">
            <v>5</v>
          </cell>
        </row>
        <row r="4619">
          <cell r="B4619">
            <v>3812390000</v>
          </cell>
          <cell r="C4619" t="str">
            <v>- - прочие</v>
          </cell>
          <cell r="D4619" t="str">
            <v>-</v>
          </cell>
          <cell r="E4619">
            <v>5</v>
          </cell>
        </row>
        <row r="4620">
          <cell r="B4620">
            <v>3813000000</v>
          </cell>
          <cell r="C4620" t="str">
            <v>Составы и заряды для огнетушителей; гранаты для тушения пожаров, заряженные</v>
          </cell>
          <cell r="D4620" t="str">
            <v>-</v>
          </cell>
          <cell r="E4620">
            <v>5</v>
          </cell>
        </row>
        <row r="4621">
          <cell r="B4621">
            <v>3814001000</v>
          </cell>
          <cell r="C4621" t="str">
            <v>- на основе бутилацетата</v>
          </cell>
          <cell r="D4621" t="str">
            <v>-</v>
          </cell>
          <cell r="E4621">
            <v>5</v>
          </cell>
        </row>
        <row r="4622">
          <cell r="B4622">
            <v>3814009000</v>
          </cell>
          <cell r="C4622" t="str">
            <v>- прочие</v>
          </cell>
          <cell r="D4622" t="str">
            <v>-</v>
          </cell>
          <cell r="E4622">
            <v>5</v>
          </cell>
        </row>
        <row r="4623">
          <cell r="B4623">
            <v>3815110000</v>
          </cell>
          <cell r="C4623" t="str">
            <v>- - содержащие в качестве активного компонента никель или его соединения</v>
          </cell>
          <cell r="D4623" t="str">
            <v>-</v>
          </cell>
          <cell r="E4623">
            <v>5</v>
          </cell>
        </row>
        <row r="4624">
          <cell r="B4624">
            <v>3815120000</v>
          </cell>
          <cell r="C4624" t="str">
            <v>- - содержащие в качестве активного компонента драгоценные металлы или их соединения</v>
          </cell>
          <cell r="D4624" t="str">
            <v>-</v>
          </cell>
          <cell r="E4624">
            <v>5</v>
          </cell>
        </row>
        <row r="4625">
          <cell r="B4625">
            <v>3815191000</v>
          </cell>
          <cell r="C4625" t="str">
            <v>- - - катализатор в виде зерен, 90 мас.% или более которых имеют размер не более 10 мкм, состоящий из смеси оксидов на носителе из силиката магния, содержащий:</v>
          </cell>
          <cell r="D4625" t="str">
            <v>-</v>
          </cell>
          <cell r="E4625">
            <v>5</v>
          </cell>
        </row>
        <row r="4626">
          <cell r="B4626">
            <v>3815199000</v>
          </cell>
          <cell r="C4626" t="str">
            <v>- - - прочие</v>
          </cell>
          <cell r="D4626" t="str">
            <v>-</v>
          </cell>
          <cell r="E4626">
            <v>5</v>
          </cell>
        </row>
        <row r="4627">
          <cell r="B4627">
            <v>3815901000</v>
          </cell>
          <cell r="C4627" t="str">
            <v>- - катализатор, состоящий из этилтрифенилфосфонийацетата, в виде раствора в метаноле</v>
          </cell>
          <cell r="D4627" t="str">
            <v>-</v>
          </cell>
          <cell r="E4627">
            <v>5</v>
          </cell>
        </row>
        <row r="4628">
          <cell r="B4628">
            <v>3815909000</v>
          </cell>
          <cell r="C4628" t="str">
            <v>- - прочие</v>
          </cell>
          <cell r="D4628" t="str">
            <v>-</v>
          </cell>
          <cell r="E4628">
            <v>5</v>
          </cell>
        </row>
        <row r="4629">
          <cell r="B4629">
            <v>3816000000</v>
          </cell>
          <cell r="C4629" t="str">
            <v>Цементы огнеупорные, растворы строительные, бетоны и аналогичные составы, кроме товаров товарной позиции 3801</v>
          </cell>
          <cell r="D4629" t="str">
            <v>-</v>
          </cell>
          <cell r="E4629">
            <v>5</v>
          </cell>
        </row>
        <row r="4630">
          <cell r="B4630">
            <v>3817005000</v>
          </cell>
          <cell r="C4630" t="str">
            <v>- алкилбензолы линейные</v>
          </cell>
          <cell r="D4630" t="str">
            <v>-</v>
          </cell>
          <cell r="E4630">
            <v>5</v>
          </cell>
        </row>
        <row r="4631">
          <cell r="B4631">
            <v>3817008000</v>
          </cell>
          <cell r="C4631" t="str">
            <v>- прочие</v>
          </cell>
          <cell r="D4631" t="str">
            <v>-</v>
          </cell>
          <cell r="E4631">
            <v>5</v>
          </cell>
        </row>
        <row r="4632">
          <cell r="B4632">
            <v>3818001000</v>
          </cell>
          <cell r="C4632" t="str">
            <v>- кремний легированный</v>
          </cell>
          <cell r="D4632" t="str">
            <v>-</v>
          </cell>
          <cell r="E4632">
            <v>0</v>
          </cell>
        </row>
        <row r="4633">
          <cell r="B4633">
            <v>3818009000</v>
          </cell>
          <cell r="C4633" t="str">
            <v>- прочие</v>
          </cell>
          <cell r="D4633" t="str">
            <v>-</v>
          </cell>
          <cell r="E4633">
            <v>0</v>
          </cell>
        </row>
        <row r="4634">
          <cell r="B4634">
            <v>3819000000</v>
          </cell>
          <cell r="C4634" t="str">
            <v>Жидкости тормозные гидравлические и жидкости готовые прочие для гидравлических передач, не содержащие или содержащие менее 70 мас.% нефти или нефтепродуктов, полученных из битуминозных пород</v>
          </cell>
          <cell r="D4634" t="str">
            <v>-</v>
          </cell>
          <cell r="E4634">
            <v>5</v>
          </cell>
        </row>
        <row r="4635">
          <cell r="B4635">
            <v>3820000000</v>
          </cell>
          <cell r="C4635" t="str">
            <v>Антифризы и жидкости антиобледенительные готовые</v>
          </cell>
          <cell r="D4635" t="str">
            <v>-</v>
          </cell>
          <cell r="E4635">
            <v>5</v>
          </cell>
        </row>
        <row r="4636">
          <cell r="B4636">
            <v>3821000000</v>
          </cell>
          <cell r="C4636" t="str">
            <v>Среды культуральные готовые для выращивания или поддержания жизнедеятельности микроорганизмов (включая вирусы и подобные) или клеток растений, человека или животных</v>
          </cell>
          <cell r="D4636" t="str">
            <v>-</v>
          </cell>
          <cell r="E4636">
            <v>5</v>
          </cell>
        </row>
        <row r="4637">
          <cell r="B4637">
            <v>3822000000</v>
          </cell>
          <cell r="C4637" t="str">
            <v>Реагенты диагностические или лабораторные на подложке, готовые диагностические или лабораторные реагенты на подложке или без нее, кроме товаров товарной позиции 3002 или 3006; сертифицированные эталонные материалы</v>
          </cell>
          <cell r="D4637" t="str">
            <v>-</v>
          </cell>
          <cell r="E4637">
            <v>5</v>
          </cell>
        </row>
        <row r="4638">
          <cell r="B4638">
            <v>3823110000</v>
          </cell>
          <cell r="C4638" t="str">
            <v>- - стеариновая кислота</v>
          </cell>
          <cell r="D4638" t="str">
            <v>-</v>
          </cell>
          <cell r="E4638">
            <v>5</v>
          </cell>
        </row>
        <row r="4639">
          <cell r="B4639">
            <v>3823120000</v>
          </cell>
          <cell r="C4639" t="str">
            <v>- - олеиновая кислота</v>
          </cell>
          <cell r="D4639" t="str">
            <v>-</v>
          </cell>
          <cell r="E4639">
            <v>5</v>
          </cell>
        </row>
        <row r="4640">
          <cell r="B4640">
            <v>3823130000</v>
          </cell>
          <cell r="C4640" t="str">
            <v>- - жирные кислоты таллового масла</v>
          </cell>
          <cell r="D4640" t="str">
            <v>-</v>
          </cell>
          <cell r="E4640">
            <v>9.3000000000000007</v>
          </cell>
        </row>
        <row r="4641">
          <cell r="B4641">
            <v>3823191000</v>
          </cell>
          <cell r="C4641" t="str">
            <v>- - - дистиллированные жирные кислоты</v>
          </cell>
          <cell r="D4641" t="str">
            <v>-</v>
          </cell>
          <cell r="E4641">
            <v>5</v>
          </cell>
        </row>
        <row r="4642">
          <cell r="B4642">
            <v>3823193000</v>
          </cell>
          <cell r="C4642" t="str">
            <v>- - - жирнокислотный дистиллят</v>
          </cell>
          <cell r="D4642" t="str">
            <v>-</v>
          </cell>
          <cell r="E4642">
            <v>5</v>
          </cell>
        </row>
        <row r="4643">
          <cell r="B4643">
            <v>3823199000</v>
          </cell>
          <cell r="C4643" t="str">
            <v>- - - прочие</v>
          </cell>
          <cell r="D4643" t="str">
            <v>-</v>
          </cell>
          <cell r="E4643">
            <v>5</v>
          </cell>
        </row>
        <row r="4644">
          <cell r="B4644">
            <v>3824100000</v>
          </cell>
          <cell r="C4644" t="str">
            <v>- готовые связующие вещества для производства литейных форм или литейных стержней</v>
          </cell>
          <cell r="D4644" t="str">
            <v>-</v>
          </cell>
          <cell r="E4644">
            <v>5</v>
          </cell>
        </row>
        <row r="4645">
          <cell r="B4645">
            <v>3824300000</v>
          </cell>
          <cell r="C4645" t="str">
            <v>- карбиды металлов неагломерированные, смешанные между собой или с другими металлическими связующими веществами</v>
          </cell>
          <cell r="D4645" t="str">
            <v>-</v>
          </cell>
          <cell r="E4645">
            <v>5</v>
          </cell>
        </row>
        <row r="4646">
          <cell r="B4646">
            <v>3824400000</v>
          </cell>
          <cell r="C4646" t="str">
            <v>- добавки готовые для цементов, строительных растворов или бетонов</v>
          </cell>
          <cell r="D4646" t="str">
            <v>-</v>
          </cell>
          <cell r="E4646">
            <v>5</v>
          </cell>
        </row>
        <row r="4647">
          <cell r="B4647">
            <v>3824501000</v>
          </cell>
          <cell r="C4647" t="str">
            <v>- - бетон, готовый для заливки</v>
          </cell>
          <cell r="D4647" t="str">
            <v>-</v>
          </cell>
          <cell r="E4647">
            <v>5</v>
          </cell>
        </row>
        <row r="4648">
          <cell r="B4648">
            <v>3824509000</v>
          </cell>
          <cell r="C4648" t="str">
            <v>- - прочие</v>
          </cell>
          <cell r="D4648" t="str">
            <v>-</v>
          </cell>
          <cell r="E4648">
            <v>5</v>
          </cell>
        </row>
        <row r="4649">
          <cell r="B4649">
            <v>3824601100</v>
          </cell>
          <cell r="C4649" t="str">
            <v>- - - содержащем 2 мас.% или менее D-маннита в пересчете на содержание D-глюцита</v>
          </cell>
          <cell r="D4649" t="str">
            <v>-</v>
          </cell>
          <cell r="E4649">
            <v>5</v>
          </cell>
        </row>
        <row r="4650">
          <cell r="B4650">
            <v>3824601900</v>
          </cell>
          <cell r="C4650" t="str">
            <v>- - - прочий</v>
          </cell>
          <cell r="D4650" t="str">
            <v>-</v>
          </cell>
          <cell r="E4650">
            <v>5</v>
          </cell>
        </row>
        <row r="4651">
          <cell r="B4651">
            <v>3824609100</v>
          </cell>
          <cell r="C4651" t="str">
            <v>- - - содержащий 2 мас.% или менее D-маннита в пересчете на содержание D-глюцита</v>
          </cell>
          <cell r="D4651" t="str">
            <v>-</v>
          </cell>
          <cell r="E4651">
            <v>5</v>
          </cell>
        </row>
        <row r="4652">
          <cell r="B4652">
            <v>3824609900</v>
          </cell>
          <cell r="C4652" t="str">
            <v>- - - прочий</v>
          </cell>
          <cell r="D4652" t="str">
            <v>-</v>
          </cell>
          <cell r="E4652">
            <v>5</v>
          </cell>
        </row>
        <row r="4653">
          <cell r="B4653">
            <v>3824710000</v>
          </cell>
          <cell r="C4653" t="str">
            <v>- - содержащие хлорфторуглеводороды (ХФУ), содержащие или не содержащие гидрохлорфторуглеводороды (ГХФУ), перфторуглеводороды (ПФУ) или гидрофторуглеводороды (ГФУ)</v>
          </cell>
          <cell r="D4653" t="str">
            <v>-</v>
          </cell>
          <cell r="E4653">
            <v>5</v>
          </cell>
        </row>
        <row r="4654">
          <cell r="B4654">
            <v>3824720000</v>
          </cell>
          <cell r="C4654" t="str">
            <v>- - содержащие бромхлордифторметан, бромтрифторметан или дибромтетрафторэтаны</v>
          </cell>
          <cell r="D4654" t="str">
            <v>-</v>
          </cell>
          <cell r="E4654">
            <v>5</v>
          </cell>
        </row>
        <row r="4655">
          <cell r="B4655">
            <v>3824730000</v>
          </cell>
          <cell r="C4655" t="str">
            <v>- - содержащие гидробромфторуглеводороды (ГБФУ)</v>
          </cell>
          <cell r="D4655" t="str">
            <v>-</v>
          </cell>
          <cell r="E4655">
            <v>5</v>
          </cell>
        </row>
        <row r="4656">
          <cell r="B4656">
            <v>3824740000</v>
          </cell>
          <cell r="C4656" t="str">
            <v>- - содержащие гидрохлорфторуглеводороды (ГХФУ), содержащие или не содержащие перфторуглеводороды (ПФУ) или гидрофторуглеводороды (ГФУ), но не содержащие хлорфторуглеводороды (ХФУ)</v>
          </cell>
          <cell r="D4656" t="str">
            <v>-</v>
          </cell>
          <cell r="E4656">
            <v>5</v>
          </cell>
        </row>
        <row r="4657">
          <cell r="B4657">
            <v>3824750000</v>
          </cell>
          <cell r="C4657" t="str">
            <v>- - содержащие тетрахлорид углерода</v>
          </cell>
          <cell r="D4657" t="str">
            <v>-</v>
          </cell>
          <cell r="E4657">
            <v>5</v>
          </cell>
        </row>
        <row r="4658">
          <cell r="B4658">
            <v>3824760000</v>
          </cell>
          <cell r="C4658" t="str">
            <v>- - содержащие 1,1,1-трихлорэтан (метилхлороформ)</v>
          </cell>
          <cell r="D4658" t="str">
            <v>-</v>
          </cell>
          <cell r="E4658">
            <v>5</v>
          </cell>
        </row>
        <row r="4659">
          <cell r="B4659">
            <v>3824770000</v>
          </cell>
          <cell r="C4659" t="str">
            <v>- - содержащие бромметан (метилбромид) или бромхлорметан</v>
          </cell>
          <cell r="D4659" t="str">
            <v>-</v>
          </cell>
          <cell r="E4659">
            <v>5</v>
          </cell>
        </row>
        <row r="4660">
          <cell r="B4660">
            <v>3824781000</v>
          </cell>
          <cell r="C4660" t="str">
            <v>- - - содержащие только 1,1,1-трифторэтан и пентафторэтан</v>
          </cell>
          <cell r="D4660" t="str">
            <v>-</v>
          </cell>
          <cell r="E4660">
            <v>5</v>
          </cell>
        </row>
        <row r="4661">
          <cell r="B4661">
            <v>3824782000</v>
          </cell>
          <cell r="C4661" t="str">
            <v>- - - содержащие только 1,1,1-трифторэтан, пентафторэтан и 1,1,1,2-тетрафторэтан</v>
          </cell>
          <cell r="D4661" t="str">
            <v>-</v>
          </cell>
          <cell r="E4661">
            <v>5</v>
          </cell>
        </row>
        <row r="4662">
          <cell r="B4662">
            <v>3824783000</v>
          </cell>
          <cell r="C4662" t="str">
            <v>- - - содержащие только дифторметан и пентафторэтан</v>
          </cell>
          <cell r="D4662" t="str">
            <v>-</v>
          </cell>
          <cell r="E4662">
            <v>5</v>
          </cell>
        </row>
        <row r="4663">
          <cell r="B4663">
            <v>3824784000</v>
          </cell>
          <cell r="C4663" t="str">
            <v>- - - содержащие только дифторметан, пентафторэтан и 1,1,1,2-тетрафторэтан</v>
          </cell>
          <cell r="D4663" t="str">
            <v>-</v>
          </cell>
          <cell r="E4663">
            <v>5</v>
          </cell>
        </row>
        <row r="4664">
          <cell r="B4664">
            <v>3824788000</v>
          </cell>
          <cell r="C4664" t="str">
            <v>- - - содержащие ненасыщенные гидрофторуглеводороды</v>
          </cell>
          <cell r="D4664" t="str">
            <v>-</v>
          </cell>
          <cell r="E4664">
            <v>5</v>
          </cell>
        </row>
        <row r="4665">
          <cell r="B4665">
            <v>3824789000</v>
          </cell>
          <cell r="C4665" t="str">
            <v>- - - прочие</v>
          </cell>
          <cell r="D4665" t="str">
            <v>-</v>
          </cell>
          <cell r="E4665">
            <v>5</v>
          </cell>
        </row>
        <row r="4666">
          <cell r="B4666">
            <v>3824790000</v>
          </cell>
          <cell r="C4666" t="str">
            <v>- - прочие</v>
          </cell>
          <cell r="D4666" t="str">
            <v>-</v>
          </cell>
          <cell r="E4666">
            <v>5</v>
          </cell>
        </row>
        <row r="4667">
          <cell r="B4667">
            <v>3824810000</v>
          </cell>
          <cell r="C4667" t="str">
            <v>- - содержащие оксиран (этиленоксид)</v>
          </cell>
          <cell r="D4667" t="str">
            <v>-</v>
          </cell>
          <cell r="E4667">
            <v>5</v>
          </cell>
        </row>
        <row r="4668">
          <cell r="B4668">
            <v>3824820000</v>
          </cell>
          <cell r="C4668" t="str">
            <v>- - содержащие полихлорбифенилы (ПХБ), полихлортерфенилы (ПХТ) или полибромбифенилы (ПББ)</v>
          </cell>
          <cell r="D4668" t="str">
            <v>-</v>
          </cell>
          <cell r="E4668">
            <v>5</v>
          </cell>
        </row>
        <row r="4669">
          <cell r="B4669">
            <v>3824830000</v>
          </cell>
          <cell r="C4669" t="str">
            <v>- - содержащие трис(2,3-дибромпропил)фосфат</v>
          </cell>
          <cell r="D4669" t="str">
            <v>-</v>
          </cell>
          <cell r="E4669">
            <v>5</v>
          </cell>
        </row>
        <row r="4670">
          <cell r="B4670">
            <v>3824840000</v>
          </cell>
          <cell r="C4670" t="str">
            <v>- - содержащие альдрин (ISO), камфехлор (ISO) (токсафен), хлордан (ISO), хлордекон (ISO), ДДТ (ISO) (клофенотан (INN), 1,1,1-трихлор-2,2-бис(n-хлорфенил)этан), диэлдрин (ISO, INN), эндосульфан (ISO), эндрин (ISO), гептахлор (ISO) или мирекс (ISO)</v>
          </cell>
          <cell r="D4670" t="str">
            <v>-</v>
          </cell>
          <cell r="E4670">
            <v>5</v>
          </cell>
        </row>
        <row r="4671">
          <cell r="B4671">
            <v>3824850000</v>
          </cell>
          <cell r="C4671" t="str">
            <v>- - содержащие 1,2,3,4,5,6-гексахлорциклогексан (ГХГ (ISO)), включая линдан (ISO, INN)</v>
          </cell>
          <cell r="D4671" t="str">
            <v>-</v>
          </cell>
          <cell r="E4671">
            <v>5</v>
          </cell>
        </row>
        <row r="4672">
          <cell r="B4672">
            <v>3824860000</v>
          </cell>
          <cell r="C4672" t="str">
            <v>- - содержащие пентахлорбензол (ISO) или гексахлорбензол (ISO)</v>
          </cell>
          <cell r="D4672" t="str">
            <v>-</v>
          </cell>
          <cell r="E4672">
            <v>5</v>
          </cell>
        </row>
        <row r="4673">
          <cell r="B4673">
            <v>3824870000</v>
          </cell>
          <cell r="C4673" t="str">
            <v>- - содержащие перфтороктансульфоновую кислоту, ее соли, перфтороктансульфонамиды или перфтороктансульфонилфторид</v>
          </cell>
          <cell r="D4673" t="str">
            <v>-</v>
          </cell>
          <cell r="E4673">
            <v>5</v>
          </cell>
        </row>
        <row r="4674">
          <cell r="B4674">
            <v>3824880000</v>
          </cell>
          <cell r="C4674" t="str">
            <v>- - содержащие тетра-, пента-, гекса-, гепта- или октабромдифениловые простые эфиры</v>
          </cell>
          <cell r="D4674" t="str">
            <v>-</v>
          </cell>
          <cell r="E4674">
            <v>5</v>
          </cell>
        </row>
        <row r="4675">
          <cell r="B4675">
            <v>3824910000</v>
          </cell>
          <cell r="C4675" t="str">
            <v>- - смеси и препараты, состоящие главным образом из (5-этил-2-метил-2-окси-1,3,2-диоксафосфинан-5-ил)метил метил метилфосфоната и бис[(5-этил-2-метил-2-окси-1,3,2-диоксафосфинан-5-ил)метил]метилфосфоната</v>
          </cell>
          <cell r="D4675" t="str">
            <v>-</v>
          </cell>
          <cell r="E4675">
            <v>5</v>
          </cell>
        </row>
        <row r="4676">
          <cell r="B4676">
            <v>3824991000</v>
          </cell>
          <cell r="C4676" t="str">
            <v>- - -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v>
          </cell>
          <cell r="D4676" t="str">
            <v>-</v>
          </cell>
          <cell r="E4676">
            <v>5</v>
          </cell>
        </row>
        <row r="4677">
          <cell r="B4677">
            <v>3824991500</v>
          </cell>
          <cell r="C4677" t="str">
            <v>- - - иониты</v>
          </cell>
          <cell r="D4677" t="str">
            <v>-</v>
          </cell>
          <cell r="E4677">
            <v>5</v>
          </cell>
        </row>
        <row r="4678">
          <cell r="B4678">
            <v>3824992000</v>
          </cell>
          <cell r="C4678" t="str">
            <v>- - - газопоглотители для вакуумных приборов</v>
          </cell>
          <cell r="D4678" t="str">
            <v>-</v>
          </cell>
          <cell r="E4678">
            <v>5</v>
          </cell>
        </row>
        <row r="4679">
          <cell r="B4679">
            <v>3824992500</v>
          </cell>
          <cell r="C4679" t="str">
            <v>- - - пиролигниты (например, кальция); тартрат кальция неочищенный; цитрат кальция неочищенный</v>
          </cell>
          <cell r="D4679" t="str">
            <v>-</v>
          </cell>
          <cell r="E4679">
            <v>5</v>
          </cell>
        </row>
        <row r="4680">
          <cell r="B4680">
            <v>3824993000</v>
          </cell>
          <cell r="C4680" t="str">
            <v>- - - кислоты нафтеновые, их соли, не растворимые в воде, и их сложные эфиры</v>
          </cell>
          <cell r="D4680" t="str">
            <v>-</v>
          </cell>
          <cell r="E4680">
            <v>5</v>
          </cell>
        </row>
        <row r="4681">
          <cell r="B4681">
            <v>3824994500</v>
          </cell>
          <cell r="C4681" t="str">
            <v>- - - - составы, препятствующие образованию накипи, и аналогичные продукты</v>
          </cell>
          <cell r="D4681" t="str">
            <v>-</v>
          </cell>
          <cell r="E4681">
            <v>5</v>
          </cell>
        </row>
        <row r="4682">
          <cell r="B4682">
            <v>3824995000</v>
          </cell>
          <cell r="C4682" t="str">
            <v>- - - - составы для гальванизации</v>
          </cell>
          <cell r="D4682" t="str">
            <v>-</v>
          </cell>
          <cell r="E4682">
            <v>5</v>
          </cell>
        </row>
        <row r="4683">
          <cell r="B4683">
            <v>3824995500</v>
          </cell>
          <cell r="C4683" t="str">
            <v>- - - - смеси сложных моно-, ди- и три-эфиров жирных кислот и глицерина (эмульгаторы для жиров)</v>
          </cell>
          <cell r="D4683" t="str">
            <v>-</v>
          </cell>
          <cell r="E4683">
            <v>5</v>
          </cell>
        </row>
        <row r="4684">
          <cell r="B4684">
            <v>3824995800</v>
          </cell>
          <cell r="C4684" t="str">
            <v>- - - - пластыри никотиновые (трансдермальные системы), предназначенные для того, чтобы помочь курильщикам бросить курить</v>
          </cell>
          <cell r="D4684" t="str">
            <v>-</v>
          </cell>
          <cell r="E4684">
            <v>3</v>
          </cell>
        </row>
        <row r="4685">
          <cell r="B4685">
            <v>3824996100</v>
          </cell>
          <cell r="C4685" t="str">
            <v>- - - - -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v>
          </cell>
          <cell r="D4685" t="str">
            <v>-</v>
          </cell>
          <cell r="E4685">
            <v>5</v>
          </cell>
        </row>
        <row r="4686">
          <cell r="B4686">
            <v>3824996200</v>
          </cell>
          <cell r="C4686" t="str">
            <v>- - - - - промежуточные продукты производства солей монензина</v>
          </cell>
          <cell r="D4686" t="str">
            <v>-</v>
          </cell>
          <cell r="E4686">
            <v>5</v>
          </cell>
        </row>
        <row r="4687">
          <cell r="B4687">
            <v>3824996400</v>
          </cell>
          <cell r="C4687" t="str">
            <v>- - - - - прочие</v>
          </cell>
          <cell r="D4687" t="str">
            <v>-</v>
          </cell>
          <cell r="E4687">
            <v>5</v>
          </cell>
        </row>
        <row r="4688">
          <cell r="B4688">
            <v>3824996500</v>
          </cell>
          <cell r="C4688" t="str">
            <v>- - - - вспомогательные продукты для литейных производств (кроме продуктов позиции 3824 10 000 0)</v>
          </cell>
          <cell r="D4688" t="str">
            <v>-</v>
          </cell>
          <cell r="E4688">
            <v>5</v>
          </cell>
        </row>
        <row r="4689">
          <cell r="B4689">
            <v>3824997000</v>
          </cell>
          <cell r="C4689" t="str">
            <v>- - - - составы огнезащитные, водозащитные и аналогичные защитные составы, применяемые в строительстве</v>
          </cell>
          <cell r="D4689" t="str">
            <v>-</v>
          </cell>
          <cell r="E4689">
            <v>5</v>
          </cell>
        </row>
        <row r="4690">
          <cell r="B4690">
            <v>3824997500</v>
          </cell>
          <cell r="C4690" t="str">
            <v>- - - - - пластинка ниобата лития, нелегированная</v>
          </cell>
          <cell r="D4690" t="str">
            <v>-</v>
          </cell>
          <cell r="E4690">
            <v>5</v>
          </cell>
        </row>
        <row r="4691">
          <cell r="B4691">
            <v>3824998000</v>
          </cell>
          <cell r="C4691" t="str">
            <v>- - - - - смесь аминов, полученная из димерных жирных кислот, с средней молекулярной массой 520 или более, но не более 550</v>
          </cell>
          <cell r="D4691" t="str">
            <v>-</v>
          </cell>
          <cell r="E4691">
            <v>5</v>
          </cell>
        </row>
        <row r="4692">
          <cell r="B4692">
            <v>3824998500</v>
          </cell>
          <cell r="C4692" t="str">
            <v>- - - - - 3-(1-этил-1-метилпропил)изоксазол-5-иламин, в виде раствора в толуоле</v>
          </cell>
          <cell r="D4692" t="str">
            <v>-</v>
          </cell>
          <cell r="E4692">
            <v>5</v>
          </cell>
        </row>
        <row r="4693">
          <cell r="B4693">
            <v>3824998700</v>
          </cell>
          <cell r="C4693" t="str">
            <v>- - - - - смеси, состоящие главным образом из диметилметилфосфоната, оксирана и пентаоксида дифосфора</v>
          </cell>
          <cell r="D4693" t="str">
            <v>-</v>
          </cell>
          <cell r="E4693">
            <v>5</v>
          </cell>
        </row>
        <row r="4694">
          <cell r="B4694">
            <v>3824999201</v>
          </cell>
          <cell r="C4694" t="str">
            <v>- - - - - - - составы антикоррозионные, содержащие амины в качестве активных составляющих</v>
          </cell>
          <cell r="D4694" t="str">
            <v>-</v>
          </cell>
          <cell r="E4694">
            <v>5</v>
          </cell>
        </row>
        <row r="4695">
          <cell r="B4695">
            <v>3824999202</v>
          </cell>
          <cell r="C4695" t="str">
            <v>- - - - - - - - для производства авиационных двигателей &lt;5&gt;</v>
          </cell>
          <cell r="D4695" t="str">
            <v>-</v>
          </cell>
          <cell r="E4695">
            <v>0</v>
          </cell>
        </row>
        <row r="4696">
          <cell r="B4696">
            <v>3824999203</v>
          </cell>
          <cell r="C4696" t="str">
            <v>- - - - - - - - пропитывающая жидкость для производства силовых конденсаторов &lt;5&gt;</v>
          </cell>
          <cell r="D4696" t="str">
            <v>-</v>
          </cell>
          <cell r="E4696">
            <v>0</v>
          </cell>
        </row>
        <row r="4697">
          <cell r="B4697">
            <v>3824999209</v>
          </cell>
          <cell r="C4697" t="str">
            <v>- - - - - - - - прочие</v>
          </cell>
          <cell r="D4697" t="str">
            <v>-</v>
          </cell>
          <cell r="E4697">
            <v>5</v>
          </cell>
        </row>
        <row r="4698">
          <cell r="B4698">
            <v>3824999301</v>
          </cell>
          <cell r="C4698" t="str">
            <v>- - - - - - - для производства авиационных двигателей &lt;5&gt;</v>
          </cell>
          <cell r="D4698" t="str">
            <v>-</v>
          </cell>
          <cell r="E4698">
            <v>0</v>
          </cell>
        </row>
        <row r="4699">
          <cell r="B4699">
            <v>3824999309</v>
          </cell>
          <cell r="C4699" t="str">
            <v>- - - - - - - прочие</v>
          </cell>
          <cell r="D4699" t="str">
            <v>-</v>
          </cell>
          <cell r="E4699">
            <v>5</v>
          </cell>
        </row>
        <row r="4700">
          <cell r="B4700">
            <v>3824999601</v>
          </cell>
          <cell r="C4700" t="str">
            <v>- - - - - - составы антикоррозионные, содержащие амины в качестве активных составляющих</v>
          </cell>
          <cell r="D4700" t="str">
            <v>-</v>
          </cell>
          <cell r="E4700">
            <v>5</v>
          </cell>
        </row>
        <row r="4701">
          <cell r="B4701">
            <v>3824999602</v>
          </cell>
          <cell r="C4701" t="str">
            <v>- - - - - - растворители и разбавители сложные неорганические для лаков и аналогичных продуктов</v>
          </cell>
          <cell r="D4701" t="str">
            <v>-</v>
          </cell>
          <cell r="E4701">
            <v>5</v>
          </cell>
        </row>
        <row r="4702">
          <cell r="B4702">
            <v>3824999603</v>
          </cell>
          <cell r="C4702" t="str">
            <v>- - - - - - - для производства авиационных двигателей &lt;5&gt;</v>
          </cell>
          <cell r="D4702" t="str">
            <v>-</v>
          </cell>
          <cell r="E4702">
            <v>0</v>
          </cell>
        </row>
        <row r="4703">
          <cell r="B4703">
            <v>3824999609</v>
          </cell>
          <cell r="C4703" t="str">
            <v>- - - - - - - прочие</v>
          </cell>
          <cell r="D4703" t="str">
            <v>-</v>
          </cell>
          <cell r="E4703">
            <v>5</v>
          </cell>
        </row>
        <row r="4704">
          <cell r="B4704">
            <v>3825100000</v>
          </cell>
          <cell r="C4704" t="str">
            <v>- отходы городского хозяйства</v>
          </cell>
          <cell r="D4704" t="str">
            <v>-</v>
          </cell>
          <cell r="E4704">
            <v>5</v>
          </cell>
        </row>
        <row r="4705">
          <cell r="B4705">
            <v>3825200000</v>
          </cell>
          <cell r="C4705" t="str">
            <v>- шлам сточных вод</v>
          </cell>
          <cell r="D4705" t="str">
            <v>-</v>
          </cell>
          <cell r="E4705">
            <v>5</v>
          </cell>
        </row>
        <row r="4706">
          <cell r="B4706">
            <v>3825300000</v>
          </cell>
          <cell r="C4706" t="str">
            <v>- клинические отходы</v>
          </cell>
          <cell r="D4706" t="str">
            <v>-</v>
          </cell>
          <cell r="E4706">
            <v>10</v>
          </cell>
        </row>
        <row r="4707">
          <cell r="B4707">
            <v>3825410000</v>
          </cell>
          <cell r="C4707" t="str">
            <v>- - галогенированные</v>
          </cell>
          <cell r="D4707" t="str">
            <v>-</v>
          </cell>
          <cell r="E4707">
            <v>5</v>
          </cell>
        </row>
        <row r="4708">
          <cell r="B4708">
            <v>3825490000</v>
          </cell>
          <cell r="C4708" t="str">
            <v>- - прочие</v>
          </cell>
          <cell r="D4708" t="str">
            <v>-</v>
          </cell>
          <cell r="E4708">
            <v>5</v>
          </cell>
        </row>
        <row r="4709">
          <cell r="B4709">
            <v>3825500000</v>
          </cell>
          <cell r="C4709" t="str">
            <v>- отработанные растворы для травления металлов, гидравлические жидкости, тормозные жидкости и антифризы</v>
          </cell>
          <cell r="D4709" t="str">
            <v>-</v>
          </cell>
          <cell r="E4709">
            <v>5</v>
          </cell>
        </row>
        <row r="4710">
          <cell r="B4710">
            <v>3825610000</v>
          </cell>
          <cell r="C4710" t="str">
            <v>- - содержащие преимущественно органические составляющие</v>
          </cell>
          <cell r="D4710" t="str">
            <v>-</v>
          </cell>
          <cell r="E4710">
            <v>5</v>
          </cell>
        </row>
        <row r="4711">
          <cell r="B4711">
            <v>3825690000</v>
          </cell>
          <cell r="C4711" t="str">
            <v>- - прочие</v>
          </cell>
          <cell r="D4711" t="str">
            <v>-</v>
          </cell>
          <cell r="E4711">
            <v>5</v>
          </cell>
        </row>
        <row r="4712">
          <cell r="B4712">
            <v>3825901000</v>
          </cell>
          <cell r="C4712" t="str">
            <v>- - оксид железа щелочной для очистки газа</v>
          </cell>
          <cell r="D4712" t="str">
            <v>-</v>
          </cell>
          <cell r="E4712">
            <v>5</v>
          </cell>
        </row>
        <row r="4713">
          <cell r="B4713">
            <v>3825909000</v>
          </cell>
          <cell r="C4713" t="str">
            <v>- - прочие</v>
          </cell>
          <cell r="D4713" t="str">
            <v>-</v>
          </cell>
          <cell r="E4713">
            <v>5</v>
          </cell>
        </row>
        <row r="4714">
          <cell r="B4714">
            <v>3826001000</v>
          </cell>
          <cell r="C4714" t="str">
            <v>- моноалкиловые сложные эфиры жирных кислот, с содержанием сложных эфиров 96,5 об.% или более (FAMAE)</v>
          </cell>
          <cell r="D4714" t="str">
            <v>-</v>
          </cell>
          <cell r="E4714">
            <v>5</v>
          </cell>
        </row>
        <row r="4715">
          <cell r="B4715">
            <v>3826009000</v>
          </cell>
          <cell r="C4715" t="str">
            <v>- прочие</v>
          </cell>
          <cell r="D4715" t="str">
            <v>-</v>
          </cell>
          <cell r="E4715">
            <v>5</v>
          </cell>
        </row>
        <row r="4716">
          <cell r="B4716">
            <v>3901101000</v>
          </cell>
          <cell r="C4716" t="str">
            <v>- - полиэтилен линейный</v>
          </cell>
          <cell r="D4716" t="str">
            <v>-</v>
          </cell>
          <cell r="E4716">
            <v>0</v>
          </cell>
        </row>
        <row r="4717">
          <cell r="B4717">
            <v>3901109000</v>
          </cell>
          <cell r="C4717" t="str">
            <v>- - прочий</v>
          </cell>
          <cell r="D4717" t="str">
            <v>-</v>
          </cell>
          <cell r="E4717">
            <v>6.5</v>
          </cell>
        </row>
        <row r="4718">
          <cell r="B4718">
            <v>3901201000</v>
          </cell>
          <cell r="C4718" t="str">
            <v>- - полиэтилен в одной из форм, упомянутых в примечании 6 (б) к данной группе, с удельным весом 0,958 или более при температуре 23 °C, содержащий:</v>
          </cell>
          <cell r="D4718" t="str">
            <v>-</v>
          </cell>
          <cell r="E4718">
            <v>6.5</v>
          </cell>
        </row>
        <row r="4719">
          <cell r="B4719">
            <v>3901209009</v>
          </cell>
          <cell r="C4719" t="str">
            <v>- - - прочий</v>
          </cell>
          <cell r="D4719" t="str">
            <v>-</v>
          </cell>
          <cell r="E4719">
            <v>6.5</v>
          </cell>
        </row>
        <row r="4720">
          <cell r="B4720">
            <v>3901300000</v>
          </cell>
          <cell r="C4720" t="str">
            <v>- сополимеры этилена с винилацетатом</v>
          </cell>
          <cell r="D4720" t="str">
            <v>-</v>
          </cell>
          <cell r="E4720">
            <v>6.5</v>
          </cell>
        </row>
        <row r="4721">
          <cell r="B4721">
            <v>3901400000</v>
          </cell>
          <cell r="C4721" t="str">
            <v>- сополимеры этилен-альфа-олефиновые с удельным весом менее 0,94</v>
          </cell>
          <cell r="D4721" t="str">
            <v>-</v>
          </cell>
          <cell r="E4721">
            <v>0</v>
          </cell>
        </row>
        <row r="4722">
          <cell r="B4722">
            <v>3901903000</v>
          </cell>
          <cell r="C4722" t="str">
            <v>- - иономерный полимер, состоящий из соли тройного сополимера этилена с изобутилакрилатом и метакриловой кислотой; A-B-A блок-сополимер полистирола, этиленбутиленового сополимера и полистирола, содержащий 35 мас.% или менее стирола, в одной из форм, упомянутых в примечании 6 (б) к данной группе</v>
          </cell>
          <cell r="D4722" t="str">
            <v>-</v>
          </cell>
          <cell r="E4722">
            <v>6.5</v>
          </cell>
        </row>
        <row r="4723">
          <cell r="B4723">
            <v>3901908000</v>
          </cell>
          <cell r="C4723" t="str">
            <v>- - прочие</v>
          </cell>
          <cell r="D4723" t="str">
            <v>-</v>
          </cell>
          <cell r="E4723">
            <v>0</v>
          </cell>
        </row>
        <row r="4724">
          <cell r="B4724">
            <v>3902100000</v>
          </cell>
          <cell r="C4724" t="str">
            <v>- полипропилен</v>
          </cell>
          <cell r="D4724" t="str">
            <v>-</v>
          </cell>
          <cell r="E4724">
            <v>6.5</v>
          </cell>
        </row>
        <row r="4725">
          <cell r="B4725">
            <v>3902200000</v>
          </cell>
          <cell r="C4725" t="str">
            <v>- полиизобутилен</v>
          </cell>
          <cell r="D4725" t="str">
            <v>-</v>
          </cell>
          <cell r="E4725">
            <v>6.5</v>
          </cell>
        </row>
        <row r="4726">
          <cell r="B4726">
            <v>3902300000</v>
          </cell>
          <cell r="C4726" t="str">
            <v>- сополимеры пропилена</v>
          </cell>
          <cell r="D4726" t="str">
            <v>-</v>
          </cell>
          <cell r="E4726">
            <v>6.5</v>
          </cell>
        </row>
        <row r="4727">
          <cell r="B4727">
            <v>3902901000</v>
          </cell>
          <cell r="C4727" t="str">
            <v>- - A-B-A блок-сополимер полистирола, этиленбутиленового сополимера и полистирола, содержащий 35 мас.% или менее стирола, в одной из форм, упомянутых в примечании 6 (б) к данной группе</v>
          </cell>
          <cell r="D4727" t="str">
            <v>-</v>
          </cell>
          <cell r="E4727">
            <v>6.5</v>
          </cell>
        </row>
        <row r="4728">
          <cell r="B4728">
            <v>3902902000</v>
          </cell>
          <cell r="C4728" t="str">
            <v>- - полибут-1-ен, сополимер бут-1-ена и этилена, содержащий 10 мас.% или менее этилена, или смесь полибут-1-ена с полиэтиленом и/или полипропиленом, содержащая 10 мас.% или менее полиэтилена и/или 25 мас.% или менее полипропилена, в одной из форм, упомянутых в примечании 6 (б) к данной группе</v>
          </cell>
          <cell r="D4728" t="str">
            <v>-</v>
          </cell>
          <cell r="E4728">
            <v>6.5</v>
          </cell>
        </row>
        <row r="4729">
          <cell r="B4729">
            <v>3902909000</v>
          </cell>
          <cell r="C4729" t="str">
            <v>- - прочие</v>
          </cell>
          <cell r="D4729" t="str">
            <v>-</v>
          </cell>
          <cell r="E4729">
            <v>6.5</v>
          </cell>
        </row>
        <row r="4730">
          <cell r="B4730">
            <v>3903110000</v>
          </cell>
          <cell r="C4730" t="str">
            <v>- - вспенивающийся</v>
          </cell>
          <cell r="D4730" t="str">
            <v>-</v>
          </cell>
          <cell r="E4730">
            <v>0</v>
          </cell>
        </row>
        <row r="4731">
          <cell r="B4731">
            <v>3903190001</v>
          </cell>
          <cell r="C4731" t="str">
            <v>- - - фреоностойкий</v>
          </cell>
          <cell r="D4731" t="str">
            <v>-</v>
          </cell>
          <cell r="E4731">
            <v>0</v>
          </cell>
        </row>
        <row r="4732">
          <cell r="B4732">
            <v>3903190009</v>
          </cell>
          <cell r="C4732" t="str">
            <v>- - - прочий</v>
          </cell>
          <cell r="D4732" t="str">
            <v>-</v>
          </cell>
          <cell r="E4732">
            <v>0</v>
          </cell>
        </row>
        <row r="4733">
          <cell r="B4733">
            <v>3903200000</v>
          </cell>
          <cell r="C4733" t="str">
            <v>- сополимеры стиролакрилонитрильные (SAN)</v>
          </cell>
          <cell r="D4733" t="str">
            <v>-</v>
          </cell>
          <cell r="E4733">
            <v>6.5</v>
          </cell>
        </row>
        <row r="4734">
          <cell r="B4734">
            <v>3903300000</v>
          </cell>
          <cell r="C4734" t="str">
            <v>- сополимеры акрилонитрилбутадиенстирольные (ABS)</v>
          </cell>
          <cell r="D4734" t="str">
            <v>-</v>
          </cell>
          <cell r="E4734">
            <v>6.5</v>
          </cell>
        </row>
        <row r="4735">
          <cell r="B4735">
            <v>3903901000</v>
          </cell>
          <cell r="C4735" t="str">
            <v>- - сополимер только стирола и аллилового спирта, с ацетильным числом 175 или более</v>
          </cell>
          <cell r="D4735" t="str">
            <v>-</v>
          </cell>
          <cell r="E4735">
            <v>6.5</v>
          </cell>
        </row>
        <row r="4736">
          <cell r="B4736">
            <v>3903902000</v>
          </cell>
          <cell r="C4736" t="str">
            <v>- - полистирол бромированный, содержащий 58 мас.% или более, но не более 71 мас.% брома, в одной из форм, упомянутых в примечании 6 (б) к данной группе</v>
          </cell>
          <cell r="D4736" t="str">
            <v>-</v>
          </cell>
          <cell r="E4736">
            <v>6.5</v>
          </cell>
        </row>
        <row r="4737">
          <cell r="B4737">
            <v>3903909000</v>
          </cell>
          <cell r="C4737" t="str">
            <v>- - прочие</v>
          </cell>
          <cell r="D4737" t="str">
            <v>-</v>
          </cell>
          <cell r="E4737">
            <v>6.5</v>
          </cell>
        </row>
        <row r="4738">
          <cell r="B4738">
            <v>3904100001</v>
          </cell>
          <cell r="C4738" t="str">
            <v>- - пастообразующие поливинилхлоридные эмульсионные, микросуспензионные и поливинилхлоридэкстендер смолы с массой сульфатной золы не более 0,25%</v>
          </cell>
          <cell r="D4738" t="str">
            <v>-</v>
          </cell>
          <cell r="E4738">
            <v>0</v>
          </cell>
        </row>
        <row r="4739">
          <cell r="B4739">
            <v>3904100009</v>
          </cell>
          <cell r="C4739" t="str">
            <v>- - прочий</v>
          </cell>
          <cell r="D4739" t="str">
            <v>-</v>
          </cell>
          <cell r="E4739">
            <v>6.5</v>
          </cell>
        </row>
        <row r="4740">
          <cell r="B4740">
            <v>3904210000</v>
          </cell>
          <cell r="C4740" t="str">
            <v>- - непластифицированный</v>
          </cell>
          <cell r="D4740" t="str">
            <v>-</v>
          </cell>
          <cell r="E4740">
            <v>6.5</v>
          </cell>
        </row>
        <row r="4741">
          <cell r="B4741">
            <v>3904220000</v>
          </cell>
          <cell r="C4741" t="str">
            <v>- - пластифицированный</v>
          </cell>
          <cell r="D4741" t="str">
            <v>-</v>
          </cell>
          <cell r="E4741">
            <v>6.5</v>
          </cell>
        </row>
        <row r="4742">
          <cell r="B4742">
            <v>3904300000</v>
          </cell>
          <cell r="C4742" t="str">
            <v>- сополимеры винилхлорида и винилацетата</v>
          </cell>
          <cell r="D4742" t="str">
            <v>-</v>
          </cell>
          <cell r="E4742">
            <v>6.5</v>
          </cell>
        </row>
        <row r="4743">
          <cell r="B4743">
            <v>3904400000</v>
          </cell>
          <cell r="C4743" t="str">
            <v>- сополимеры винилхлорида прочие</v>
          </cell>
          <cell r="D4743" t="str">
            <v>-</v>
          </cell>
          <cell r="E4743">
            <v>6.5</v>
          </cell>
        </row>
        <row r="4744">
          <cell r="B4744">
            <v>3904501000</v>
          </cell>
          <cell r="C4744" t="str">
            <v>- - сополимер винилиденхлорида и акрилонитрила, в виде вспенивающихся гранул диаметром 4 мкм или более, но не более 20 мкм</v>
          </cell>
          <cell r="D4744" t="str">
            <v>-</v>
          </cell>
          <cell r="E4744">
            <v>6.5</v>
          </cell>
        </row>
        <row r="4745">
          <cell r="B4745">
            <v>3904509000</v>
          </cell>
          <cell r="C4745" t="str">
            <v>- - прочие</v>
          </cell>
          <cell r="D4745" t="str">
            <v>-</v>
          </cell>
          <cell r="E4745">
            <v>6.5</v>
          </cell>
        </row>
        <row r="4746">
          <cell r="B4746">
            <v>3904610000</v>
          </cell>
          <cell r="C4746" t="str">
            <v>- - политетрафторэтилен</v>
          </cell>
          <cell r="D4746" t="str">
            <v>-</v>
          </cell>
          <cell r="E4746">
            <v>6.5</v>
          </cell>
        </row>
        <row r="4747">
          <cell r="B4747">
            <v>3904691000</v>
          </cell>
          <cell r="C4747" t="str">
            <v>- - - поливинилфторид в одной из форм, упомянутых в примечании 6 (б) к данной группе</v>
          </cell>
          <cell r="D4747" t="str">
            <v>-</v>
          </cell>
          <cell r="E4747">
            <v>6.5</v>
          </cell>
        </row>
        <row r="4748">
          <cell r="B4748">
            <v>3904692000</v>
          </cell>
          <cell r="C4748" t="str">
            <v>- - - фторэластомер FKM</v>
          </cell>
          <cell r="D4748" t="str">
            <v>-</v>
          </cell>
          <cell r="E4748">
            <v>6.5</v>
          </cell>
        </row>
        <row r="4749">
          <cell r="B4749">
            <v>3904698000</v>
          </cell>
          <cell r="C4749" t="str">
            <v>- - - прочие</v>
          </cell>
          <cell r="D4749" t="str">
            <v>-</v>
          </cell>
          <cell r="E4749">
            <v>6.5</v>
          </cell>
        </row>
        <row r="4750">
          <cell r="B4750">
            <v>3904900000</v>
          </cell>
          <cell r="C4750" t="str">
            <v>- прочие</v>
          </cell>
          <cell r="D4750" t="str">
            <v>-</v>
          </cell>
          <cell r="E4750">
            <v>6.5</v>
          </cell>
        </row>
        <row r="4751">
          <cell r="B4751">
            <v>3905120000</v>
          </cell>
          <cell r="C4751" t="str">
            <v>- - в виде водных дисперсий</v>
          </cell>
          <cell r="D4751" t="str">
            <v>-</v>
          </cell>
          <cell r="E4751">
            <v>6.5</v>
          </cell>
        </row>
        <row r="4752">
          <cell r="B4752">
            <v>3905190000</v>
          </cell>
          <cell r="C4752" t="str">
            <v>- - прочий</v>
          </cell>
          <cell r="D4752" t="str">
            <v>-</v>
          </cell>
          <cell r="E4752">
            <v>6.5</v>
          </cell>
        </row>
        <row r="4753">
          <cell r="B4753">
            <v>3905210000</v>
          </cell>
          <cell r="C4753" t="str">
            <v>- - в виде водных дисперсий</v>
          </cell>
          <cell r="D4753" t="str">
            <v>-</v>
          </cell>
          <cell r="E4753">
            <v>6.5</v>
          </cell>
        </row>
        <row r="4754">
          <cell r="B4754">
            <v>3905290000</v>
          </cell>
          <cell r="C4754" t="str">
            <v>- - прочие</v>
          </cell>
          <cell r="D4754" t="str">
            <v>-</v>
          </cell>
          <cell r="E4754">
            <v>6.5</v>
          </cell>
        </row>
        <row r="4755">
          <cell r="B4755">
            <v>3905300000</v>
          </cell>
          <cell r="C4755" t="str">
            <v>- спирт поливиниловый, содержащий или не содержащий негидролизованные ацетатные группы</v>
          </cell>
          <cell r="D4755" t="str">
            <v>-</v>
          </cell>
          <cell r="E4755">
            <v>6.5</v>
          </cell>
        </row>
        <row r="4756">
          <cell r="B4756">
            <v>3905910000</v>
          </cell>
          <cell r="C4756" t="str">
            <v>- - сополимеры</v>
          </cell>
          <cell r="D4756" t="str">
            <v>-</v>
          </cell>
          <cell r="E4756">
            <v>6.5</v>
          </cell>
        </row>
        <row r="4757">
          <cell r="B4757">
            <v>3905991000</v>
          </cell>
          <cell r="C4757" t="str">
            <v>- - - поливинилформаль в одной из форм, упомянутых в примечании 6 (б) к данной группе, с молекулярной массой 10 000 или более, но не более 40 000 и содержащий: 9,5 мас.% или более, но не более 13 мас.% ацетильных групп, в пересчете на винилацетат, и 5 мас.% или более, но не более 6,5 мас.% гидроксильных групп, в пересчете на виниловый спирт</v>
          </cell>
          <cell r="D4757" t="str">
            <v>-</v>
          </cell>
          <cell r="E4757">
            <v>6.5</v>
          </cell>
        </row>
        <row r="4758">
          <cell r="B4758">
            <v>3905999010</v>
          </cell>
          <cell r="C4758" t="str">
            <v>- - - - поливинилпирролидон</v>
          </cell>
          <cell r="D4758" t="str">
            <v>-</v>
          </cell>
          <cell r="E4758">
            <v>5</v>
          </cell>
        </row>
        <row r="4759">
          <cell r="B4759">
            <v>3905999090</v>
          </cell>
          <cell r="C4759" t="str">
            <v>- - - - прочие</v>
          </cell>
          <cell r="D4759" t="str">
            <v>-</v>
          </cell>
          <cell r="E4759">
            <v>6.5</v>
          </cell>
        </row>
        <row r="4760">
          <cell r="B4760">
            <v>3906100000</v>
          </cell>
          <cell r="C4760" t="str">
            <v>- полиметилметакрилат</v>
          </cell>
          <cell r="D4760" t="str">
            <v>-</v>
          </cell>
          <cell r="E4760" t="str">
            <v>4,6, но не менее 0,13 евро за 1 кг</v>
          </cell>
        </row>
        <row r="4761">
          <cell r="B4761">
            <v>3906901000</v>
          </cell>
          <cell r="C4761" t="str">
            <v>- - поли[N-(3-гидроксиимино-1,1-диметилбутил)акриламид]</v>
          </cell>
          <cell r="D4761" t="str">
            <v>-</v>
          </cell>
          <cell r="E4761">
            <v>6.5</v>
          </cell>
        </row>
        <row r="4762">
          <cell r="B4762">
            <v>3906902000</v>
          </cell>
          <cell r="C4762" t="str">
            <v>- - сополимер 2-диизопропиламиноэтилметакрилата и децилметакрилата, в виде раствора в N,N-диметилацетамиде, содержащего 55 мас.% или более сополимера</v>
          </cell>
          <cell r="D4762" t="str">
            <v>-</v>
          </cell>
          <cell r="E4762">
            <v>6.5</v>
          </cell>
        </row>
        <row r="4763">
          <cell r="B4763">
            <v>3906903000</v>
          </cell>
          <cell r="C4763" t="str">
            <v>- - сополимер акриловой кислоты и 2-этилгексилакрилата, содержащий 10 мас.% или более, но не более 11 мас.% 2-этилгексилакрилата</v>
          </cell>
          <cell r="D4763" t="str">
            <v>-</v>
          </cell>
          <cell r="E4763">
            <v>6.5</v>
          </cell>
        </row>
        <row r="4764">
          <cell r="B4764">
            <v>3906904000</v>
          </cell>
          <cell r="C4764" t="str">
            <v>- - сополимер акрилонитрила и метилакрилата, модифицированный полибутадиенакрилонитрилом (NBR)</v>
          </cell>
          <cell r="D4764" t="str">
            <v>-</v>
          </cell>
          <cell r="E4764">
            <v>6.5</v>
          </cell>
        </row>
        <row r="4765">
          <cell r="B4765">
            <v>3906905000</v>
          </cell>
          <cell r="C4765" t="str">
            <v>- - продукт полимеризации акриловой кислоты с алкилметакрилатом и небольшими количествами прочих мономеров, для использования в качестве загустителя в производстве пастообразных печатных красок для текстиля</v>
          </cell>
          <cell r="D4765" t="str">
            <v>-</v>
          </cell>
          <cell r="E4765">
            <v>6.5</v>
          </cell>
        </row>
        <row r="4766">
          <cell r="B4766">
            <v>3906906000</v>
          </cell>
          <cell r="C4766" t="str">
            <v>- - тройной сополимер метилакрилата, этилена и мономера, содержащего неконцевую карбоксильную группу как группу - заместитель, содержащий 50 мас.% или более метилакрилата, смешанный или не смешанный с кремнеземом</v>
          </cell>
          <cell r="D4766" t="str">
            <v>-</v>
          </cell>
          <cell r="E4766">
            <v>6.5</v>
          </cell>
        </row>
        <row r="4767">
          <cell r="B4767">
            <v>3906909001</v>
          </cell>
          <cell r="C4767" t="str">
            <v>- - - в органическом растворителе</v>
          </cell>
          <cell r="D4767" t="str">
            <v>-</v>
          </cell>
          <cell r="E4767">
            <v>0</v>
          </cell>
        </row>
        <row r="4768">
          <cell r="B4768">
            <v>3906909008</v>
          </cell>
          <cell r="C4768" t="str">
            <v>- - - - прочие</v>
          </cell>
          <cell r="D4768" t="str">
            <v>-</v>
          </cell>
          <cell r="E4768">
            <v>6.5</v>
          </cell>
        </row>
        <row r="4769">
          <cell r="B4769">
            <v>3907100000</v>
          </cell>
          <cell r="C4769" t="str">
            <v>- полиацетали</v>
          </cell>
          <cell r="D4769" t="str">
            <v>-</v>
          </cell>
          <cell r="E4769">
            <v>4</v>
          </cell>
        </row>
        <row r="4770">
          <cell r="B4770">
            <v>3907201100</v>
          </cell>
          <cell r="C4770" t="str">
            <v>- - - полиэтиленгликоли</v>
          </cell>
          <cell r="D4770" t="str">
            <v>-</v>
          </cell>
          <cell r="E4770">
            <v>4</v>
          </cell>
        </row>
        <row r="4771">
          <cell r="B4771">
            <v>3907202001</v>
          </cell>
          <cell r="C4771" t="str">
            <v>- - - - с гидроксильным числом не более 100</v>
          </cell>
          <cell r="D4771" t="str">
            <v>-</v>
          </cell>
          <cell r="E4771">
            <v>0</v>
          </cell>
        </row>
        <row r="4772">
          <cell r="B4772">
            <v>3907202009</v>
          </cell>
          <cell r="C4772" t="str">
            <v>- - - - прочие</v>
          </cell>
          <cell r="D4772" t="str">
            <v>-</v>
          </cell>
          <cell r="E4772">
            <v>4</v>
          </cell>
        </row>
        <row r="4773">
          <cell r="B4773">
            <v>3907209100</v>
          </cell>
          <cell r="C4773" t="str">
            <v>- - - сополимер 1-хлор-2,3-эпоксипропана и оксида этилена</v>
          </cell>
          <cell r="D4773" t="str">
            <v>-</v>
          </cell>
          <cell r="E4773">
            <v>4</v>
          </cell>
        </row>
        <row r="4774">
          <cell r="B4774">
            <v>3907209900</v>
          </cell>
          <cell r="C4774" t="str">
            <v>- - - прочие</v>
          </cell>
          <cell r="D4774" t="str">
            <v>-</v>
          </cell>
          <cell r="E4774">
            <v>4</v>
          </cell>
        </row>
        <row r="4775">
          <cell r="B4775">
            <v>3907300000</v>
          </cell>
          <cell r="C4775" t="str">
            <v>- смолы эпоксидные</v>
          </cell>
          <cell r="D4775" t="str">
            <v>-</v>
          </cell>
          <cell r="E4775">
            <v>4</v>
          </cell>
        </row>
        <row r="4776">
          <cell r="B4776">
            <v>3907400001</v>
          </cell>
          <cell r="C4776" t="str">
            <v>- - с показателем текучести расплава не менее 9,0 г/10 мин, но не более 15 г/10 мин при температуре 250 °C и нагрузке 1,2 кг или не менее 55 г/10 мин, но не более 70 г/10 мин при температуре 300 °C и нагрузке 1,2 кг</v>
          </cell>
          <cell r="D4776" t="str">
            <v>-</v>
          </cell>
          <cell r="E4776">
            <v>4</v>
          </cell>
        </row>
        <row r="4777">
          <cell r="B4777">
            <v>3907400009</v>
          </cell>
          <cell r="C4777" t="str">
            <v>- - прочие</v>
          </cell>
          <cell r="D4777" t="str">
            <v>-</v>
          </cell>
          <cell r="E4777">
            <v>4</v>
          </cell>
        </row>
        <row r="4778">
          <cell r="B4778">
            <v>3907500000</v>
          </cell>
          <cell r="C4778" t="str">
            <v>- смолы алкидные</v>
          </cell>
          <cell r="D4778" t="str">
            <v>-</v>
          </cell>
          <cell r="E4778">
            <v>4</v>
          </cell>
        </row>
        <row r="4779">
          <cell r="B4779">
            <v>3907610000</v>
          </cell>
          <cell r="C4779" t="str">
            <v>- - с числом вязкости 78 мл/г или выше</v>
          </cell>
          <cell r="D4779" t="str">
            <v>-</v>
          </cell>
          <cell r="E4779">
            <v>4</v>
          </cell>
        </row>
        <row r="4780">
          <cell r="B4780">
            <v>3907690000</v>
          </cell>
          <cell r="C4780" t="str">
            <v>- - прочий</v>
          </cell>
          <cell r="D4780" t="str">
            <v>-</v>
          </cell>
          <cell r="E4780">
            <v>4</v>
          </cell>
        </row>
        <row r="4781">
          <cell r="B4781">
            <v>3907700000</v>
          </cell>
          <cell r="C4781" t="str">
            <v>- полилактид</v>
          </cell>
          <cell r="D4781" t="str">
            <v>-</v>
          </cell>
          <cell r="E4781">
            <v>4</v>
          </cell>
        </row>
        <row r="4782">
          <cell r="B4782">
            <v>3907911000</v>
          </cell>
          <cell r="C4782" t="str">
            <v>- - - жидкие</v>
          </cell>
          <cell r="D4782" t="str">
            <v>-</v>
          </cell>
          <cell r="E4782">
            <v>5</v>
          </cell>
        </row>
        <row r="4783">
          <cell r="B4783">
            <v>3907919000</v>
          </cell>
          <cell r="C4783" t="str">
            <v>- - - прочие</v>
          </cell>
          <cell r="D4783" t="str">
            <v>-</v>
          </cell>
          <cell r="E4783">
            <v>4</v>
          </cell>
        </row>
        <row r="4784">
          <cell r="B4784">
            <v>3907991000</v>
          </cell>
          <cell r="C4784" t="str">
            <v>- - - полиэтиленнафталин-2,6-дикарбоксилат</v>
          </cell>
          <cell r="D4784" t="str">
            <v>-</v>
          </cell>
          <cell r="E4784">
            <v>4</v>
          </cell>
        </row>
        <row r="4785">
          <cell r="B4785">
            <v>3907999000</v>
          </cell>
          <cell r="C4785" t="str">
            <v>- - - прочие</v>
          </cell>
          <cell r="D4785" t="str">
            <v>-</v>
          </cell>
          <cell r="E4785">
            <v>4</v>
          </cell>
        </row>
        <row r="4786">
          <cell r="B4786">
            <v>3908100000</v>
          </cell>
          <cell r="C4786" t="str">
            <v>- полиамид-6, -11, -12, -6,6, -6,9, -6,10 или -6,12</v>
          </cell>
          <cell r="D4786" t="str">
            <v>-</v>
          </cell>
          <cell r="E4786">
            <v>6.5</v>
          </cell>
        </row>
        <row r="4787">
          <cell r="B4787">
            <v>3908900000</v>
          </cell>
          <cell r="C4787" t="str">
            <v>- прочие</v>
          </cell>
          <cell r="D4787" t="str">
            <v>-</v>
          </cell>
          <cell r="E4787">
            <v>6.5</v>
          </cell>
        </row>
        <row r="4788">
          <cell r="B4788">
            <v>3909100000</v>
          </cell>
          <cell r="C4788" t="str">
            <v>- смолы карбамидные и тиокарбамидные</v>
          </cell>
          <cell r="D4788" t="str">
            <v>-</v>
          </cell>
          <cell r="E4788">
            <v>6.5</v>
          </cell>
        </row>
        <row r="4789">
          <cell r="B4789">
            <v>3909200000</v>
          </cell>
          <cell r="C4789" t="str">
            <v>- смолы меламиновые</v>
          </cell>
          <cell r="D4789" t="str">
            <v>-</v>
          </cell>
          <cell r="E4789">
            <v>6.5</v>
          </cell>
        </row>
        <row r="4790">
          <cell r="B4790">
            <v>3909310000</v>
          </cell>
          <cell r="C4790" t="str">
            <v>- - полиметиленфенилизоцианат (сырой МДИ, полимерный МДИ)</v>
          </cell>
          <cell r="D4790" t="str">
            <v>-</v>
          </cell>
          <cell r="E4790">
            <v>0</v>
          </cell>
        </row>
        <row r="4791">
          <cell r="B4791">
            <v>3909390000</v>
          </cell>
          <cell r="C4791" t="str">
            <v>- - прочие</v>
          </cell>
          <cell r="D4791" t="str">
            <v>-</v>
          </cell>
          <cell r="E4791">
            <v>6.5</v>
          </cell>
        </row>
        <row r="4792">
          <cell r="B4792">
            <v>3909400000</v>
          </cell>
          <cell r="C4792" t="str">
            <v>- феноло-альдегидные смолы</v>
          </cell>
          <cell r="D4792" t="str">
            <v>-</v>
          </cell>
          <cell r="E4792">
            <v>6.5</v>
          </cell>
        </row>
        <row r="4793">
          <cell r="B4793">
            <v>3909501000</v>
          </cell>
          <cell r="C4793" t="str">
            <v>- - полиуретан, сополимер 2,2'-(трет-бутилимино)диэтанола и 4,4'-метилендициклогексилдиизоцианата, в виде раствора в N,N-диметилацетамиде с содержанием полимера 50 мас.% или более</v>
          </cell>
          <cell r="D4793" t="str">
            <v>-</v>
          </cell>
          <cell r="E4793">
            <v>6.5</v>
          </cell>
        </row>
        <row r="4794">
          <cell r="B4794">
            <v>3909509000</v>
          </cell>
          <cell r="C4794" t="str">
            <v>- - прочие</v>
          </cell>
          <cell r="D4794" t="str">
            <v>-</v>
          </cell>
          <cell r="E4794">
            <v>6.5</v>
          </cell>
        </row>
        <row r="4795">
          <cell r="B4795">
            <v>3910000001</v>
          </cell>
          <cell r="C4795" t="str">
            <v>- для промышленной сборки моторных транспортных средств товарных позиций 8701 - 8705, их узлов и агрегатов &lt;5&gt;</v>
          </cell>
          <cell r="D4795" t="str">
            <v>-</v>
          </cell>
          <cell r="E4795">
            <v>0</v>
          </cell>
        </row>
        <row r="4796">
          <cell r="B4796">
            <v>3910000002</v>
          </cell>
          <cell r="C4796" t="str">
            <v>- - силиконовые смолы</v>
          </cell>
          <cell r="D4796" t="str">
            <v>-</v>
          </cell>
          <cell r="E4796">
            <v>0</v>
          </cell>
        </row>
        <row r="4797">
          <cell r="B4797">
            <v>3910000008</v>
          </cell>
          <cell r="C4797" t="str">
            <v>- - прочие</v>
          </cell>
          <cell r="D4797" t="str">
            <v>-</v>
          </cell>
          <cell r="E4797">
            <v>6.5</v>
          </cell>
        </row>
        <row r="4798">
          <cell r="B4798">
            <v>3911100000</v>
          </cell>
          <cell r="C4798" t="str">
            <v>- смолы нефтяные, кумароновые, инденовые или кумароно-инденовые и политерпены</v>
          </cell>
          <cell r="D4798" t="str">
            <v>-</v>
          </cell>
          <cell r="E4798">
            <v>6.5</v>
          </cell>
        </row>
        <row r="4799">
          <cell r="B4799">
            <v>3911901100</v>
          </cell>
          <cell r="C4799" t="str">
            <v>- - - полиокси-1,4-фениленсульфонил-1,4-фениленокси-1,4-фениленизопропилидин-1,4-фенилен в одной из форм, упомянутых в примечании 6 (б) к данной группе</v>
          </cell>
          <cell r="D4799" t="str">
            <v>-</v>
          </cell>
          <cell r="E4799">
            <v>6.5</v>
          </cell>
        </row>
        <row r="4800">
          <cell r="B4800">
            <v>3911901300</v>
          </cell>
          <cell r="C4800" t="str">
            <v>- - - политио-1,4-фенилен</v>
          </cell>
          <cell r="D4800" t="str">
            <v>-</v>
          </cell>
          <cell r="E4800">
            <v>6.5</v>
          </cell>
        </row>
        <row r="4801">
          <cell r="B4801">
            <v>3911901900</v>
          </cell>
          <cell r="C4801" t="str">
            <v>- - - прочие</v>
          </cell>
          <cell r="D4801" t="str">
            <v>-</v>
          </cell>
          <cell r="E4801">
            <v>6.5</v>
          </cell>
        </row>
        <row r="4802">
          <cell r="B4802">
            <v>3911909200</v>
          </cell>
          <cell r="C4802" t="str">
            <v xml:space="preserve">- - - сополимер n-крезола и дивинилбензола, в виде раствора в N,N-диметилацетамиде с содержанием полимера 50 мас.% или более; гидрированные сополимеры винилтолуола и </v>
          </cell>
          <cell r="D4802" t="str">
            <v>-</v>
          </cell>
          <cell r="E4802">
            <v>6.5</v>
          </cell>
        </row>
        <row r="4803">
          <cell r="B4803">
            <v>3911909900</v>
          </cell>
          <cell r="C4803" t="str">
            <v>- - - прочие</v>
          </cell>
          <cell r="D4803" t="str">
            <v>-</v>
          </cell>
          <cell r="E4803">
            <v>6.5</v>
          </cell>
        </row>
        <row r="4804">
          <cell r="B4804">
            <v>3912110001</v>
          </cell>
          <cell r="C4804" t="str">
            <v>- - - для производства сигаретных фильтров</v>
          </cell>
          <cell r="D4804" t="str">
            <v>-</v>
          </cell>
          <cell r="E4804">
            <v>5</v>
          </cell>
        </row>
        <row r="4805">
          <cell r="B4805">
            <v>3912110009</v>
          </cell>
          <cell r="C4805" t="str">
            <v>- - - прочие</v>
          </cell>
          <cell r="D4805" t="str">
            <v>-</v>
          </cell>
          <cell r="E4805">
            <v>5</v>
          </cell>
        </row>
        <row r="4806">
          <cell r="B4806">
            <v>3912120000</v>
          </cell>
          <cell r="C4806" t="str">
            <v>- - пластифицированные</v>
          </cell>
          <cell r="D4806" t="str">
            <v>-</v>
          </cell>
          <cell r="E4806">
            <v>5</v>
          </cell>
        </row>
        <row r="4807">
          <cell r="B4807">
            <v>3912201100</v>
          </cell>
          <cell r="C4807" t="str">
            <v>- - - коллодии и целлоидин</v>
          </cell>
          <cell r="D4807" t="str">
            <v>-</v>
          </cell>
          <cell r="E4807">
            <v>5</v>
          </cell>
        </row>
        <row r="4808">
          <cell r="B4808">
            <v>3912201900</v>
          </cell>
          <cell r="C4808" t="str">
            <v>- - - прочие</v>
          </cell>
          <cell r="D4808" t="str">
            <v>-</v>
          </cell>
          <cell r="E4808">
            <v>5</v>
          </cell>
        </row>
        <row r="4809">
          <cell r="B4809">
            <v>3912209000</v>
          </cell>
          <cell r="C4809" t="str">
            <v>- - пластифицированные</v>
          </cell>
          <cell r="D4809" t="str">
            <v>-</v>
          </cell>
          <cell r="E4809">
            <v>5</v>
          </cell>
        </row>
        <row r="4810">
          <cell r="B4810">
            <v>3912310000</v>
          </cell>
          <cell r="C4810" t="str">
            <v>- - карбоксиметилцеллюлоза и ее соли</v>
          </cell>
          <cell r="D4810" t="str">
            <v>-</v>
          </cell>
          <cell r="E4810">
            <v>5</v>
          </cell>
        </row>
        <row r="4811">
          <cell r="B4811">
            <v>3912392000</v>
          </cell>
          <cell r="C4811" t="str">
            <v>- - - гидроксипропилцеллюлоза</v>
          </cell>
          <cell r="D4811" t="str">
            <v>-</v>
          </cell>
          <cell r="E4811">
            <v>5</v>
          </cell>
        </row>
        <row r="4812">
          <cell r="B4812">
            <v>3912398500</v>
          </cell>
          <cell r="C4812" t="str">
            <v>- - - прочие</v>
          </cell>
          <cell r="D4812" t="str">
            <v>-</v>
          </cell>
          <cell r="E4812">
            <v>5</v>
          </cell>
        </row>
        <row r="4813">
          <cell r="B4813">
            <v>3912901000</v>
          </cell>
          <cell r="C4813" t="str">
            <v>- - эфиры целлюлозы сложные</v>
          </cell>
          <cell r="D4813" t="str">
            <v>-</v>
          </cell>
          <cell r="E4813">
            <v>5</v>
          </cell>
        </row>
        <row r="4814">
          <cell r="B4814">
            <v>3912909000</v>
          </cell>
          <cell r="C4814" t="str">
            <v>- - прочие</v>
          </cell>
          <cell r="D4814" t="str">
            <v>-</v>
          </cell>
          <cell r="E4814">
            <v>5</v>
          </cell>
        </row>
        <row r="4815">
          <cell r="B4815">
            <v>3913100000</v>
          </cell>
          <cell r="C4815" t="str">
            <v>- кислота альгиновая, ее соли и сложные эфиры</v>
          </cell>
          <cell r="D4815" t="str">
            <v>-</v>
          </cell>
          <cell r="E4815">
            <v>5</v>
          </cell>
        </row>
        <row r="4816">
          <cell r="B4816">
            <v>3913900000</v>
          </cell>
          <cell r="C4816" t="str">
            <v>- прочие</v>
          </cell>
          <cell r="D4816" t="str">
            <v>-</v>
          </cell>
          <cell r="E4816">
            <v>5</v>
          </cell>
        </row>
        <row r="4817">
          <cell r="B4817">
            <v>3914000000</v>
          </cell>
          <cell r="C4817" t="str">
            <v>Смолы ионообменные, полученные на основе полимеров товарных позиций 3901 - 3913, в первичных формах</v>
          </cell>
          <cell r="D4817" t="str">
            <v>-</v>
          </cell>
          <cell r="E4817">
            <v>6.5</v>
          </cell>
        </row>
        <row r="4818">
          <cell r="B4818">
            <v>3915100000</v>
          </cell>
          <cell r="C4818" t="str">
            <v>- полимеров этилена</v>
          </cell>
          <cell r="D4818" t="str">
            <v>-</v>
          </cell>
          <cell r="E4818">
            <v>5</v>
          </cell>
        </row>
        <row r="4819">
          <cell r="B4819">
            <v>3915200000</v>
          </cell>
          <cell r="C4819" t="str">
            <v>- полимеров стирола</v>
          </cell>
          <cell r="D4819" t="str">
            <v>-</v>
          </cell>
          <cell r="E4819">
            <v>5</v>
          </cell>
        </row>
        <row r="4820">
          <cell r="B4820">
            <v>3915300000</v>
          </cell>
          <cell r="C4820" t="str">
            <v>- полимеров винилхлорида</v>
          </cell>
          <cell r="D4820" t="str">
            <v>-</v>
          </cell>
          <cell r="E4820">
            <v>5</v>
          </cell>
        </row>
        <row r="4821">
          <cell r="B4821">
            <v>3915901100</v>
          </cell>
          <cell r="C4821" t="str">
            <v>- - полимеров пропилена</v>
          </cell>
          <cell r="D4821" t="str">
            <v>-</v>
          </cell>
          <cell r="E4821">
            <v>5</v>
          </cell>
        </row>
        <row r="4822">
          <cell r="B4822">
            <v>3915908000</v>
          </cell>
          <cell r="C4822" t="str">
            <v>- - прочие</v>
          </cell>
          <cell r="D4822" t="str">
            <v>-</v>
          </cell>
          <cell r="E4822">
            <v>5</v>
          </cell>
        </row>
        <row r="4823">
          <cell r="B4823">
            <v>3916100000</v>
          </cell>
          <cell r="C4823" t="str">
            <v>- из полимеров этилена</v>
          </cell>
          <cell r="D4823" t="str">
            <v>-</v>
          </cell>
          <cell r="E4823">
            <v>6.5</v>
          </cell>
        </row>
        <row r="4824">
          <cell r="B4824">
            <v>3916200000</v>
          </cell>
          <cell r="C4824" t="str">
            <v>- из полимеров винилхлорида</v>
          </cell>
          <cell r="D4824" t="str">
            <v>-</v>
          </cell>
          <cell r="E4824">
            <v>6.5</v>
          </cell>
        </row>
        <row r="4825">
          <cell r="B4825">
            <v>3916901000</v>
          </cell>
          <cell r="C4825" t="str">
            <v>- - из продуктов конденсации или продуктов полимеризации с перегруппировкой, химически модифицированных или немодифицированных</v>
          </cell>
          <cell r="D4825" t="str">
            <v>-</v>
          </cell>
          <cell r="E4825">
            <v>6.5</v>
          </cell>
        </row>
        <row r="4826">
          <cell r="B4826">
            <v>3916905000</v>
          </cell>
          <cell r="C4826" t="str">
            <v>- - из продуктов полиприсоединения</v>
          </cell>
          <cell r="D4826" t="str">
            <v>-</v>
          </cell>
          <cell r="E4826">
            <v>6.5</v>
          </cell>
        </row>
        <row r="4827">
          <cell r="B4827">
            <v>3916909000</v>
          </cell>
          <cell r="C4827" t="str">
            <v>- - прочие</v>
          </cell>
          <cell r="D4827" t="str">
            <v>-</v>
          </cell>
          <cell r="E4827">
            <v>6.5</v>
          </cell>
        </row>
        <row r="4828">
          <cell r="B4828">
            <v>3917101000</v>
          </cell>
          <cell r="C4828" t="str">
            <v>- - из отвержденных протеинов</v>
          </cell>
          <cell r="D4828" t="str">
            <v>-</v>
          </cell>
          <cell r="E4828">
            <v>6.5</v>
          </cell>
        </row>
        <row r="4829">
          <cell r="B4829">
            <v>3917109000</v>
          </cell>
          <cell r="C4829" t="str">
            <v>- - из целлюлозных материалов</v>
          </cell>
          <cell r="D4829" t="str">
            <v>-</v>
          </cell>
          <cell r="E4829">
            <v>6.5</v>
          </cell>
        </row>
        <row r="4830">
          <cell r="B4830">
            <v>3917211000</v>
          </cell>
          <cell r="C4830" t="str">
            <v>- - -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v>
          </cell>
          <cell r="D4830" t="str">
            <v>-</v>
          </cell>
          <cell r="E4830">
            <v>6.5</v>
          </cell>
        </row>
        <row r="4831">
          <cell r="B4831">
            <v>3917219001</v>
          </cell>
          <cell r="C4831" t="str">
            <v>- - - - с установленными фитингами, предназначенные для гражданских воздушных судов &lt;5&gt;</v>
          </cell>
          <cell r="D4831" t="str">
            <v>-</v>
          </cell>
          <cell r="E4831">
            <v>5</v>
          </cell>
        </row>
        <row r="4832">
          <cell r="B4832">
            <v>3917219009</v>
          </cell>
          <cell r="C4832" t="str">
            <v>- - - - прочие</v>
          </cell>
          <cell r="D4832" t="str">
            <v>-</v>
          </cell>
          <cell r="E4832">
            <v>6.5</v>
          </cell>
        </row>
        <row r="4833">
          <cell r="B4833">
            <v>3917221000</v>
          </cell>
          <cell r="C4833" t="str">
            <v>- - -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v>
          </cell>
          <cell r="D4833" t="str">
            <v>-</v>
          </cell>
          <cell r="E4833">
            <v>6.5</v>
          </cell>
        </row>
        <row r="4834">
          <cell r="B4834">
            <v>3917229001</v>
          </cell>
          <cell r="C4834" t="str">
            <v>- - - - с установленными фитингами, предназначенные для гражданских воздушных судов &lt;5&gt;</v>
          </cell>
          <cell r="D4834" t="str">
            <v>-</v>
          </cell>
          <cell r="E4834">
            <v>5</v>
          </cell>
        </row>
        <row r="4835">
          <cell r="B4835">
            <v>3917229009</v>
          </cell>
          <cell r="C4835" t="str">
            <v>- - - - прочие</v>
          </cell>
          <cell r="D4835" t="str">
            <v>-</v>
          </cell>
          <cell r="E4835">
            <v>6.5</v>
          </cell>
        </row>
        <row r="4836">
          <cell r="B4836">
            <v>3917231001</v>
          </cell>
          <cell r="C4836" t="str">
            <v>- - - - для промышленной сборки моторных транспортных средств товарных позиций 8701 - 8705, их узлов и агрегатов &lt;5&gt;</v>
          </cell>
          <cell r="D4836" t="str">
            <v>-</v>
          </cell>
          <cell r="E4836">
            <v>0</v>
          </cell>
        </row>
        <row r="4837">
          <cell r="B4837">
            <v>3917231009</v>
          </cell>
          <cell r="C4837" t="str">
            <v>- - - - прочие</v>
          </cell>
          <cell r="D4837" t="str">
            <v>-</v>
          </cell>
          <cell r="E4837">
            <v>6.5</v>
          </cell>
        </row>
        <row r="4838">
          <cell r="B4838">
            <v>3917239001</v>
          </cell>
          <cell r="C4838" t="str">
            <v>- - - - с установленными фитингами, предназначенные для гражданских воздушных судов &lt;5&gt;</v>
          </cell>
          <cell r="D4838" t="str">
            <v>-</v>
          </cell>
          <cell r="E4838">
            <v>5</v>
          </cell>
        </row>
        <row r="4839">
          <cell r="B4839">
            <v>3917239009</v>
          </cell>
          <cell r="C4839" t="str">
            <v>- - - - прочие</v>
          </cell>
          <cell r="D4839" t="str">
            <v>-</v>
          </cell>
          <cell r="E4839">
            <v>6.5</v>
          </cell>
        </row>
        <row r="4840">
          <cell r="B4840">
            <v>3917290001</v>
          </cell>
          <cell r="C4840" t="str">
            <v>- - - для гражданских воздушных судов &lt;5&gt;</v>
          </cell>
          <cell r="D4840" t="str">
            <v>-</v>
          </cell>
          <cell r="E4840">
            <v>0</v>
          </cell>
        </row>
        <row r="4841">
          <cell r="B4841">
            <v>3917290009</v>
          </cell>
          <cell r="C4841" t="str">
            <v>- - - прочие</v>
          </cell>
          <cell r="D4841" t="str">
            <v>-</v>
          </cell>
          <cell r="E4841">
            <v>6.5</v>
          </cell>
        </row>
        <row r="4842">
          <cell r="B4842">
            <v>3917310001</v>
          </cell>
          <cell r="C4842" t="str">
            <v>- - - для промышленной сборки моторных транспортных средств товарных позиций 8701 - 8705, их узлов и агрегатов &lt;5&gt;</v>
          </cell>
          <cell r="D4842" t="str">
            <v>-</v>
          </cell>
          <cell r="E4842">
            <v>0</v>
          </cell>
        </row>
        <row r="4843">
          <cell r="B4843">
            <v>3917310002</v>
          </cell>
          <cell r="C4843" t="str">
            <v>- - - с установленными фитингами, предназначенные для гражданских воздушных судов &lt;5&gt;</v>
          </cell>
          <cell r="D4843" t="str">
            <v>-</v>
          </cell>
          <cell r="E4843">
            <v>5</v>
          </cell>
        </row>
        <row r="4844">
          <cell r="B4844">
            <v>3917310008</v>
          </cell>
          <cell r="C4844" t="str">
            <v>- - - прочие</v>
          </cell>
          <cell r="D4844" t="str">
            <v>-</v>
          </cell>
          <cell r="E4844">
            <v>6.5</v>
          </cell>
        </row>
        <row r="4845">
          <cell r="B4845">
            <v>3917320001</v>
          </cell>
          <cell r="C4845" t="str">
            <v>- - -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v>
          </cell>
          <cell r="D4845" t="str">
            <v>-</v>
          </cell>
          <cell r="E4845">
            <v>6.5</v>
          </cell>
        </row>
        <row r="4846">
          <cell r="B4846">
            <v>3917320002</v>
          </cell>
          <cell r="C4846" t="str">
            <v>- - - - для промышленной сборки моторных транспортных средств товарных позиций 8701 - 8705, их узлов и агрегатов &lt;5&gt;</v>
          </cell>
          <cell r="D4846" t="str">
            <v>-</v>
          </cell>
          <cell r="E4846">
            <v>0</v>
          </cell>
        </row>
        <row r="4847">
          <cell r="B4847">
            <v>3917320009</v>
          </cell>
          <cell r="C4847" t="str">
            <v>- - - - прочие</v>
          </cell>
          <cell r="D4847" t="str">
            <v>-</v>
          </cell>
          <cell r="E4847">
            <v>6.5</v>
          </cell>
        </row>
        <row r="4848">
          <cell r="B4848">
            <v>3917330001</v>
          </cell>
          <cell r="C4848" t="str">
            <v>- - - с установленными фитингами, предназначенные для гражданских воздушных судов &lt;5&gt;</v>
          </cell>
          <cell r="D4848" t="str">
            <v>-</v>
          </cell>
          <cell r="E4848">
            <v>5</v>
          </cell>
        </row>
        <row r="4849">
          <cell r="B4849">
            <v>3917330009</v>
          </cell>
          <cell r="C4849" t="str">
            <v>- - - прочие</v>
          </cell>
          <cell r="D4849" t="str">
            <v>-</v>
          </cell>
          <cell r="E4849">
            <v>6.5</v>
          </cell>
        </row>
        <row r="4850">
          <cell r="B4850">
            <v>3917390001</v>
          </cell>
          <cell r="C4850" t="str">
            <v>- - -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обработке</v>
          </cell>
          <cell r="D4850" t="str">
            <v>-</v>
          </cell>
          <cell r="E4850">
            <v>6.5</v>
          </cell>
        </row>
        <row r="4851">
          <cell r="B4851">
            <v>3917390002</v>
          </cell>
          <cell r="C4851" t="str">
            <v>- - - - для производства авиационных двигателей &lt;5&gt;</v>
          </cell>
          <cell r="D4851" t="str">
            <v>-</v>
          </cell>
          <cell r="E4851">
            <v>0</v>
          </cell>
        </row>
        <row r="4852">
          <cell r="B4852">
            <v>3917390003</v>
          </cell>
          <cell r="C4852" t="str">
            <v>- - - - - с установленными фитингами, предназначенные для гражданских воздушных судов &lt;5&gt;</v>
          </cell>
          <cell r="D4852" t="str">
            <v>-</v>
          </cell>
          <cell r="E4852">
            <v>5</v>
          </cell>
        </row>
        <row r="4853">
          <cell r="B4853">
            <v>3917390008</v>
          </cell>
          <cell r="C4853" t="str">
            <v>- - - - - прочие</v>
          </cell>
          <cell r="D4853" t="str">
            <v>-</v>
          </cell>
          <cell r="E4853">
            <v>6.5</v>
          </cell>
        </row>
        <row r="4854">
          <cell r="B4854">
            <v>3917400001</v>
          </cell>
          <cell r="C4854" t="str">
            <v>- - для гражданских воздушных судов &lt;5&gt;</v>
          </cell>
          <cell r="D4854" t="str">
            <v>-</v>
          </cell>
          <cell r="E4854">
            <v>5</v>
          </cell>
        </row>
        <row r="4855">
          <cell r="B4855">
            <v>3917400009</v>
          </cell>
          <cell r="C4855" t="str">
            <v>- - прочие</v>
          </cell>
          <cell r="D4855" t="str">
            <v>-</v>
          </cell>
          <cell r="E4855">
            <v>6.5</v>
          </cell>
        </row>
        <row r="4856">
          <cell r="B4856">
            <v>3918101000</v>
          </cell>
          <cell r="C4856" t="str">
            <v>- - состоящие из основы, пропитанной или покрытой поливинилхлоридом</v>
          </cell>
          <cell r="D4856" t="str">
            <v>м2</v>
          </cell>
          <cell r="E4856" t="str">
            <v>11, но не менее 0,164 евро за 1 кг</v>
          </cell>
        </row>
        <row r="4857">
          <cell r="B4857">
            <v>3918109000</v>
          </cell>
          <cell r="C4857" t="str">
            <v>- - прочие</v>
          </cell>
          <cell r="D4857" t="str">
            <v>м2</v>
          </cell>
          <cell r="E4857" t="str">
            <v>11, но не менее 0,164 евро за 1 кг</v>
          </cell>
        </row>
        <row r="4858">
          <cell r="B4858">
            <v>3918900000</v>
          </cell>
          <cell r="C4858" t="str">
            <v>- из прочих пластмасс</v>
          </cell>
          <cell r="D4858" t="str">
            <v>м2</v>
          </cell>
          <cell r="E4858" t="str">
            <v>8,8, но не менее 0,164 евро за 1 кг</v>
          </cell>
        </row>
        <row r="4859">
          <cell r="B4859">
            <v>3919101200</v>
          </cell>
          <cell r="C4859" t="str">
            <v>- - - из поливинилхлорида или полиэтилена</v>
          </cell>
          <cell r="D4859" t="str">
            <v>-</v>
          </cell>
          <cell r="E4859">
            <v>6.5</v>
          </cell>
        </row>
        <row r="4860">
          <cell r="B4860">
            <v>3919101500</v>
          </cell>
          <cell r="C4860" t="str">
            <v>- - - из полипропилена</v>
          </cell>
          <cell r="D4860" t="str">
            <v>-</v>
          </cell>
          <cell r="E4860">
            <v>6.5</v>
          </cell>
        </row>
        <row r="4861">
          <cell r="B4861">
            <v>3919101900</v>
          </cell>
          <cell r="C4861" t="str">
            <v>- - - прочие</v>
          </cell>
          <cell r="D4861" t="str">
            <v>-</v>
          </cell>
          <cell r="E4861">
            <v>6.5</v>
          </cell>
        </row>
        <row r="4862">
          <cell r="B4862">
            <v>3919108000</v>
          </cell>
          <cell r="C4862" t="str">
            <v>- - прочие</v>
          </cell>
          <cell r="D4862" t="str">
            <v>-</v>
          </cell>
          <cell r="E4862">
            <v>6.5</v>
          </cell>
        </row>
        <row r="4863">
          <cell r="B4863">
            <v>3919900000</v>
          </cell>
          <cell r="C4863" t="str">
            <v>- прочие</v>
          </cell>
          <cell r="D4863" t="str">
            <v>-</v>
          </cell>
          <cell r="E4863">
            <v>6.5</v>
          </cell>
        </row>
        <row r="4864">
          <cell r="B4864">
            <v>3920102300</v>
          </cell>
          <cell r="C4864" t="str">
            <v>- - - - - пленка полиэтиленовая толщиной 20 мкм или более, но не более 40 мкм, для получения пленки фоторезиста, используемой в производстве полупроводниковых или печатных схем</v>
          </cell>
          <cell r="D4864" t="str">
            <v>-</v>
          </cell>
          <cell r="E4864">
            <v>6.5</v>
          </cell>
        </row>
        <row r="4865">
          <cell r="B4865">
            <v>3920102400</v>
          </cell>
          <cell r="C4865" t="str">
            <v>- - - - - растягивающаяся пленка</v>
          </cell>
          <cell r="D4865" t="str">
            <v>-</v>
          </cell>
          <cell r="E4865">
            <v>6.5</v>
          </cell>
        </row>
        <row r="4866">
          <cell r="B4866">
            <v>3920102500</v>
          </cell>
          <cell r="C4866" t="str">
            <v>- - - - - прочие</v>
          </cell>
          <cell r="D4866" t="str">
            <v>-</v>
          </cell>
          <cell r="E4866">
            <v>6.5</v>
          </cell>
        </row>
        <row r="4867">
          <cell r="B4867">
            <v>3920102800</v>
          </cell>
          <cell r="C4867" t="str">
            <v>- - - - 0,94 или более</v>
          </cell>
          <cell r="D4867" t="str">
            <v>-</v>
          </cell>
          <cell r="E4867">
            <v>6.5</v>
          </cell>
        </row>
        <row r="4868">
          <cell r="B4868">
            <v>3920104000</v>
          </cell>
          <cell r="C4868" t="str">
            <v>- - - прочие</v>
          </cell>
          <cell r="D4868" t="str">
            <v>-</v>
          </cell>
          <cell r="E4868">
            <v>6.5</v>
          </cell>
        </row>
        <row r="4869">
          <cell r="B4869">
            <v>3920108100</v>
          </cell>
          <cell r="C4869" t="str">
            <v>- - - синтетическая бумажная масса в виде влажных листов, полученная из несвязанных тонко разветвленных фибрилл полиэтилена, смешанная или несмешанная с волокнами целлюлозы в количестве не более 15%, содержащая растворенный в воде поливиниловый спирт в качестве увлажняющего агента</v>
          </cell>
          <cell r="D4869" t="str">
            <v>-</v>
          </cell>
          <cell r="E4869">
            <v>6.5</v>
          </cell>
        </row>
        <row r="4870">
          <cell r="B4870">
            <v>3920108900</v>
          </cell>
          <cell r="C4870" t="str">
            <v>- - - прочие</v>
          </cell>
          <cell r="D4870" t="str">
            <v>-</v>
          </cell>
          <cell r="E4870">
            <v>6.5</v>
          </cell>
        </row>
        <row r="4871">
          <cell r="B4871">
            <v>3920202101</v>
          </cell>
          <cell r="C4871" t="str">
            <v>- - - - пленка для производства конденсаторов электрических &lt;5&gt;</v>
          </cell>
          <cell r="D4871" t="str">
            <v>-</v>
          </cell>
          <cell r="E4871">
            <v>0</v>
          </cell>
        </row>
        <row r="4872">
          <cell r="B4872">
            <v>3920202109</v>
          </cell>
          <cell r="C4872" t="str">
            <v>- - - - прочие</v>
          </cell>
          <cell r="D4872" t="str">
            <v>-</v>
          </cell>
          <cell r="E4872">
            <v>6.5</v>
          </cell>
        </row>
        <row r="4873">
          <cell r="B4873">
            <v>3920202900</v>
          </cell>
          <cell r="C4873" t="str">
            <v>- - - прочие</v>
          </cell>
          <cell r="D4873" t="str">
            <v>-</v>
          </cell>
          <cell r="E4873">
            <v>6.5</v>
          </cell>
        </row>
        <row r="4874">
          <cell r="B4874">
            <v>3920208000</v>
          </cell>
          <cell r="C4874" t="str">
            <v>- - толщиной более 0,10 мм</v>
          </cell>
          <cell r="D4874" t="str">
            <v>-</v>
          </cell>
          <cell r="E4874">
            <v>6.5</v>
          </cell>
        </row>
        <row r="4875">
          <cell r="B4875">
            <v>3920300001</v>
          </cell>
          <cell r="C4875" t="str">
            <v>- - листы для декоративной облицовки поверхностей методом прессования при производстве мебели &lt;5&gt;</v>
          </cell>
          <cell r="D4875" t="str">
            <v>-</v>
          </cell>
          <cell r="E4875">
            <v>6.5</v>
          </cell>
        </row>
        <row r="4876">
          <cell r="B4876">
            <v>3920300009</v>
          </cell>
          <cell r="C4876" t="str">
            <v>- - прочие</v>
          </cell>
          <cell r="D4876" t="str">
            <v>-</v>
          </cell>
          <cell r="E4876">
            <v>6.5</v>
          </cell>
        </row>
        <row r="4877">
          <cell r="B4877">
            <v>3920431001</v>
          </cell>
          <cell r="C4877" t="str">
            <v>- - - - пленка в рулонах для декоративной облицовки поверхностей методом прессования при производстве мебели &lt;5&gt;</v>
          </cell>
          <cell r="D4877" t="str">
            <v>-</v>
          </cell>
          <cell r="E4877">
            <v>6.5</v>
          </cell>
        </row>
        <row r="4878">
          <cell r="B4878">
            <v>3920431009</v>
          </cell>
          <cell r="C4878" t="str">
            <v>- - - - прочие</v>
          </cell>
          <cell r="D4878" t="str">
            <v>-</v>
          </cell>
          <cell r="E4878">
            <v>6.5</v>
          </cell>
        </row>
        <row r="4879">
          <cell r="B4879">
            <v>3920439000</v>
          </cell>
          <cell r="C4879" t="str">
            <v>- - - толщиной более 1 мм</v>
          </cell>
          <cell r="D4879" t="str">
            <v>-</v>
          </cell>
          <cell r="E4879">
            <v>6.5</v>
          </cell>
        </row>
        <row r="4880">
          <cell r="B4880">
            <v>3920491001</v>
          </cell>
          <cell r="C4880" t="str">
            <v>- - - - жесткие непластифицированные</v>
          </cell>
          <cell r="D4880" t="str">
            <v>-</v>
          </cell>
          <cell r="E4880">
            <v>8.1999999999999993</v>
          </cell>
        </row>
        <row r="4881">
          <cell r="B4881">
            <v>3920491009</v>
          </cell>
          <cell r="C4881" t="str">
            <v>- - - - гибкие</v>
          </cell>
          <cell r="D4881" t="str">
            <v>-</v>
          </cell>
          <cell r="E4881">
            <v>6.5</v>
          </cell>
        </row>
        <row r="4882">
          <cell r="B4882">
            <v>3920499000</v>
          </cell>
          <cell r="C4882" t="str">
            <v>- - - толщиной более 1 мм</v>
          </cell>
          <cell r="D4882" t="str">
            <v>-</v>
          </cell>
          <cell r="E4882">
            <v>6.5</v>
          </cell>
        </row>
        <row r="4883">
          <cell r="B4883">
            <v>3920510000</v>
          </cell>
          <cell r="C4883" t="str">
            <v>- - из полиметилметакрилата</v>
          </cell>
          <cell r="D4883" t="str">
            <v>-</v>
          </cell>
          <cell r="E4883">
            <v>6.5</v>
          </cell>
        </row>
        <row r="4884">
          <cell r="B4884">
            <v>3920591000</v>
          </cell>
          <cell r="C4884" t="str">
            <v>- - - пленка толщиной не более 150 мкм из сополимера сложных эфиров акриловой и метакриловой кислот</v>
          </cell>
          <cell r="D4884" t="str">
            <v>-</v>
          </cell>
          <cell r="E4884">
            <v>6.5</v>
          </cell>
        </row>
        <row r="4885">
          <cell r="B4885">
            <v>3920599000</v>
          </cell>
          <cell r="C4885" t="str">
            <v>- - - прочие</v>
          </cell>
          <cell r="D4885" t="str">
            <v>-</v>
          </cell>
          <cell r="E4885">
            <v>6.5</v>
          </cell>
        </row>
        <row r="4886">
          <cell r="B4886">
            <v>3920610000</v>
          </cell>
          <cell r="C4886" t="str">
            <v>- - из поликарбонатов</v>
          </cell>
          <cell r="D4886" t="str">
            <v>-</v>
          </cell>
          <cell r="E4886">
            <v>6.5</v>
          </cell>
        </row>
        <row r="4887">
          <cell r="B4887">
            <v>3920621200</v>
          </cell>
          <cell r="C4887" t="str">
            <v>- - - - пленка из полиэтилентерефталата толщиной 72 мкм или более, но не более 79 мкм, для производства гибких магнитных дисков; пленка из полиэтилентерефталата толщиной 100 мкм или более, но не более 150 мкм, для производства фотополимерных печатных пластин</v>
          </cell>
          <cell r="D4887" t="str">
            <v>-</v>
          </cell>
          <cell r="E4887">
            <v>6.5</v>
          </cell>
        </row>
        <row r="4888">
          <cell r="B4888">
            <v>3920621902</v>
          </cell>
          <cell r="C4888" t="str">
            <v>- - - - - - в рулонах для декоративной облицовки поверхностей методом прессования при производстве мебели &lt;5&gt;</v>
          </cell>
          <cell r="D4888" t="str">
            <v>-</v>
          </cell>
          <cell r="E4888">
            <v>6.5</v>
          </cell>
        </row>
        <row r="4889">
          <cell r="B4889">
            <v>3920621903</v>
          </cell>
          <cell r="C4889" t="str">
            <v>- - - - - - прочая</v>
          </cell>
          <cell r="D4889" t="str">
            <v>-</v>
          </cell>
          <cell r="E4889">
            <v>6.5</v>
          </cell>
        </row>
        <row r="4890">
          <cell r="B4890">
            <v>3920621909</v>
          </cell>
          <cell r="C4890" t="str">
            <v>- - - - - прочие</v>
          </cell>
          <cell r="D4890" t="str">
            <v>-</v>
          </cell>
          <cell r="E4890">
            <v>6.5</v>
          </cell>
        </row>
        <row r="4891">
          <cell r="B4891">
            <v>3920629001</v>
          </cell>
          <cell r="C4891" t="str">
            <v>- - - - пленка в рулонах для декоративной облицовки поверхностей методом прессования при производстве мебели &lt;5&gt;</v>
          </cell>
          <cell r="D4891" t="str">
            <v>-</v>
          </cell>
          <cell r="E4891">
            <v>6.5</v>
          </cell>
        </row>
        <row r="4892">
          <cell r="B4892">
            <v>3920629009</v>
          </cell>
          <cell r="C4892" t="str">
            <v>- - - - прочие</v>
          </cell>
          <cell r="D4892" t="str">
            <v>-</v>
          </cell>
          <cell r="E4892">
            <v>6.5</v>
          </cell>
        </row>
        <row r="4893">
          <cell r="B4893">
            <v>3920630000</v>
          </cell>
          <cell r="C4893" t="str">
            <v>- - из ненасыщенных полиэфиров сложных</v>
          </cell>
          <cell r="D4893" t="str">
            <v>-</v>
          </cell>
          <cell r="E4893">
            <v>6.5</v>
          </cell>
        </row>
        <row r="4894">
          <cell r="B4894">
            <v>3920690000</v>
          </cell>
          <cell r="C4894" t="str">
            <v>- - из полиэфиров сложных прочих</v>
          </cell>
          <cell r="D4894" t="str">
            <v>-</v>
          </cell>
          <cell r="E4894">
            <v>6.5</v>
          </cell>
        </row>
        <row r="4895">
          <cell r="B4895">
            <v>3920710000</v>
          </cell>
          <cell r="C4895" t="str">
            <v>- - из регенерированной целлюлозы</v>
          </cell>
          <cell r="D4895" t="str">
            <v>-</v>
          </cell>
          <cell r="E4895">
            <v>6.5</v>
          </cell>
        </row>
        <row r="4896">
          <cell r="B4896">
            <v>3920731000</v>
          </cell>
          <cell r="C4896" t="str">
            <v>- - - пленка в рулонах или в виде полос или лент для кинематографии или фотосъемки</v>
          </cell>
          <cell r="D4896" t="str">
            <v>-</v>
          </cell>
          <cell r="E4896">
            <v>6.5</v>
          </cell>
        </row>
        <row r="4897">
          <cell r="B4897">
            <v>3920738000</v>
          </cell>
          <cell r="C4897" t="str">
            <v>- - - прочие</v>
          </cell>
          <cell r="D4897" t="str">
            <v>-</v>
          </cell>
          <cell r="E4897">
            <v>6.5</v>
          </cell>
        </row>
        <row r="4898">
          <cell r="B4898">
            <v>3920791000</v>
          </cell>
          <cell r="C4898" t="str">
            <v>- - - из вулканизованного волокна</v>
          </cell>
          <cell r="D4898" t="str">
            <v>-</v>
          </cell>
          <cell r="E4898">
            <v>6.5</v>
          </cell>
        </row>
        <row r="4899">
          <cell r="B4899">
            <v>3920799000</v>
          </cell>
          <cell r="C4899" t="str">
            <v>- - - прочие</v>
          </cell>
          <cell r="D4899" t="str">
            <v>-</v>
          </cell>
          <cell r="E4899">
            <v>6.5</v>
          </cell>
        </row>
        <row r="4900">
          <cell r="B4900">
            <v>3920910000</v>
          </cell>
          <cell r="C4900" t="str">
            <v>- - из поливинилбутираля</v>
          </cell>
          <cell r="D4900" t="str">
            <v>-</v>
          </cell>
          <cell r="E4900">
            <v>6.5</v>
          </cell>
        </row>
        <row r="4901">
          <cell r="B4901">
            <v>3920920000</v>
          </cell>
          <cell r="C4901" t="str">
            <v>- - из полиамидов</v>
          </cell>
          <cell r="D4901" t="str">
            <v>-</v>
          </cell>
          <cell r="E4901">
            <v>6.5</v>
          </cell>
        </row>
        <row r="4902">
          <cell r="B4902">
            <v>3920930000</v>
          </cell>
          <cell r="C4902" t="str">
            <v>- - из амино-альдегидных смол</v>
          </cell>
          <cell r="D4902" t="str">
            <v>-</v>
          </cell>
          <cell r="E4902">
            <v>6.5</v>
          </cell>
        </row>
        <row r="4903">
          <cell r="B4903">
            <v>3920940000</v>
          </cell>
          <cell r="C4903" t="str">
            <v>- - из феноло-альдегидных смол</v>
          </cell>
          <cell r="D4903" t="str">
            <v>-</v>
          </cell>
          <cell r="E4903">
            <v>6.5</v>
          </cell>
        </row>
        <row r="4904">
          <cell r="B4904">
            <v>3920992100</v>
          </cell>
          <cell r="C4904" t="str">
            <v>- - - - полиимидный лист и полоса или лента, непокрытые или покрытые только пластмассой</v>
          </cell>
          <cell r="D4904" t="str">
            <v>-</v>
          </cell>
          <cell r="E4904">
            <v>6.5</v>
          </cell>
        </row>
        <row r="4905">
          <cell r="B4905">
            <v>3920992800</v>
          </cell>
          <cell r="C4905" t="str">
            <v>- - - - прочие</v>
          </cell>
          <cell r="D4905" t="str">
            <v>-</v>
          </cell>
          <cell r="E4905">
            <v>6.5</v>
          </cell>
        </row>
        <row r="4906">
          <cell r="B4906">
            <v>3920995200</v>
          </cell>
          <cell r="C4906" t="str">
            <v>- - - - лист из поливинилфторида; пленка из поливинилового спирта биаксиально ориентированная, содержащая 97 мас.% или более поливинилового спирта, без покрытия, толщиной не более 1 мм</v>
          </cell>
          <cell r="D4906" t="str">
            <v>-</v>
          </cell>
          <cell r="E4906">
            <v>6.5</v>
          </cell>
        </row>
        <row r="4907">
          <cell r="B4907">
            <v>3920995300</v>
          </cell>
          <cell r="C4907" t="str">
            <v>- - - - мембраны ионообменные из фторированных пластмасс, для использования в хлорщелочных электролизерах</v>
          </cell>
          <cell r="D4907" t="str">
            <v>-</v>
          </cell>
          <cell r="E4907">
            <v>6.5</v>
          </cell>
        </row>
        <row r="4908">
          <cell r="B4908">
            <v>3920995900</v>
          </cell>
          <cell r="C4908" t="str">
            <v>- - - - прочие</v>
          </cell>
          <cell r="D4908" t="str">
            <v>-</v>
          </cell>
          <cell r="E4908">
            <v>6.5</v>
          </cell>
        </row>
        <row r="4909">
          <cell r="B4909">
            <v>3920999000</v>
          </cell>
          <cell r="C4909" t="str">
            <v>- - - прочие</v>
          </cell>
          <cell r="D4909" t="str">
            <v>-</v>
          </cell>
          <cell r="E4909">
            <v>6.5</v>
          </cell>
        </row>
        <row r="4910">
          <cell r="B4910">
            <v>3921110000</v>
          </cell>
          <cell r="C4910" t="str">
            <v>- - из полимеров стирола</v>
          </cell>
          <cell r="D4910" t="str">
            <v>-</v>
          </cell>
          <cell r="E4910">
            <v>6.5</v>
          </cell>
        </row>
        <row r="4911">
          <cell r="B4911">
            <v>3921120000</v>
          </cell>
          <cell r="C4911" t="str">
            <v>- - из полимеров винилхлорида</v>
          </cell>
          <cell r="D4911" t="str">
            <v>-</v>
          </cell>
          <cell r="E4911">
            <v>6.5</v>
          </cell>
        </row>
        <row r="4912">
          <cell r="B4912">
            <v>3921140000</v>
          </cell>
          <cell r="C4912" t="str">
            <v>- - из регенерированной целлюлозы</v>
          </cell>
          <cell r="D4912" t="str">
            <v>-</v>
          </cell>
          <cell r="E4912">
            <v>6.5</v>
          </cell>
        </row>
        <row r="4913">
          <cell r="B4913">
            <v>3921190000</v>
          </cell>
          <cell r="C4913" t="str">
            <v>- - из прочих пластмасс</v>
          </cell>
          <cell r="D4913" t="str">
            <v>-</v>
          </cell>
          <cell r="E4913">
            <v>6.5</v>
          </cell>
        </row>
        <row r="4914">
          <cell r="B4914">
            <v>3921901000</v>
          </cell>
          <cell r="C4914" t="str">
            <v>- - - из полиэфиров сложных</v>
          </cell>
          <cell r="D4914" t="str">
            <v>-</v>
          </cell>
          <cell r="E4914">
            <v>6.5</v>
          </cell>
        </row>
        <row r="4915">
          <cell r="B4915">
            <v>3921903000</v>
          </cell>
          <cell r="C4915" t="str">
            <v>- - - из феноло-альдегидных смол</v>
          </cell>
          <cell r="D4915" t="str">
            <v>-</v>
          </cell>
          <cell r="E4915">
            <v>6.5</v>
          </cell>
        </row>
        <row r="4916">
          <cell r="B4916">
            <v>3921904100</v>
          </cell>
          <cell r="C4916" t="str">
            <v>- - - - - слоистых высокого давления с декорированной поверхностью с одной или обеих сторон</v>
          </cell>
          <cell r="D4916" t="str">
            <v>-</v>
          </cell>
          <cell r="E4916">
            <v>6.5</v>
          </cell>
        </row>
        <row r="4917">
          <cell r="B4917">
            <v>3921904300</v>
          </cell>
          <cell r="C4917" t="str">
            <v>- - - - - прочие</v>
          </cell>
          <cell r="D4917" t="str">
            <v>-</v>
          </cell>
          <cell r="E4917">
            <v>6.5</v>
          </cell>
        </row>
        <row r="4918">
          <cell r="B4918">
            <v>3921904900</v>
          </cell>
          <cell r="C4918" t="str">
            <v>- - - - прочие</v>
          </cell>
          <cell r="D4918" t="str">
            <v>-</v>
          </cell>
          <cell r="E4918">
            <v>6.5</v>
          </cell>
        </row>
        <row r="4919">
          <cell r="B4919">
            <v>3921905500</v>
          </cell>
          <cell r="C4919" t="str">
            <v>- - - прочие</v>
          </cell>
          <cell r="D4919" t="str">
            <v>-</v>
          </cell>
          <cell r="E4919">
            <v>6.5</v>
          </cell>
        </row>
        <row r="4920">
          <cell r="B4920">
            <v>3921906000</v>
          </cell>
          <cell r="C4920" t="str">
            <v>- - из продуктов полиприсоединения</v>
          </cell>
          <cell r="D4920" t="str">
            <v>-</v>
          </cell>
          <cell r="E4920">
            <v>6.5</v>
          </cell>
        </row>
        <row r="4921">
          <cell r="B4921">
            <v>3921909000</v>
          </cell>
          <cell r="C4921" t="str">
            <v>- - прочие</v>
          </cell>
          <cell r="D4921" t="str">
            <v>-</v>
          </cell>
          <cell r="E4921">
            <v>6.5</v>
          </cell>
        </row>
        <row r="4922">
          <cell r="B4922">
            <v>3922100000</v>
          </cell>
          <cell r="C4922" t="str">
            <v>- ванны, души, раковины для стока воды и раковины для умывания</v>
          </cell>
          <cell r="D4922" t="str">
            <v>-</v>
          </cell>
          <cell r="E4922">
            <v>9.1999999999999993</v>
          </cell>
        </row>
        <row r="4923">
          <cell r="B4923">
            <v>3922200000</v>
          </cell>
          <cell r="C4923" t="str">
            <v>- сиденья и крышки для унитазов</v>
          </cell>
          <cell r="D4923" t="str">
            <v>-</v>
          </cell>
          <cell r="E4923">
            <v>9.1999999999999993</v>
          </cell>
        </row>
        <row r="4924">
          <cell r="B4924">
            <v>3922900000</v>
          </cell>
          <cell r="C4924" t="str">
            <v>- прочие</v>
          </cell>
          <cell r="D4924" t="str">
            <v>-</v>
          </cell>
          <cell r="E4924">
            <v>9.1999999999999993</v>
          </cell>
        </row>
        <row r="4925">
          <cell r="B4925">
            <v>3923100000</v>
          </cell>
          <cell r="C4925" t="str">
            <v>- коробки, ящики, корзины и аналогичные изделия</v>
          </cell>
          <cell r="D4925" t="str">
            <v>-</v>
          </cell>
          <cell r="E4925">
            <v>6.5</v>
          </cell>
        </row>
        <row r="4926">
          <cell r="B4926">
            <v>3923210000</v>
          </cell>
          <cell r="C4926" t="str">
            <v>- - из полимеров этилена</v>
          </cell>
          <cell r="D4926" t="str">
            <v>-</v>
          </cell>
          <cell r="E4926">
            <v>9.1999999999999993</v>
          </cell>
        </row>
        <row r="4927">
          <cell r="B4927">
            <v>3923291000</v>
          </cell>
          <cell r="C4927" t="str">
            <v>- - - из поливинилхлорида</v>
          </cell>
          <cell r="D4927" t="str">
            <v>-</v>
          </cell>
          <cell r="E4927">
            <v>9.1999999999999993</v>
          </cell>
        </row>
        <row r="4928">
          <cell r="B4928">
            <v>3923299000</v>
          </cell>
          <cell r="C4928" t="str">
            <v>- - - прочие</v>
          </cell>
          <cell r="D4928" t="str">
            <v>-</v>
          </cell>
          <cell r="E4928">
            <v>9.1999999999999993</v>
          </cell>
        </row>
        <row r="4929">
          <cell r="B4929">
            <v>3923301010</v>
          </cell>
          <cell r="C4929" t="str">
            <v>- - - преформы для изготовления изделий емкостью не более 2 л</v>
          </cell>
          <cell r="D4929" t="str">
            <v>-</v>
          </cell>
          <cell r="E4929">
            <v>6.5</v>
          </cell>
        </row>
        <row r="4930">
          <cell r="B4930">
            <v>3923301090</v>
          </cell>
          <cell r="C4930" t="str">
            <v>- - - прочие</v>
          </cell>
          <cell r="D4930" t="str">
            <v>-</v>
          </cell>
          <cell r="E4930">
            <v>6.5</v>
          </cell>
        </row>
        <row r="4931">
          <cell r="B4931">
            <v>3923309010</v>
          </cell>
          <cell r="C4931" t="str">
            <v>- - - преформы для изготовления изделий емкостью более 2 л</v>
          </cell>
          <cell r="D4931" t="str">
            <v>-</v>
          </cell>
          <cell r="E4931">
            <v>9.1999999999999993</v>
          </cell>
        </row>
        <row r="4932">
          <cell r="B4932">
            <v>3923309090</v>
          </cell>
          <cell r="C4932" t="str">
            <v>- - - прочие</v>
          </cell>
          <cell r="D4932" t="str">
            <v>-</v>
          </cell>
          <cell r="E4932">
            <v>9.1999999999999993</v>
          </cell>
        </row>
        <row r="4933">
          <cell r="B4933">
            <v>3923401001</v>
          </cell>
          <cell r="C4933" t="str">
            <v>- - - кассеты для магнитных лент подсубпозиций 8523 29 150 1, 8523 29 150 2, 8523 29 330 1, 8523 29 330 2, 8523 29 390 1, 8523 29 390 2</v>
          </cell>
          <cell r="D4933" t="str">
            <v>-</v>
          </cell>
          <cell r="E4933">
            <v>9.1999999999999993</v>
          </cell>
        </row>
        <row r="4934">
          <cell r="B4934">
            <v>3923401002</v>
          </cell>
          <cell r="C4934" t="str">
            <v>- - - кассеты для магнитных лент подсубпозиций 8523 29 150 5, 8523 29 150 8, 8523 29 330 5, 8523 29 330 7, 8523 29 390 5, 8523 29 390 7</v>
          </cell>
          <cell r="D4934" t="str">
            <v>-</v>
          </cell>
          <cell r="E4934">
            <v>9.1999999999999993</v>
          </cell>
        </row>
        <row r="4935">
          <cell r="B4935">
            <v>3923401009</v>
          </cell>
          <cell r="C4935" t="str">
            <v>- - - прочие</v>
          </cell>
          <cell r="D4935" t="str">
            <v>-</v>
          </cell>
          <cell r="E4935">
            <v>9.1999999999999993</v>
          </cell>
        </row>
        <row r="4936">
          <cell r="B4936">
            <v>3923409000</v>
          </cell>
          <cell r="C4936" t="str">
            <v>- - прочие</v>
          </cell>
          <cell r="D4936" t="str">
            <v>-</v>
          </cell>
          <cell r="E4936">
            <v>9.1999999999999993</v>
          </cell>
        </row>
        <row r="4937">
          <cell r="B4937">
            <v>3923501000</v>
          </cell>
          <cell r="C4937" t="str">
            <v>- - колпаки и навинчивающиеся пробки для бутылок</v>
          </cell>
          <cell r="D4937" t="str">
            <v>-</v>
          </cell>
          <cell r="E4937">
            <v>6.5</v>
          </cell>
        </row>
        <row r="4938">
          <cell r="B4938">
            <v>3923509000</v>
          </cell>
          <cell r="C4938" t="str">
            <v>- - прочие</v>
          </cell>
          <cell r="D4938" t="str">
            <v>-</v>
          </cell>
          <cell r="E4938">
            <v>6.5</v>
          </cell>
        </row>
        <row r="4939">
          <cell r="B4939">
            <v>3923900000</v>
          </cell>
          <cell r="C4939" t="str">
            <v>- прочие</v>
          </cell>
          <cell r="D4939" t="str">
            <v>-</v>
          </cell>
          <cell r="E4939">
            <v>6.5</v>
          </cell>
        </row>
        <row r="4940">
          <cell r="B4940">
            <v>3924100000</v>
          </cell>
          <cell r="C4940" t="str">
            <v>- посуда столовая и кухонная</v>
          </cell>
          <cell r="D4940" t="str">
            <v>-</v>
          </cell>
          <cell r="E4940">
            <v>9.1999999999999993</v>
          </cell>
        </row>
        <row r="4941">
          <cell r="B4941">
            <v>3924900001</v>
          </cell>
          <cell r="C4941" t="str">
            <v>- - из целлюлозы регенерированной</v>
          </cell>
          <cell r="D4941" t="str">
            <v>-</v>
          </cell>
          <cell r="E4941">
            <v>9.1999999999999993</v>
          </cell>
        </row>
        <row r="4942">
          <cell r="B4942">
            <v>3924900009</v>
          </cell>
          <cell r="C4942" t="str">
            <v>- - прочие</v>
          </cell>
          <cell r="D4942" t="str">
            <v>-</v>
          </cell>
          <cell r="E4942">
            <v>9.1999999999999993</v>
          </cell>
        </row>
        <row r="4943">
          <cell r="B4943">
            <v>3925100000</v>
          </cell>
          <cell r="C4943" t="str">
            <v>- резервуары, цистерны, баки и аналогичные емкости объемом более 300 л</v>
          </cell>
          <cell r="D4943" t="str">
            <v>-</v>
          </cell>
          <cell r="E4943">
            <v>9.1999999999999993</v>
          </cell>
        </row>
        <row r="4944">
          <cell r="B4944">
            <v>3925200000</v>
          </cell>
          <cell r="C4944" t="str">
            <v>- двери, окна и их рамы, пороги для дверей</v>
          </cell>
          <cell r="D4944" t="str">
            <v>-</v>
          </cell>
          <cell r="E4944">
            <v>9.1999999999999993</v>
          </cell>
        </row>
        <row r="4945">
          <cell r="B4945">
            <v>3925300000</v>
          </cell>
          <cell r="C4945" t="str">
            <v>- ставни, шторы (включая венецианские жалюзи) и аналогичные изделия и их части</v>
          </cell>
          <cell r="D4945" t="str">
            <v>-</v>
          </cell>
          <cell r="E4945">
            <v>9.1999999999999993</v>
          </cell>
        </row>
        <row r="4946">
          <cell r="B4946">
            <v>3925901000</v>
          </cell>
          <cell r="C4946" t="str">
            <v>- - фитинги и крепежные детали, предназначенные для постоянной установки в/или на дверях, окнах, лестницах, стенах или других частях зданий</v>
          </cell>
          <cell r="D4946" t="str">
            <v>-</v>
          </cell>
          <cell r="E4946">
            <v>9.1999999999999993</v>
          </cell>
        </row>
        <row r="4947">
          <cell r="B4947">
            <v>3925902000</v>
          </cell>
          <cell r="C4947" t="str">
            <v>- - магистральные, канальные и кабельные желоба для электрических цепей</v>
          </cell>
          <cell r="D4947" t="str">
            <v>-</v>
          </cell>
          <cell r="E4947">
            <v>9.1999999999999993</v>
          </cell>
        </row>
        <row r="4948">
          <cell r="B4948">
            <v>3925908001</v>
          </cell>
          <cell r="C4948" t="str">
            <v>- - - изготовленные из полиуретана</v>
          </cell>
          <cell r="D4948" t="str">
            <v>-</v>
          </cell>
          <cell r="E4948">
            <v>9.1999999999999993</v>
          </cell>
        </row>
        <row r="4949">
          <cell r="B4949">
            <v>3925908009</v>
          </cell>
          <cell r="C4949" t="str">
            <v>- - - прочие</v>
          </cell>
          <cell r="D4949" t="str">
            <v>-</v>
          </cell>
          <cell r="E4949">
            <v>9.1999999999999993</v>
          </cell>
        </row>
        <row r="4950">
          <cell r="B4950">
            <v>3926100000</v>
          </cell>
          <cell r="C4950" t="str">
            <v>- принадлежности канцелярские или школьные</v>
          </cell>
          <cell r="D4950" t="str">
            <v>-</v>
          </cell>
          <cell r="E4950">
            <v>9.1999999999999993</v>
          </cell>
        </row>
        <row r="4951">
          <cell r="B4951">
            <v>3926200000</v>
          </cell>
          <cell r="C4951" t="str">
            <v>- одежда и принадлежности к одежде (включая перчатки, рукавицы и митенки)</v>
          </cell>
          <cell r="D4951" t="str">
            <v>-</v>
          </cell>
          <cell r="E4951">
            <v>9.1999999999999993</v>
          </cell>
        </row>
        <row r="4952">
          <cell r="B4952">
            <v>3926300000</v>
          </cell>
          <cell r="C4952" t="str">
            <v>- крепежные изделия и фурнитура для мебели, транспортных средств или аналогичные изделия</v>
          </cell>
          <cell r="D4952" t="str">
            <v>-</v>
          </cell>
          <cell r="E4952">
            <v>0</v>
          </cell>
        </row>
        <row r="4953">
          <cell r="B4953">
            <v>3926400000</v>
          </cell>
          <cell r="C4953" t="str">
            <v>- статуэтки и изделия декоративные прочие</v>
          </cell>
          <cell r="D4953" t="str">
            <v>-</v>
          </cell>
          <cell r="E4953">
            <v>9.1999999999999993</v>
          </cell>
        </row>
        <row r="4954">
          <cell r="B4954">
            <v>3926905000</v>
          </cell>
          <cell r="C4954" t="str">
            <v>- - емкости перфорированные и аналогичные изделия, предназначенные для фильтрования воды на входах в дренажную систему</v>
          </cell>
          <cell r="D4954" t="str">
            <v>-</v>
          </cell>
          <cell r="E4954">
            <v>9.1999999999999993</v>
          </cell>
        </row>
        <row r="4955">
          <cell r="B4955">
            <v>3926909200</v>
          </cell>
          <cell r="C4955" t="str">
            <v>- - - изготовленные из листового материала</v>
          </cell>
          <cell r="D4955" t="str">
            <v>-</v>
          </cell>
          <cell r="E4955">
            <v>9.1999999999999993</v>
          </cell>
        </row>
        <row r="4956">
          <cell r="B4956">
            <v>3926909701</v>
          </cell>
          <cell r="C4956" t="str">
            <v>- - - - фильтрэлементы (включая мембраны для гемодиализа) для медицинской промышленности</v>
          </cell>
          <cell r="D4956" t="str">
            <v>-</v>
          </cell>
          <cell r="E4956">
            <v>6.5</v>
          </cell>
        </row>
        <row r="4957">
          <cell r="B4957">
            <v>3926909702</v>
          </cell>
          <cell r="C4957" t="str">
            <v>- - - -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v>
          </cell>
          <cell r="D4957" t="str">
            <v>-</v>
          </cell>
          <cell r="E4957">
            <v>0</v>
          </cell>
        </row>
        <row r="4958">
          <cell r="B4958">
            <v>3926909703</v>
          </cell>
          <cell r="C4958" t="str">
            <v>- - - - фильтрэлементы для промышленной сборки моторных транспортных средств товарных позиций 8701 - 8705, их узлов и агрегатов &lt;5&gt;</v>
          </cell>
          <cell r="D4958" t="str">
            <v>-</v>
          </cell>
          <cell r="E4958">
            <v>9.1999999999999993</v>
          </cell>
        </row>
        <row r="4959">
          <cell r="B4959">
            <v>3926909704</v>
          </cell>
          <cell r="C4959" t="str">
            <v>- - - -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 &lt;5&gt;</v>
          </cell>
          <cell r="D4959" t="str">
            <v>-</v>
          </cell>
          <cell r="E4959">
            <v>9.1999999999999993</v>
          </cell>
        </row>
        <row r="4960">
          <cell r="B4960">
            <v>3926909705</v>
          </cell>
          <cell r="C4960" t="str">
            <v>- - - - - для производства авиационных двигателей и/или гражданских воздушных судов &lt;5&gt;</v>
          </cell>
          <cell r="D4960" t="str">
            <v>-</v>
          </cell>
          <cell r="E4960">
            <v>0</v>
          </cell>
        </row>
        <row r="4961">
          <cell r="B4961">
            <v>3926909706</v>
          </cell>
          <cell r="C4961" t="str">
            <v>- - - - - прочие</v>
          </cell>
          <cell r="D4961" t="str">
            <v>-</v>
          </cell>
          <cell r="E4961">
            <v>5</v>
          </cell>
        </row>
        <row r="4962">
          <cell r="B4962">
            <v>3926909709</v>
          </cell>
          <cell r="C4962" t="str">
            <v>- - - - прочие</v>
          </cell>
          <cell r="D4962" t="str">
            <v>-</v>
          </cell>
          <cell r="E4962">
            <v>9.1999999999999993</v>
          </cell>
        </row>
        <row r="4963">
          <cell r="B4963">
            <v>4001100000</v>
          </cell>
          <cell r="C4963" t="str">
            <v>- латекс каучуковый натуральный, подвулканизованный или неподвулканизованный</v>
          </cell>
          <cell r="D4963" t="str">
            <v>-</v>
          </cell>
          <cell r="E4963">
            <v>0</v>
          </cell>
        </row>
        <row r="4964">
          <cell r="B4964">
            <v>4001210000</v>
          </cell>
          <cell r="C4964" t="str">
            <v>- - смокед-шитс (марка натурального каучука)</v>
          </cell>
          <cell r="D4964" t="str">
            <v>-</v>
          </cell>
          <cell r="E4964">
            <v>0</v>
          </cell>
        </row>
        <row r="4965">
          <cell r="B4965">
            <v>4001220000</v>
          </cell>
          <cell r="C4965" t="str">
            <v>- - каучук натуральный, технически специфицированный (TSNR)</v>
          </cell>
          <cell r="D4965" t="str">
            <v>-</v>
          </cell>
          <cell r="E4965">
            <v>0</v>
          </cell>
        </row>
        <row r="4966">
          <cell r="B4966">
            <v>4001290000</v>
          </cell>
          <cell r="C4966" t="str">
            <v>- - прочий</v>
          </cell>
          <cell r="D4966" t="str">
            <v>-</v>
          </cell>
          <cell r="E4966">
            <v>0</v>
          </cell>
        </row>
        <row r="4967">
          <cell r="B4967">
            <v>4001300000</v>
          </cell>
          <cell r="C4967" t="str">
            <v>- балата, гуттаперча, гваюла, чикл и аналогичные природные смолы</v>
          </cell>
          <cell r="D4967" t="str">
            <v>-</v>
          </cell>
          <cell r="E4967">
            <v>2</v>
          </cell>
        </row>
        <row r="4968">
          <cell r="B4968">
            <v>4002110000</v>
          </cell>
          <cell r="C4968" t="str">
            <v>- - латекс</v>
          </cell>
          <cell r="D4968" t="str">
            <v>-</v>
          </cell>
          <cell r="E4968">
            <v>5</v>
          </cell>
        </row>
        <row r="4969">
          <cell r="B4969">
            <v>4002191000</v>
          </cell>
          <cell r="C4969" t="str">
            <v>- - - каучук бутадиенстирольный, получаемый путем эмульсионной полимеризации (E-SBR), в кипах</v>
          </cell>
          <cell r="D4969" t="str">
            <v>-</v>
          </cell>
          <cell r="E4969">
            <v>5</v>
          </cell>
        </row>
        <row r="4970">
          <cell r="B4970">
            <v>4002192000</v>
          </cell>
          <cell r="C4970" t="str">
            <v>- - - блок-сополимер бутадиена и стирола, получаемый путем полимеризации в растворе (SBS, термоэластопласт), в гранулах, крошке или в порошке</v>
          </cell>
          <cell r="D4970" t="str">
            <v>-</v>
          </cell>
          <cell r="E4970">
            <v>5</v>
          </cell>
        </row>
        <row r="4971">
          <cell r="B4971">
            <v>4002193000</v>
          </cell>
          <cell r="C4971" t="str">
            <v>- - - каучук бутадиенстирольный, получаемый путем полимеризации в растворе (S-SBR), в кипах</v>
          </cell>
          <cell r="D4971" t="str">
            <v>-</v>
          </cell>
          <cell r="E4971">
            <v>5</v>
          </cell>
        </row>
        <row r="4972">
          <cell r="B4972">
            <v>4002199000</v>
          </cell>
          <cell r="C4972" t="str">
            <v>- - - прочий</v>
          </cell>
          <cell r="D4972" t="str">
            <v>-</v>
          </cell>
          <cell r="E4972">
            <v>5</v>
          </cell>
        </row>
        <row r="4973">
          <cell r="B4973">
            <v>4002200000</v>
          </cell>
          <cell r="C4973" t="str">
            <v>- каучук бутадиеновый (BR)</v>
          </cell>
          <cell r="D4973" t="str">
            <v>-</v>
          </cell>
          <cell r="E4973">
            <v>5</v>
          </cell>
        </row>
        <row r="4974">
          <cell r="B4974">
            <v>4002310000</v>
          </cell>
          <cell r="C4974" t="str">
            <v>- - каучук изобутиленизопреновый (бутилкаучук) (IIR)</v>
          </cell>
          <cell r="D4974" t="str">
            <v>-</v>
          </cell>
          <cell r="E4974">
            <v>5</v>
          </cell>
        </row>
        <row r="4975">
          <cell r="B4975">
            <v>4002390000</v>
          </cell>
          <cell r="C4975" t="str">
            <v>- - прочий</v>
          </cell>
          <cell r="D4975" t="str">
            <v>-</v>
          </cell>
          <cell r="E4975">
            <v>5</v>
          </cell>
        </row>
        <row r="4976">
          <cell r="B4976">
            <v>4002410000</v>
          </cell>
          <cell r="C4976" t="str">
            <v>- - латекс</v>
          </cell>
          <cell r="D4976" t="str">
            <v>-</v>
          </cell>
          <cell r="E4976">
            <v>5</v>
          </cell>
        </row>
        <row r="4977">
          <cell r="B4977">
            <v>4002490000</v>
          </cell>
          <cell r="C4977" t="str">
            <v>- - прочий</v>
          </cell>
          <cell r="D4977" t="str">
            <v>-</v>
          </cell>
          <cell r="E4977">
            <v>5</v>
          </cell>
        </row>
        <row r="4978">
          <cell r="B4978">
            <v>4002510000</v>
          </cell>
          <cell r="C4978" t="str">
            <v>- - латекс</v>
          </cell>
          <cell r="D4978" t="str">
            <v>-</v>
          </cell>
          <cell r="E4978">
            <v>5</v>
          </cell>
        </row>
        <row r="4979">
          <cell r="B4979">
            <v>4002590000</v>
          </cell>
          <cell r="C4979" t="str">
            <v>- - прочий</v>
          </cell>
          <cell r="D4979" t="str">
            <v>-</v>
          </cell>
          <cell r="E4979">
            <v>5</v>
          </cell>
        </row>
        <row r="4980">
          <cell r="B4980">
            <v>4002600000</v>
          </cell>
          <cell r="C4980" t="str">
            <v>- каучук изопреновый (IR)</v>
          </cell>
          <cell r="D4980" t="str">
            <v>-</v>
          </cell>
          <cell r="E4980">
            <v>5</v>
          </cell>
        </row>
        <row r="4981">
          <cell r="B4981">
            <v>4002700000</v>
          </cell>
          <cell r="C4981" t="str">
            <v>- каучук этиленпропилендиеновый несопряженный (EPDM)</v>
          </cell>
          <cell r="D4981" t="str">
            <v>-</v>
          </cell>
          <cell r="E4981">
            <v>5</v>
          </cell>
        </row>
        <row r="4982">
          <cell r="B4982">
            <v>4002800000</v>
          </cell>
          <cell r="C4982" t="str">
            <v>- смеси любого продукта товарной позиции 4001 с любым продуктом данной товарной позиции</v>
          </cell>
          <cell r="D4982" t="str">
            <v>-</v>
          </cell>
          <cell r="E4982">
            <v>5</v>
          </cell>
        </row>
        <row r="4983">
          <cell r="B4983">
            <v>4002910000</v>
          </cell>
          <cell r="C4983" t="str">
            <v>- - латекс</v>
          </cell>
          <cell r="D4983" t="str">
            <v>-</v>
          </cell>
          <cell r="E4983">
            <v>5</v>
          </cell>
        </row>
        <row r="4984">
          <cell r="B4984">
            <v>4002991000</v>
          </cell>
          <cell r="C4984" t="str">
            <v>- - - продукты, модифицированные посредством включения пластмасс</v>
          </cell>
          <cell r="D4984" t="str">
            <v>-</v>
          </cell>
          <cell r="E4984">
            <v>5</v>
          </cell>
        </row>
        <row r="4985">
          <cell r="B4985">
            <v>4002999000</v>
          </cell>
          <cell r="C4985" t="str">
            <v>- - - прочие</v>
          </cell>
          <cell r="D4985" t="str">
            <v>-</v>
          </cell>
          <cell r="E4985">
            <v>5</v>
          </cell>
        </row>
        <row r="4986">
          <cell r="B4986">
            <v>4003000000</v>
          </cell>
          <cell r="C4986" t="str">
            <v>Каучук регенерированный в первичных формах или в виде пластин, листов или полос, или лент</v>
          </cell>
          <cell r="D4986" t="str">
            <v>-</v>
          </cell>
          <cell r="E4986">
            <v>5</v>
          </cell>
        </row>
        <row r="4987">
          <cell r="B4987">
            <v>4004000000</v>
          </cell>
          <cell r="C4987" t="str">
            <v>Отходы, обрезки и скрап резины (кроме твердой резины), порошки и гранулы, полученные из них</v>
          </cell>
          <cell r="D4987" t="str">
            <v>-</v>
          </cell>
          <cell r="E4987">
            <v>5</v>
          </cell>
        </row>
        <row r="4988">
          <cell r="B4988">
            <v>4005100000</v>
          </cell>
          <cell r="C4988" t="str">
            <v>- резиновая смесь, наполненная техническим углеродом или диоксидом кремния</v>
          </cell>
          <cell r="D4988" t="str">
            <v>-</v>
          </cell>
          <cell r="E4988">
            <v>5</v>
          </cell>
        </row>
        <row r="4989">
          <cell r="B4989">
            <v>4005200000</v>
          </cell>
          <cell r="C4989" t="str">
            <v>- растворы; дисперсии прочие, кроме указанных в субпозиции 4005 10</v>
          </cell>
          <cell r="D4989" t="str">
            <v>-</v>
          </cell>
          <cell r="E4989">
            <v>5</v>
          </cell>
        </row>
        <row r="4990">
          <cell r="B4990">
            <v>4005910000</v>
          </cell>
          <cell r="C4990" t="str">
            <v>- - пластины, листы и полосы или ленты</v>
          </cell>
          <cell r="D4990" t="str">
            <v>-</v>
          </cell>
          <cell r="E4990">
            <v>5</v>
          </cell>
        </row>
        <row r="4991">
          <cell r="B4991">
            <v>4005990000</v>
          </cell>
          <cell r="C4991" t="str">
            <v>- - прочие</v>
          </cell>
          <cell r="D4991" t="str">
            <v>-</v>
          </cell>
          <cell r="E4991">
            <v>0</v>
          </cell>
        </row>
        <row r="4992">
          <cell r="B4992">
            <v>4006100000</v>
          </cell>
          <cell r="C4992" t="str">
            <v>- протекторные заготовки для восстановления шин</v>
          </cell>
          <cell r="D4992" t="str">
            <v>-</v>
          </cell>
          <cell r="E4992">
            <v>5</v>
          </cell>
        </row>
        <row r="4993">
          <cell r="B4993">
            <v>4006900000</v>
          </cell>
          <cell r="C4993" t="str">
            <v>- прочие</v>
          </cell>
          <cell r="D4993" t="str">
            <v>-</v>
          </cell>
          <cell r="E4993">
            <v>5</v>
          </cell>
        </row>
        <row r="4994">
          <cell r="B4994">
            <v>4007000000</v>
          </cell>
          <cell r="C4994" t="str">
            <v>Вулканизованные резиновые нити и корд</v>
          </cell>
          <cell r="D4994" t="str">
            <v>-</v>
          </cell>
          <cell r="E4994">
            <v>5</v>
          </cell>
        </row>
        <row r="4995">
          <cell r="B4995">
            <v>4008110000</v>
          </cell>
          <cell r="C4995" t="str">
            <v>- - пластины, листы и полосы или ленты</v>
          </cell>
          <cell r="D4995" t="str">
            <v>-</v>
          </cell>
          <cell r="E4995">
            <v>5</v>
          </cell>
        </row>
        <row r="4996">
          <cell r="B4996">
            <v>4008190000</v>
          </cell>
          <cell r="C4996" t="str">
            <v>- - прочие</v>
          </cell>
          <cell r="D4996" t="str">
            <v>-</v>
          </cell>
          <cell r="E4996">
            <v>5</v>
          </cell>
        </row>
        <row r="4997">
          <cell r="B4997">
            <v>4008211000</v>
          </cell>
          <cell r="C4997" t="str">
            <v>- - - покрытия для полов и маты</v>
          </cell>
          <cell r="D4997" t="str">
            <v>м2</v>
          </cell>
          <cell r="E4997">
            <v>5</v>
          </cell>
        </row>
        <row r="4998">
          <cell r="B4998">
            <v>4008219000</v>
          </cell>
          <cell r="C4998" t="str">
            <v>- - - прочие</v>
          </cell>
          <cell r="D4998" t="str">
            <v>-</v>
          </cell>
          <cell r="E4998">
            <v>5</v>
          </cell>
        </row>
        <row r="4999">
          <cell r="B4999">
            <v>4008290000</v>
          </cell>
          <cell r="C4999" t="str">
            <v>- - прочие</v>
          </cell>
          <cell r="D4999" t="str">
            <v>-</v>
          </cell>
          <cell r="E4999">
            <v>5</v>
          </cell>
        </row>
        <row r="5000">
          <cell r="B5000">
            <v>4009110000</v>
          </cell>
          <cell r="C5000" t="str">
            <v>- - без фитингов</v>
          </cell>
          <cell r="D5000" t="str">
            <v>-</v>
          </cell>
          <cell r="E5000">
            <v>3</v>
          </cell>
        </row>
        <row r="5001">
          <cell r="B5001">
            <v>4009120001</v>
          </cell>
          <cell r="C5001" t="str">
            <v>- - - для промышленной сборки моторных транспортных средств товарных позиций 8701 - 8705, их узлов и агрегатов &lt;5&gt;</v>
          </cell>
          <cell r="D5001" t="str">
            <v>-</v>
          </cell>
          <cell r="E5001">
            <v>0</v>
          </cell>
        </row>
        <row r="5002">
          <cell r="B5002">
            <v>4009120009</v>
          </cell>
          <cell r="C5002" t="str">
            <v>- - - прочие</v>
          </cell>
          <cell r="D5002" t="str">
            <v>-</v>
          </cell>
          <cell r="E5002">
            <v>3</v>
          </cell>
        </row>
        <row r="5003">
          <cell r="B5003">
            <v>4009210000</v>
          </cell>
          <cell r="C5003" t="str">
            <v>- - без фитингов</v>
          </cell>
          <cell r="D5003" t="str">
            <v>-</v>
          </cell>
          <cell r="E5003">
            <v>3</v>
          </cell>
        </row>
        <row r="5004">
          <cell r="B5004">
            <v>4009220001</v>
          </cell>
          <cell r="C5004" t="str">
            <v>- - - для промышленной сборки моторных транспортных средств товарных позиций 8701 - 8705, их узлов и агрегатов &lt;5&gt;</v>
          </cell>
          <cell r="D5004" t="str">
            <v>-</v>
          </cell>
          <cell r="E5004">
            <v>0</v>
          </cell>
        </row>
        <row r="5005">
          <cell r="B5005">
            <v>4009220009</v>
          </cell>
          <cell r="C5005" t="str">
            <v>- - - прочие</v>
          </cell>
          <cell r="D5005" t="str">
            <v>-</v>
          </cell>
          <cell r="E5005">
            <v>3</v>
          </cell>
        </row>
        <row r="5006">
          <cell r="B5006">
            <v>4009310000</v>
          </cell>
          <cell r="C5006" t="str">
            <v>- - без фитингов</v>
          </cell>
          <cell r="D5006" t="str">
            <v>-</v>
          </cell>
          <cell r="E5006">
            <v>3</v>
          </cell>
        </row>
        <row r="5007">
          <cell r="B5007">
            <v>4009320000</v>
          </cell>
          <cell r="C5007" t="str">
            <v>- - с фитингами</v>
          </cell>
          <cell r="D5007" t="str">
            <v>-</v>
          </cell>
          <cell r="E5007">
            <v>3</v>
          </cell>
        </row>
        <row r="5008">
          <cell r="B5008">
            <v>4009410000</v>
          </cell>
          <cell r="C5008" t="str">
            <v>- - без фитингов</v>
          </cell>
          <cell r="D5008" t="str">
            <v>-</v>
          </cell>
          <cell r="E5008">
            <v>3</v>
          </cell>
        </row>
        <row r="5009">
          <cell r="B5009">
            <v>4009420000</v>
          </cell>
          <cell r="C5009" t="str">
            <v>- - с фитингами</v>
          </cell>
          <cell r="D5009" t="str">
            <v>-</v>
          </cell>
          <cell r="E5009">
            <v>3</v>
          </cell>
        </row>
        <row r="5010">
          <cell r="B5010">
            <v>4010110000</v>
          </cell>
          <cell r="C5010" t="str">
            <v>- - армированные только металлом</v>
          </cell>
          <cell r="D5010" t="str">
            <v>-</v>
          </cell>
          <cell r="E5010">
            <v>5</v>
          </cell>
        </row>
        <row r="5011">
          <cell r="B5011">
            <v>4010120000</v>
          </cell>
          <cell r="C5011" t="str">
            <v>- - армированные только текстильными материалами</v>
          </cell>
          <cell r="D5011" t="str">
            <v>-</v>
          </cell>
          <cell r="E5011">
            <v>5</v>
          </cell>
        </row>
        <row r="5012">
          <cell r="B5012">
            <v>4010190000</v>
          </cell>
          <cell r="C5012" t="str">
            <v>- - прочие</v>
          </cell>
          <cell r="D5012" t="str">
            <v>-</v>
          </cell>
          <cell r="E5012">
            <v>5</v>
          </cell>
        </row>
        <row r="5013">
          <cell r="B5013">
            <v>4010310000</v>
          </cell>
          <cell r="C5013" t="str">
            <v>- - бесконечные приводные ремни трапецеидального поперечного сечения (клиновые ремни), ребристые, с длиной наружной окружности более 60 см, но не более 180 см</v>
          </cell>
          <cell r="D5013" t="str">
            <v>-</v>
          </cell>
          <cell r="E5013">
            <v>5</v>
          </cell>
        </row>
        <row r="5014">
          <cell r="B5014">
            <v>4010320000</v>
          </cell>
          <cell r="C5014" t="str">
            <v>- - бесконечные приводные ремни трапецеидального поперечного сечения (клиновые ремни), кроме ребристых, с длиной наружной окружности более 60 см, но не более 180 см</v>
          </cell>
          <cell r="D5014" t="str">
            <v>-</v>
          </cell>
          <cell r="E5014">
            <v>5</v>
          </cell>
        </row>
        <row r="5015">
          <cell r="B5015">
            <v>4010330000</v>
          </cell>
          <cell r="C5015" t="str">
            <v>- - бесконечные приводные ремни трапецеидального поперечного сечения (клиновые ремни), ребристые, с длиной наружной окружности более 180 см, но не более 240 см</v>
          </cell>
          <cell r="D5015" t="str">
            <v>-</v>
          </cell>
          <cell r="E5015">
            <v>5</v>
          </cell>
        </row>
        <row r="5016">
          <cell r="B5016">
            <v>4010340000</v>
          </cell>
          <cell r="C5016" t="str">
            <v>- - бесконечные приводные ремни трапецеидального поперечного сечения (клиновые ремни), кроме ребристых, с длиной наружной окружности более 180 см, но не более 240 см</v>
          </cell>
          <cell r="D5016" t="str">
            <v>-</v>
          </cell>
          <cell r="E5016">
            <v>5</v>
          </cell>
        </row>
        <row r="5017">
          <cell r="B5017">
            <v>4010350000</v>
          </cell>
          <cell r="C5017" t="str">
            <v>- - бесконечные зубчатые приводные ремни, с длиной наружной окружности более 60 см, но не более 150 см</v>
          </cell>
          <cell r="D5017" t="str">
            <v>-</v>
          </cell>
          <cell r="E5017">
            <v>5</v>
          </cell>
        </row>
        <row r="5018">
          <cell r="B5018">
            <v>4010360000</v>
          </cell>
          <cell r="C5018" t="str">
            <v>- - бесконечные зубчатые приводные ремни, с длиной наружной окружности более 150 см, но не более 198 см</v>
          </cell>
          <cell r="D5018" t="str">
            <v>-</v>
          </cell>
          <cell r="E5018">
            <v>5</v>
          </cell>
        </row>
        <row r="5019">
          <cell r="B5019">
            <v>4010390000</v>
          </cell>
          <cell r="C5019" t="str">
            <v>- - прочие</v>
          </cell>
          <cell r="D5019" t="str">
            <v>-</v>
          </cell>
          <cell r="E5019">
            <v>5</v>
          </cell>
        </row>
        <row r="5020">
          <cell r="B5020">
            <v>4011100003</v>
          </cell>
          <cell r="C5020" t="str">
            <v>- - с посадочным диаметром не более 16 дюймов</v>
          </cell>
          <cell r="D5020" t="str">
            <v>шт</v>
          </cell>
          <cell r="E5020" t="str">
            <v>12, но не менее 2,48 евро за 1 шт</v>
          </cell>
        </row>
        <row r="5021">
          <cell r="B5021">
            <v>4011100009</v>
          </cell>
          <cell r="C5021" t="str">
            <v>- - прочие</v>
          </cell>
          <cell r="D5021" t="str">
            <v>шт</v>
          </cell>
          <cell r="E5021" t="str">
            <v>12, но не менее 2,48 евро за 1 шт</v>
          </cell>
        </row>
        <row r="5022">
          <cell r="B5022">
            <v>4011201000</v>
          </cell>
          <cell r="C5022" t="str">
            <v>- - с индексом нагрузки не более 121</v>
          </cell>
          <cell r="D5022" t="str">
            <v>шт</v>
          </cell>
          <cell r="E5022">
            <v>10</v>
          </cell>
        </row>
        <row r="5023">
          <cell r="B5023">
            <v>4011209000</v>
          </cell>
          <cell r="C5023" t="str">
            <v>- - с индексом нагрузки более 121</v>
          </cell>
          <cell r="D5023" t="str">
            <v>шт</v>
          </cell>
          <cell r="E5023">
            <v>10</v>
          </cell>
        </row>
        <row r="5024">
          <cell r="B5024">
            <v>4011300000</v>
          </cell>
          <cell r="C5024" t="str">
            <v>- для использования на воздушных судах</v>
          </cell>
          <cell r="D5024" t="str">
            <v>шт</v>
          </cell>
          <cell r="E5024">
            <v>0</v>
          </cell>
        </row>
        <row r="5025">
          <cell r="B5025">
            <v>4011400000</v>
          </cell>
          <cell r="C5025" t="str">
            <v>- для мотоциклов</v>
          </cell>
          <cell r="D5025" t="str">
            <v>шт</v>
          </cell>
          <cell r="E5025">
            <v>5</v>
          </cell>
        </row>
        <row r="5026">
          <cell r="B5026">
            <v>4011500000</v>
          </cell>
          <cell r="C5026" t="str">
            <v>- для велосипедов</v>
          </cell>
          <cell r="D5026" t="str">
            <v>шт</v>
          </cell>
          <cell r="E5026">
            <v>5</v>
          </cell>
        </row>
        <row r="5027">
          <cell r="B5027">
            <v>4011700000</v>
          </cell>
          <cell r="C5027" t="str">
            <v>- для сельскохозяйственных или лесохозяйственных транспортных средств и машин</v>
          </cell>
          <cell r="D5027" t="str">
            <v>шт</v>
          </cell>
          <cell r="E5027">
            <v>5</v>
          </cell>
        </row>
        <row r="5028">
          <cell r="B5028">
            <v>4011800000</v>
          </cell>
          <cell r="C5028" t="str">
            <v>- для транспортных средств и машин, используемых в строительстве, горном деле или промышленности</v>
          </cell>
          <cell r="D5028" t="str">
            <v>шт</v>
          </cell>
          <cell r="E5028">
            <v>5</v>
          </cell>
        </row>
        <row r="5029">
          <cell r="B5029">
            <v>4011900000</v>
          </cell>
          <cell r="C5029" t="str">
            <v>- прочие</v>
          </cell>
          <cell r="D5029" t="str">
            <v>шт</v>
          </cell>
          <cell r="E5029">
            <v>5</v>
          </cell>
        </row>
        <row r="5030">
          <cell r="B5030">
            <v>4012110000</v>
          </cell>
          <cell r="C5030" t="str">
            <v>- - для легковых автомобилей (включая грузопассажирские автомобили-фургоны и спортивные автомобили)</v>
          </cell>
          <cell r="D5030" t="str">
            <v>шт</v>
          </cell>
          <cell r="E5030" t="str">
            <v>15, но не менее 2,02 евро за 1 шт</v>
          </cell>
        </row>
        <row r="5031">
          <cell r="B5031">
            <v>4012120000</v>
          </cell>
          <cell r="C5031" t="str">
            <v>- - для автобусов или моторных транспортных средств для перевозки грузов</v>
          </cell>
          <cell r="D5031" t="str">
            <v>шт</v>
          </cell>
          <cell r="E5031">
            <v>10</v>
          </cell>
        </row>
        <row r="5032">
          <cell r="B5032">
            <v>4012130001</v>
          </cell>
          <cell r="C5032" t="str">
            <v>- - - для гражданских воздушных судов &lt;5&gt;</v>
          </cell>
          <cell r="D5032" t="str">
            <v>шт</v>
          </cell>
          <cell r="E5032">
            <v>8</v>
          </cell>
        </row>
        <row r="5033">
          <cell r="B5033">
            <v>4012130009</v>
          </cell>
          <cell r="C5033" t="str">
            <v>- - - прочие</v>
          </cell>
          <cell r="D5033" t="str">
            <v>шт</v>
          </cell>
          <cell r="E5033">
            <v>15</v>
          </cell>
        </row>
        <row r="5034">
          <cell r="B5034">
            <v>4012190000</v>
          </cell>
          <cell r="C5034" t="str">
            <v>- - прочие</v>
          </cell>
          <cell r="D5034" t="str">
            <v>шт</v>
          </cell>
          <cell r="E5034">
            <v>15</v>
          </cell>
        </row>
        <row r="5035">
          <cell r="B5035">
            <v>4012200001</v>
          </cell>
          <cell r="C5035" t="str">
            <v>- - для гражданских воздушных судов &lt;5&gt;</v>
          </cell>
          <cell r="D5035" t="str">
            <v>шт</v>
          </cell>
          <cell r="E5035">
            <v>8</v>
          </cell>
        </row>
        <row r="5036">
          <cell r="B5036">
            <v>4012200009</v>
          </cell>
          <cell r="C5036" t="str">
            <v>- - прочие</v>
          </cell>
          <cell r="D5036" t="str">
            <v>шт</v>
          </cell>
          <cell r="E5036" t="str">
            <v>16, но не менее 1,24 евро за 1 шт</v>
          </cell>
        </row>
        <row r="5037">
          <cell r="B5037">
            <v>4012902000</v>
          </cell>
          <cell r="C5037" t="str">
            <v>- - шины и покрышки массивные или полупневматические</v>
          </cell>
          <cell r="D5037" t="str">
            <v>шт</v>
          </cell>
          <cell r="E5037">
            <v>15</v>
          </cell>
        </row>
        <row r="5038">
          <cell r="B5038">
            <v>4012903000</v>
          </cell>
          <cell r="C5038" t="str">
            <v>- - шинные протекторы</v>
          </cell>
          <cell r="D5038" t="str">
            <v>шт</v>
          </cell>
          <cell r="E5038">
            <v>15</v>
          </cell>
        </row>
        <row r="5039">
          <cell r="B5039">
            <v>4012909000</v>
          </cell>
          <cell r="C5039" t="str">
            <v>- - ленты ободные</v>
          </cell>
          <cell r="D5039" t="str">
            <v>шт</v>
          </cell>
          <cell r="E5039">
            <v>15</v>
          </cell>
        </row>
        <row r="5040">
          <cell r="B5040">
            <v>4013100001</v>
          </cell>
          <cell r="C5040" t="str">
            <v>- - для легковых автомобилей (включая грузопассажирские автомобили-фургоны и спортивные автомобили)</v>
          </cell>
          <cell r="D5040" t="str">
            <v>шт</v>
          </cell>
          <cell r="E5040">
            <v>15</v>
          </cell>
        </row>
        <row r="5041">
          <cell r="B5041">
            <v>4013100009</v>
          </cell>
          <cell r="C5041" t="str">
            <v>- - для автобусов или моторных транспортных средств для перевозки грузов</v>
          </cell>
          <cell r="D5041" t="str">
            <v>шт</v>
          </cell>
          <cell r="E5041">
            <v>10</v>
          </cell>
        </row>
        <row r="5042">
          <cell r="B5042">
            <v>4013200000</v>
          </cell>
          <cell r="C5042" t="str">
            <v>- для велосипедов</v>
          </cell>
          <cell r="D5042" t="str">
            <v>шт</v>
          </cell>
          <cell r="E5042">
            <v>11</v>
          </cell>
        </row>
        <row r="5043">
          <cell r="B5043">
            <v>4013900000</v>
          </cell>
          <cell r="C5043" t="str">
            <v>- прочие</v>
          </cell>
          <cell r="D5043" t="str">
            <v>шт</v>
          </cell>
          <cell r="E5043">
            <v>13</v>
          </cell>
        </row>
        <row r="5044">
          <cell r="B5044">
            <v>4014100000</v>
          </cell>
          <cell r="C5044" t="str">
            <v>- контрацептивы</v>
          </cell>
          <cell r="D5044" t="str">
            <v>-</v>
          </cell>
          <cell r="E5044">
            <v>0</v>
          </cell>
        </row>
        <row r="5045">
          <cell r="B5045">
            <v>4014900000</v>
          </cell>
          <cell r="C5045" t="str">
            <v>- прочие</v>
          </cell>
          <cell r="D5045" t="str">
            <v>-</v>
          </cell>
          <cell r="E5045">
            <v>0</v>
          </cell>
        </row>
        <row r="5046">
          <cell r="B5046">
            <v>4015110000</v>
          </cell>
          <cell r="C5046" t="str">
            <v>- - хирургические</v>
          </cell>
          <cell r="D5046" t="str">
            <v>пар</v>
          </cell>
          <cell r="E5046">
            <v>10</v>
          </cell>
        </row>
        <row r="5047">
          <cell r="B5047">
            <v>4015190000</v>
          </cell>
          <cell r="C5047" t="str">
            <v>- - прочие</v>
          </cell>
          <cell r="D5047" t="str">
            <v>пар</v>
          </cell>
          <cell r="E5047">
            <v>10</v>
          </cell>
        </row>
        <row r="5048">
          <cell r="B5048">
            <v>4015900000</v>
          </cell>
          <cell r="C5048" t="str">
            <v>- прочие</v>
          </cell>
          <cell r="D5048" t="str">
            <v>-</v>
          </cell>
          <cell r="E5048">
            <v>10</v>
          </cell>
        </row>
        <row r="5049">
          <cell r="B5049">
            <v>4016100001</v>
          </cell>
          <cell r="C5049" t="str">
            <v>- - для технических целей, предназначенные для гражданских воздушных судов &lt;5&gt;</v>
          </cell>
          <cell r="D5049" t="str">
            <v>-</v>
          </cell>
          <cell r="E5049">
            <v>5</v>
          </cell>
        </row>
        <row r="5050">
          <cell r="B5050">
            <v>4016100009</v>
          </cell>
          <cell r="C5050" t="str">
            <v>- - прочие</v>
          </cell>
          <cell r="D5050" t="str">
            <v>-</v>
          </cell>
          <cell r="E5050">
            <v>10</v>
          </cell>
        </row>
        <row r="5051">
          <cell r="B5051">
            <v>4016910000</v>
          </cell>
          <cell r="C5051" t="str">
            <v>- - покрытия напольные и коврики</v>
          </cell>
          <cell r="D5051" t="str">
            <v>-</v>
          </cell>
          <cell r="E5051">
            <v>10</v>
          </cell>
        </row>
        <row r="5052">
          <cell r="B5052">
            <v>4016920000</v>
          </cell>
          <cell r="C5052" t="str">
            <v>- - резинки канцелярские</v>
          </cell>
          <cell r="D5052" t="str">
            <v>-</v>
          </cell>
          <cell r="E5052">
            <v>10</v>
          </cell>
        </row>
        <row r="5053">
          <cell r="B5053">
            <v>4016930001</v>
          </cell>
          <cell r="C5053" t="str">
            <v>- - - для промышленной сборки моторных транспортных средств товарных позиций 8701 - 8705, их узлов и агрегатов &lt;5&gt;</v>
          </cell>
          <cell r="D5053" t="str">
            <v>-</v>
          </cell>
          <cell r="E5053">
            <v>0</v>
          </cell>
        </row>
        <row r="5054">
          <cell r="B5054">
            <v>4016930004</v>
          </cell>
          <cell r="C5054" t="str">
            <v>- - - для производства авиационных двигателей и/или гражданских воздушных судов &lt;5&gt;</v>
          </cell>
          <cell r="D5054" t="str">
            <v>-</v>
          </cell>
          <cell r="E5054">
            <v>0</v>
          </cell>
        </row>
        <row r="5055">
          <cell r="B5055">
            <v>4016930005</v>
          </cell>
          <cell r="C5055" t="str">
            <v>- - - прочие</v>
          </cell>
          <cell r="D5055" t="str">
            <v>-</v>
          </cell>
          <cell r="E5055">
            <v>5</v>
          </cell>
        </row>
        <row r="5056">
          <cell r="B5056">
            <v>4016940000</v>
          </cell>
          <cell r="C5056" t="str">
            <v>- - лодочные или причальные амортизаторы, надувные или ненадувные</v>
          </cell>
          <cell r="D5056" t="str">
            <v>-</v>
          </cell>
          <cell r="E5056">
            <v>9</v>
          </cell>
        </row>
        <row r="5057">
          <cell r="B5057">
            <v>4016950000</v>
          </cell>
          <cell r="C5057" t="str">
            <v>- - изделия надувные прочие</v>
          </cell>
          <cell r="D5057" t="str">
            <v>-</v>
          </cell>
          <cell r="E5057">
            <v>10</v>
          </cell>
        </row>
        <row r="5058">
          <cell r="B5058">
            <v>4016995201</v>
          </cell>
          <cell r="C5058" t="str">
            <v>- - - - - для промышленной сборки моторных транспортных средств товарных позиций 8701 - 8705, их узлов и агрегатов &lt;5&gt;</v>
          </cell>
          <cell r="D5058" t="str">
            <v>-</v>
          </cell>
          <cell r="E5058">
            <v>5</v>
          </cell>
        </row>
        <row r="5059">
          <cell r="B5059">
            <v>4016995209</v>
          </cell>
          <cell r="C5059" t="str">
            <v>- - - - - прочие</v>
          </cell>
          <cell r="D5059" t="str">
            <v>-</v>
          </cell>
          <cell r="E5059">
            <v>8</v>
          </cell>
        </row>
        <row r="5060">
          <cell r="B5060">
            <v>4016995701</v>
          </cell>
          <cell r="C5060" t="str">
            <v>- - - - - для промышленной сборки моторных транспортных средств товарных позиций 8701 - 8705, их узлов и агрегатов &lt;5&gt;</v>
          </cell>
          <cell r="D5060" t="str">
            <v>-</v>
          </cell>
          <cell r="E5060">
            <v>5</v>
          </cell>
        </row>
        <row r="5061">
          <cell r="B5061">
            <v>4016995709</v>
          </cell>
          <cell r="C5061" t="str">
            <v>- - - - - прочие</v>
          </cell>
          <cell r="D5061" t="str">
            <v>-</v>
          </cell>
          <cell r="E5061">
            <v>8</v>
          </cell>
        </row>
        <row r="5062">
          <cell r="B5062">
            <v>4016999101</v>
          </cell>
          <cell r="C5062" t="str">
            <v>- - - - - для технических целей, предназначенные для гражданских воздушных судов &lt;5&gt;</v>
          </cell>
          <cell r="D5062" t="str">
            <v>-</v>
          </cell>
          <cell r="E5062">
            <v>5</v>
          </cell>
        </row>
        <row r="5063">
          <cell r="B5063">
            <v>4016999109</v>
          </cell>
          <cell r="C5063" t="str">
            <v>- - - - - прочие</v>
          </cell>
          <cell r="D5063" t="str">
            <v>-</v>
          </cell>
          <cell r="E5063">
            <v>9</v>
          </cell>
        </row>
        <row r="5064">
          <cell r="B5064">
            <v>4016999701</v>
          </cell>
          <cell r="C5064" t="str">
            <v>- - - - - пробки резиновые инсулиновые</v>
          </cell>
          <cell r="D5064" t="str">
            <v>-</v>
          </cell>
          <cell r="E5064">
            <v>0</v>
          </cell>
        </row>
        <row r="5065">
          <cell r="B5065">
            <v>4016999702</v>
          </cell>
          <cell r="C5065" t="str">
            <v>- - - - - эспандеры ручные</v>
          </cell>
          <cell r="D5065" t="str">
            <v>-</v>
          </cell>
          <cell r="E5065">
            <v>9</v>
          </cell>
        </row>
        <row r="5066">
          <cell r="B5066">
            <v>4016999703</v>
          </cell>
          <cell r="C5066" t="str">
            <v>- - - - - для технических целей, предназначенные для гражданских воздушных судов &lt;5&gt;</v>
          </cell>
          <cell r="D5066" t="str">
            <v>-</v>
          </cell>
          <cell r="E5066">
            <v>5</v>
          </cell>
        </row>
        <row r="5067">
          <cell r="B5067">
            <v>4016999708</v>
          </cell>
          <cell r="C5067" t="str">
            <v>- - - - - прочие</v>
          </cell>
          <cell r="D5067" t="str">
            <v>-</v>
          </cell>
          <cell r="E5067">
            <v>10</v>
          </cell>
        </row>
        <row r="5068">
          <cell r="B5068">
            <v>4017000001</v>
          </cell>
          <cell r="C5068" t="str">
            <v>- трубопроводы с установленными фитингами, пригодные для транспортировки газов или жидкостей, предназначенные для гражданских воздушных судов &lt;5&gt;</v>
          </cell>
          <cell r="D5068" t="str">
            <v>-</v>
          </cell>
          <cell r="E5068">
            <v>5</v>
          </cell>
        </row>
        <row r="5069">
          <cell r="B5069">
            <v>4017000009</v>
          </cell>
          <cell r="C5069" t="str">
            <v>- прочие</v>
          </cell>
          <cell r="D5069" t="str">
            <v>-</v>
          </cell>
          <cell r="E5069">
            <v>10</v>
          </cell>
        </row>
        <row r="5070">
          <cell r="B5070">
            <v>4101201000</v>
          </cell>
          <cell r="C5070" t="str">
            <v>- - парные</v>
          </cell>
          <cell r="D5070" t="str">
            <v>шт</v>
          </cell>
          <cell r="E5070">
            <v>0</v>
          </cell>
        </row>
        <row r="5071">
          <cell r="B5071">
            <v>4101203000</v>
          </cell>
          <cell r="C5071" t="str">
            <v>- - мокросоленые</v>
          </cell>
          <cell r="D5071" t="str">
            <v>шт</v>
          </cell>
          <cell r="E5071">
            <v>0</v>
          </cell>
        </row>
        <row r="5072">
          <cell r="B5072">
            <v>4101205000</v>
          </cell>
          <cell r="C5072" t="str">
            <v>- - сушеные или сухосоленые</v>
          </cell>
          <cell r="D5072" t="str">
            <v>шт</v>
          </cell>
          <cell r="E5072">
            <v>0</v>
          </cell>
        </row>
        <row r="5073">
          <cell r="B5073">
            <v>4101208000</v>
          </cell>
          <cell r="C5073" t="str">
            <v>- - прочие</v>
          </cell>
          <cell r="D5073" t="str">
            <v>шт</v>
          </cell>
          <cell r="E5073">
            <v>0</v>
          </cell>
        </row>
        <row r="5074">
          <cell r="B5074">
            <v>4101501000</v>
          </cell>
          <cell r="C5074" t="str">
            <v>- - парные</v>
          </cell>
          <cell r="D5074" t="str">
            <v>шт</v>
          </cell>
          <cell r="E5074">
            <v>0</v>
          </cell>
        </row>
        <row r="5075">
          <cell r="B5075">
            <v>4101503000</v>
          </cell>
          <cell r="C5075" t="str">
            <v>- - мокросоленые</v>
          </cell>
          <cell r="D5075" t="str">
            <v>шт</v>
          </cell>
          <cell r="E5075">
            <v>0</v>
          </cell>
        </row>
        <row r="5076">
          <cell r="B5076">
            <v>4101505000</v>
          </cell>
          <cell r="C5076" t="str">
            <v>- - сушеные или сухосоленые</v>
          </cell>
          <cell r="D5076" t="str">
            <v>шт</v>
          </cell>
          <cell r="E5076">
            <v>0</v>
          </cell>
        </row>
        <row r="5077">
          <cell r="B5077">
            <v>4101509000</v>
          </cell>
          <cell r="C5077" t="str">
            <v>- - прочие</v>
          </cell>
          <cell r="D5077" t="str">
            <v>шт</v>
          </cell>
          <cell r="E5077">
            <v>0</v>
          </cell>
        </row>
        <row r="5078">
          <cell r="B5078">
            <v>4101900000</v>
          </cell>
          <cell r="C5078" t="str">
            <v>- прочие, включая чепраки, получепраки и полы</v>
          </cell>
          <cell r="D5078" t="str">
            <v>-</v>
          </cell>
          <cell r="E5078">
            <v>0</v>
          </cell>
        </row>
        <row r="5079">
          <cell r="B5079">
            <v>4102101000</v>
          </cell>
          <cell r="C5079" t="str">
            <v>- - ягнят</v>
          </cell>
          <cell r="D5079" t="str">
            <v>шт</v>
          </cell>
          <cell r="E5079">
            <v>0</v>
          </cell>
        </row>
        <row r="5080">
          <cell r="B5080">
            <v>4102109000</v>
          </cell>
          <cell r="C5080" t="str">
            <v>- - прочие</v>
          </cell>
          <cell r="D5080" t="str">
            <v>шт</v>
          </cell>
          <cell r="E5080">
            <v>0</v>
          </cell>
        </row>
        <row r="5081">
          <cell r="B5081">
            <v>4102210000</v>
          </cell>
          <cell r="C5081" t="str">
            <v>- - пикелеванные</v>
          </cell>
          <cell r="D5081" t="str">
            <v>шт</v>
          </cell>
          <cell r="E5081">
            <v>0</v>
          </cell>
        </row>
        <row r="5082">
          <cell r="B5082">
            <v>4102290000</v>
          </cell>
          <cell r="C5082" t="str">
            <v>- - прочие</v>
          </cell>
          <cell r="D5082" t="str">
            <v>шт</v>
          </cell>
          <cell r="E5082">
            <v>0</v>
          </cell>
        </row>
        <row r="5083">
          <cell r="B5083">
            <v>4103200000</v>
          </cell>
          <cell r="C5083" t="str">
            <v>- рептилий</v>
          </cell>
          <cell r="D5083" t="str">
            <v>-</v>
          </cell>
          <cell r="E5083">
            <v>0</v>
          </cell>
        </row>
        <row r="5084">
          <cell r="B5084">
            <v>4103300000</v>
          </cell>
          <cell r="C5084" t="str">
            <v>- свиней</v>
          </cell>
          <cell r="D5084" t="str">
            <v>шт</v>
          </cell>
          <cell r="E5084">
            <v>0</v>
          </cell>
        </row>
        <row r="5085">
          <cell r="B5085">
            <v>4103900000</v>
          </cell>
          <cell r="C5085" t="str">
            <v>- прочие</v>
          </cell>
          <cell r="D5085" t="str">
            <v>-</v>
          </cell>
          <cell r="E5085">
            <v>0</v>
          </cell>
        </row>
        <row r="5086">
          <cell r="B5086">
            <v>4104111000</v>
          </cell>
          <cell r="C5086" t="str">
            <v>- - - из целых шкур крупного рогатого скота (включая буйволов), площадь поверхности которой не превышает 2,6 м2 (28 квадратных футов)</v>
          </cell>
          <cell r="D5086" t="str">
            <v>шт</v>
          </cell>
          <cell r="E5086">
            <v>0</v>
          </cell>
        </row>
        <row r="5087">
          <cell r="B5087">
            <v>4104115100</v>
          </cell>
          <cell r="C5087" t="str">
            <v>- - - - - из целых шкур, площадь поверхности которой превышает 2,6 м2 (28 квадратных футов)</v>
          </cell>
          <cell r="D5087" t="str">
            <v>шт</v>
          </cell>
          <cell r="E5087">
            <v>0</v>
          </cell>
        </row>
        <row r="5088">
          <cell r="B5088">
            <v>4104115900</v>
          </cell>
          <cell r="C5088" t="str">
            <v>- - - - - прочие</v>
          </cell>
          <cell r="D5088" t="str">
            <v>шт</v>
          </cell>
          <cell r="E5088">
            <v>0</v>
          </cell>
        </row>
        <row r="5089">
          <cell r="B5089">
            <v>4104119000</v>
          </cell>
          <cell r="C5089" t="str">
            <v>- - - - прочие</v>
          </cell>
          <cell r="D5089" t="str">
            <v>шт</v>
          </cell>
          <cell r="E5089">
            <v>0</v>
          </cell>
        </row>
        <row r="5090">
          <cell r="B5090">
            <v>4104191000</v>
          </cell>
          <cell r="C5090" t="str">
            <v>- - - из целых шкур крупного рогатого скота (включая буйволов), площадь поверхности которой не превышает 2,6 м2 (28 квадратных футов)</v>
          </cell>
          <cell r="D5090" t="str">
            <v>шт</v>
          </cell>
          <cell r="E5090">
            <v>0</v>
          </cell>
        </row>
        <row r="5091">
          <cell r="B5091">
            <v>4104195100</v>
          </cell>
          <cell r="C5091" t="str">
            <v>- - - - - из целых шкур, площадь поверхности которой превышает 2,6 м2 (28 квадратных футов)</v>
          </cell>
          <cell r="D5091" t="str">
            <v>шт</v>
          </cell>
          <cell r="E5091">
            <v>0</v>
          </cell>
        </row>
        <row r="5092">
          <cell r="B5092">
            <v>4104195900</v>
          </cell>
          <cell r="C5092" t="str">
            <v>- - - - - прочие</v>
          </cell>
          <cell r="D5092" t="str">
            <v>шт</v>
          </cell>
          <cell r="E5092">
            <v>0</v>
          </cell>
        </row>
        <row r="5093">
          <cell r="B5093">
            <v>4104199000</v>
          </cell>
          <cell r="C5093" t="str">
            <v>- - - - прочие</v>
          </cell>
          <cell r="D5093" t="str">
            <v>шт</v>
          </cell>
          <cell r="E5093">
            <v>0</v>
          </cell>
        </row>
        <row r="5094">
          <cell r="B5094">
            <v>4104411100</v>
          </cell>
          <cell r="C5094" t="str">
            <v>- - - - из целых шкур телят индийского зебу, без головы и ног, или с головой и ногами, каждая нетто-массой не более 4,5 кг, растительного дубления, без дальнейшей обработки или подвергнутая определенной обработке, но явно непригодная к непосредственному использованию для производства кожевенных изделий</v>
          </cell>
          <cell r="D5094" t="str">
            <v>шт</v>
          </cell>
          <cell r="E5094">
            <v>5</v>
          </cell>
        </row>
        <row r="5095">
          <cell r="B5095">
            <v>4104411900</v>
          </cell>
          <cell r="C5095" t="str">
            <v>- - - - прочие</v>
          </cell>
          <cell r="D5095" t="str">
            <v>шт</v>
          </cell>
          <cell r="E5095">
            <v>5</v>
          </cell>
        </row>
        <row r="5096">
          <cell r="B5096">
            <v>4104415100</v>
          </cell>
          <cell r="C5096" t="str">
            <v>- - - - - из целых шкур, площадь поверхности которой превышает 2,6 м2 (28 квадратных футов)</v>
          </cell>
          <cell r="D5096" t="str">
            <v>шт</v>
          </cell>
          <cell r="E5096">
            <v>5</v>
          </cell>
        </row>
        <row r="5097">
          <cell r="B5097">
            <v>4104415900</v>
          </cell>
          <cell r="C5097" t="str">
            <v>- - - - - прочие</v>
          </cell>
          <cell r="D5097" t="str">
            <v>шт</v>
          </cell>
          <cell r="E5097">
            <v>5</v>
          </cell>
        </row>
        <row r="5098">
          <cell r="B5098">
            <v>4104419000</v>
          </cell>
          <cell r="C5098" t="str">
            <v>- - - - прочие</v>
          </cell>
          <cell r="D5098" t="str">
            <v>шт</v>
          </cell>
          <cell r="E5098">
            <v>5</v>
          </cell>
        </row>
        <row r="5099">
          <cell r="B5099">
            <v>4104491100</v>
          </cell>
          <cell r="C5099" t="str">
            <v>- - - - из целых шкур телят индийского зебу, без головы и ног, или с головой и ногами, каждая нетто-массой не более 4,5 кг, растительного дубления, без дальнейшей обработки или подвергнутая определенной обработке, но явно непригодная к непосредственному использованию для производства кожевенных изделий</v>
          </cell>
          <cell r="D5099" t="str">
            <v>шт</v>
          </cell>
          <cell r="E5099">
            <v>5</v>
          </cell>
        </row>
        <row r="5100">
          <cell r="B5100">
            <v>4104491900</v>
          </cell>
          <cell r="C5100" t="str">
            <v>- - - - прочие</v>
          </cell>
          <cell r="D5100" t="str">
            <v>шт</v>
          </cell>
          <cell r="E5100">
            <v>5</v>
          </cell>
        </row>
        <row r="5101">
          <cell r="B5101">
            <v>4104495100</v>
          </cell>
          <cell r="C5101" t="str">
            <v>- - - - - из целых шкур, площадь поверхности которой превышает 2,6 м2 (28 квадратных футов)</v>
          </cell>
          <cell r="D5101" t="str">
            <v>шт</v>
          </cell>
          <cell r="E5101">
            <v>5</v>
          </cell>
        </row>
        <row r="5102">
          <cell r="B5102">
            <v>4104495900</v>
          </cell>
          <cell r="C5102" t="str">
            <v>- - - - - прочие</v>
          </cell>
          <cell r="D5102" t="str">
            <v>шт</v>
          </cell>
          <cell r="E5102">
            <v>5</v>
          </cell>
        </row>
        <row r="5103">
          <cell r="B5103">
            <v>4104499000</v>
          </cell>
          <cell r="C5103" t="str">
            <v>- - - - прочие</v>
          </cell>
          <cell r="D5103" t="str">
            <v>шт</v>
          </cell>
          <cell r="E5103">
            <v>5</v>
          </cell>
        </row>
        <row r="5104">
          <cell r="B5104">
            <v>4105301000</v>
          </cell>
          <cell r="C5104" t="str">
            <v>- - из шкур индийской грубошерстной овцы, растительного дубления, подвергшихся или неподвергшихся определенной обработке, но явно непригодных к непосредственному использованию для производства кожевенных изделий</v>
          </cell>
          <cell r="D5104" t="str">
            <v>шт</v>
          </cell>
          <cell r="E5104">
            <v>5</v>
          </cell>
        </row>
        <row r="5105">
          <cell r="B5105">
            <v>4105309000</v>
          </cell>
          <cell r="C5105" t="str">
            <v>- - прочие</v>
          </cell>
          <cell r="D5105" t="str">
            <v>шт</v>
          </cell>
          <cell r="E5105">
            <v>5</v>
          </cell>
        </row>
        <row r="5106">
          <cell r="B5106">
            <v>4106210000</v>
          </cell>
          <cell r="C5106" t="str">
            <v>- - во влажном состоянии (включая хромированный полуфабрикат)</v>
          </cell>
          <cell r="D5106" t="str">
            <v>-</v>
          </cell>
          <cell r="E5106">
            <v>5</v>
          </cell>
        </row>
        <row r="5107">
          <cell r="B5107">
            <v>4106221000</v>
          </cell>
          <cell r="C5107" t="str">
            <v>- - - из шкур индийской козы или козленка, растительного дубления, подвергшихся или неподвергшихся определенной обработке, но явно непригодных к непосредственному использованию для производства кожевенных изделий</v>
          </cell>
          <cell r="D5107" t="str">
            <v>шт</v>
          </cell>
          <cell r="E5107">
            <v>5</v>
          </cell>
        </row>
        <row r="5108">
          <cell r="B5108">
            <v>4106229000</v>
          </cell>
          <cell r="C5108" t="str">
            <v>- - - прочие</v>
          </cell>
          <cell r="D5108" t="str">
            <v>шт</v>
          </cell>
          <cell r="E5108">
            <v>5</v>
          </cell>
        </row>
        <row r="5109">
          <cell r="B5109">
            <v>4106310000</v>
          </cell>
          <cell r="C5109" t="str">
            <v>- - во влажном состоянии (включая хромированный полуфабрикат)</v>
          </cell>
          <cell r="D5109" t="str">
            <v>-</v>
          </cell>
          <cell r="E5109">
            <v>5</v>
          </cell>
        </row>
        <row r="5110">
          <cell r="B5110">
            <v>4106320000</v>
          </cell>
          <cell r="C5110" t="str">
            <v>- - в сухом состоянии (краст)</v>
          </cell>
          <cell r="D5110" t="str">
            <v>шт</v>
          </cell>
          <cell r="E5110">
            <v>5</v>
          </cell>
        </row>
        <row r="5111">
          <cell r="B5111">
            <v>4106401000</v>
          </cell>
          <cell r="C5111" t="str">
            <v>- - предварительного растительного дубления</v>
          </cell>
          <cell r="D5111" t="str">
            <v>шт</v>
          </cell>
          <cell r="E5111">
            <v>5</v>
          </cell>
        </row>
        <row r="5112">
          <cell r="B5112">
            <v>4106409000</v>
          </cell>
          <cell r="C5112" t="str">
            <v>- - прочие</v>
          </cell>
          <cell r="D5112" t="str">
            <v>шт</v>
          </cell>
          <cell r="E5112">
            <v>5</v>
          </cell>
        </row>
        <row r="5113">
          <cell r="B5113">
            <v>4106910000</v>
          </cell>
          <cell r="C5113" t="str">
            <v>- - во влажном состоянии (включая хромированный полуфабрикат)</v>
          </cell>
          <cell r="D5113" t="str">
            <v>-</v>
          </cell>
          <cell r="E5113">
            <v>3</v>
          </cell>
        </row>
        <row r="5114">
          <cell r="B5114">
            <v>4106920000</v>
          </cell>
          <cell r="C5114" t="str">
            <v>- - в сухом состоянии (краст)</v>
          </cell>
          <cell r="D5114" t="str">
            <v>шт</v>
          </cell>
          <cell r="E5114">
            <v>3</v>
          </cell>
        </row>
        <row r="5115">
          <cell r="B5115">
            <v>4107111100</v>
          </cell>
          <cell r="C5115" t="str">
            <v>- - - - опоек бокс</v>
          </cell>
          <cell r="D5115" t="str">
            <v>м2</v>
          </cell>
          <cell r="E5115">
            <v>5</v>
          </cell>
        </row>
        <row r="5116">
          <cell r="B5116">
            <v>4107111900</v>
          </cell>
          <cell r="C5116" t="str">
            <v>- - - - прочая</v>
          </cell>
          <cell r="D5116" t="str">
            <v>м2</v>
          </cell>
          <cell r="E5116">
            <v>5</v>
          </cell>
        </row>
        <row r="5117">
          <cell r="B5117">
            <v>4107119000</v>
          </cell>
          <cell r="C5117" t="str">
            <v>- - - прочие</v>
          </cell>
          <cell r="D5117" t="str">
            <v>м2</v>
          </cell>
          <cell r="E5117">
            <v>5</v>
          </cell>
        </row>
        <row r="5118">
          <cell r="B5118">
            <v>4107121100</v>
          </cell>
          <cell r="C5118" t="str">
            <v>- - - - опоек бокс</v>
          </cell>
          <cell r="D5118" t="str">
            <v>м2</v>
          </cell>
          <cell r="E5118">
            <v>5</v>
          </cell>
        </row>
        <row r="5119">
          <cell r="B5119">
            <v>4107121900</v>
          </cell>
          <cell r="C5119" t="str">
            <v>- - - - прочая</v>
          </cell>
          <cell r="D5119" t="str">
            <v>м2</v>
          </cell>
          <cell r="E5119">
            <v>5</v>
          </cell>
        </row>
        <row r="5120">
          <cell r="B5120">
            <v>4107129100</v>
          </cell>
          <cell r="C5120" t="str">
            <v>- - - - кожа из шкур крупного рогатого скота (включая буйволов)</v>
          </cell>
          <cell r="D5120" t="str">
            <v>м2</v>
          </cell>
          <cell r="E5120">
            <v>5</v>
          </cell>
        </row>
        <row r="5121">
          <cell r="B5121">
            <v>4107129900</v>
          </cell>
          <cell r="C5121" t="str">
            <v>- - - - кожа из шкур животных семейства лошадиных</v>
          </cell>
          <cell r="D5121" t="str">
            <v>м2</v>
          </cell>
          <cell r="E5121">
            <v>5</v>
          </cell>
        </row>
        <row r="5122">
          <cell r="B5122">
            <v>4107191000</v>
          </cell>
          <cell r="C5122" t="str">
            <v>- - - кожа из шкур крупного рогатого скота (включая буйволов), площадь поверхности которой не превышает 2,6 м2 (28 квадратных футов)</v>
          </cell>
          <cell r="D5122" t="str">
            <v>м2</v>
          </cell>
          <cell r="E5122">
            <v>5</v>
          </cell>
        </row>
        <row r="5123">
          <cell r="B5123">
            <v>4107199000</v>
          </cell>
          <cell r="C5123" t="str">
            <v>- - - прочие</v>
          </cell>
          <cell r="D5123" t="str">
            <v>м2</v>
          </cell>
          <cell r="E5123">
            <v>5</v>
          </cell>
        </row>
        <row r="5124">
          <cell r="B5124">
            <v>4107911000</v>
          </cell>
          <cell r="C5124" t="str">
            <v>- - - подошвенная</v>
          </cell>
          <cell r="D5124" t="str">
            <v>-</v>
          </cell>
          <cell r="E5124">
            <v>5</v>
          </cell>
        </row>
        <row r="5125">
          <cell r="B5125">
            <v>4107919000</v>
          </cell>
          <cell r="C5125" t="str">
            <v>- - - прочая</v>
          </cell>
          <cell r="D5125" t="str">
            <v>м2</v>
          </cell>
          <cell r="E5125">
            <v>5</v>
          </cell>
        </row>
        <row r="5126">
          <cell r="B5126">
            <v>4107921000</v>
          </cell>
          <cell r="C5126" t="str">
            <v>- - - кожа из шкур крупного рогатого скота (включая буйволов)</v>
          </cell>
          <cell r="D5126" t="str">
            <v>м2</v>
          </cell>
          <cell r="E5126">
            <v>5</v>
          </cell>
        </row>
        <row r="5127">
          <cell r="B5127">
            <v>4107929000</v>
          </cell>
          <cell r="C5127" t="str">
            <v>- - - кожа из шкур животных семейства лошадиных</v>
          </cell>
          <cell r="D5127" t="str">
            <v>м2</v>
          </cell>
          <cell r="E5127">
            <v>5</v>
          </cell>
        </row>
        <row r="5128">
          <cell r="B5128">
            <v>4107991000</v>
          </cell>
          <cell r="C5128" t="str">
            <v>- - - кожа из шкур крупного рогатого скота (включая буйволов)</v>
          </cell>
          <cell r="D5128" t="str">
            <v>м2</v>
          </cell>
          <cell r="E5128">
            <v>5</v>
          </cell>
        </row>
        <row r="5129">
          <cell r="B5129">
            <v>4107999000</v>
          </cell>
          <cell r="C5129" t="str">
            <v>- - - кожа из шкур животных семейства лошадиных</v>
          </cell>
          <cell r="D5129" t="str">
            <v>м2</v>
          </cell>
          <cell r="E5129">
            <v>5</v>
          </cell>
        </row>
        <row r="5130">
          <cell r="B5130">
            <v>4112000000</v>
          </cell>
          <cell r="C5130" t="str">
            <v>Кожа, дополнительно обработанная после дубления или в виде кожевенного краста, включая выделанную под пергамент, из шкур овец или шкурок ягнят, без шерстного покрова, двоеная или недвоеная, кроме кожи товарной позиции 4114</v>
          </cell>
          <cell r="D5130" t="str">
            <v>-</v>
          </cell>
          <cell r="E5130">
            <v>5</v>
          </cell>
        </row>
        <row r="5131">
          <cell r="B5131">
            <v>4113100000</v>
          </cell>
          <cell r="C5131" t="str">
            <v>- коз или козлят</v>
          </cell>
          <cell r="D5131" t="str">
            <v>м2</v>
          </cell>
          <cell r="E5131">
            <v>0</v>
          </cell>
        </row>
        <row r="5132">
          <cell r="B5132">
            <v>4113200000</v>
          </cell>
          <cell r="C5132" t="str">
            <v>- свиней</v>
          </cell>
          <cell r="D5132" t="str">
            <v>м2</v>
          </cell>
          <cell r="E5132">
            <v>5</v>
          </cell>
        </row>
        <row r="5133">
          <cell r="B5133">
            <v>4113300000</v>
          </cell>
          <cell r="C5133" t="str">
            <v>- рептилий</v>
          </cell>
          <cell r="D5133" t="str">
            <v>м2</v>
          </cell>
          <cell r="E5133">
            <v>5</v>
          </cell>
        </row>
        <row r="5134">
          <cell r="B5134">
            <v>4113900000</v>
          </cell>
          <cell r="C5134" t="str">
            <v>- прочая</v>
          </cell>
          <cell r="D5134" t="str">
            <v>м2</v>
          </cell>
          <cell r="E5134">
            <v>0</v>
          </cell>
        </row>
        <row r="5135">
          <cell r="B5135">
            <v>4114101000</v>
          </cell>
          <cell r="C5135" t="str">
            <v>- - из шкур овец или шкурок ягнят</v>
          </cell>
          <cell r="D5135" t="str">
            <v>шт</v>
          </cell>
          <cell r="E5135">
            <v>5</v>
          </cell>
        </row>
        <row r="5136">
          <cell r="B5136">
            <v>4114109000</v>
          </cell>
          <cell r="C5136" t="str">
            <v>- - из шкур прочих животных</v>
          </cell>
          <cell r="D5136" t="str">
            <v>шт</v>
          </cell>
          <cell r="E5136">
            <v>5</v>
          </cell>
        </row>
        <row r="5137">
          <cell r="B5137">
            <v>4114200000</v>
          </cell>
          <cell r="C5137" t="str">
            <v>- кожа лаковая и кожа лаковая ламинированная; кожа металлизированная</v>
          </cell>
          <cell r="D5137" t="str">
            <v>м2</v>
          </cell>
          <cell r="E5137">
            <v>5</v>
          </cell>
        </row>
        <row r="5138">
          <cell r="B5138">
            <v>4115100000</v>
          </cell>
          <cell r="C5138" t="str">
            <v>- кожа композиционная на основе натуральной кожи или кожевенных волокон в пластинах, листах или полосах, или лентах, в рулонах или не в рулонах</v>
          </cell>
          <cell r="D5138" t="str">
            <v>-</v>
          </cell>
          <cell r="E5138">
            <v>5</v>
          </cell>
        </row>
        <row r="5139">
          <cell r="B5139">
            <v>4115200000</v>
          </cell>
          <cell r="C5139" t="str">
            <v>- обрезь и прочие отходы натуральной или композиционной кожи, непригодные для производства изделий из кожи; кожевенные пыль, порошок и мука</v>
          </cell>
          <cell r="D5139" t="str">
            <v>-</v>
          </cell>
          <cell r="E5139">
            <v>5</v>
          </cell>
        </row>
        <row r="5140">
          <cell r="B5140">
            <v>4201000000</v>
          </cell>
          <cell r="C5140" t="str">
            <v>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материала</v>
          </cell>
          <cell r="D5140" t="str">
            <v>-</v>
          </cell>
          <cell r="E5140">
            <v>10.4</v>
          </cell>
        </row>
        <row r="5141">
          <cell r="B5141">
            <v>4202111000</v>
          </cell>
          <cell r="C5141" t="str">
            <v>- - - кейсы для деловых бумаг, портфели, школьные сумки и ранцы и аналогичные изделия</v>
          </cell>
          <cell r="D5141" t="str">
            <v>шт</v>
          </cell>
          <cell r="E5141">
            <v>14</v>
          </cell>
        </row>
        <row r="5142">
          <cell r="B5142">
            <v>4202119000</v>
          </cell>
          <cell r="C5142" t="str">
            <v>- - - прочие</v>
          </cell>
          <cell r="D5142" t="str">
            <v>шт</v>
          </cell>
          <cell r="E5142">
            <v>13.6</v>
          </cell>
        </row>
        <row r="5143">
          <cell r="B5143">
            <v>4202121100</v>
          </cell>
          <cell r="C5143" t="str">
            <v>- - - - кейсы для деловых бумаг, портфели, школьные сумки и ранцы и аналогичные изделия</v>
          </cell>
          <cell r="D5143" t="str">
            <v>шт</v>
          </cell>
          <cell r="E5143">
            <v>15</v>
          </cell>
        </row>
        <row r="5144">
          <cell r="B5144">
            <v>4202121900</v>
          </cell>
          <cell r="C5144" t="str">
            <v>- - - - прочие</v>
          </cell>
          <cell r="D5144" t="str">
            <v>шт</v>
          </cell>
          <cell r="E5144">
            <v>15</v>
          </cell>
        </row>
        <row r="5145">
          <cell r="B5145">
            <v>4202125001</v>
          </cell>
          <cell r="C5145" t="str">
            <v>- - - - чемоданы, кейсы, портфели, оснащенные устройством по приведению содержимого в непригодное состояние путем окрашивания</v>
          </cell>
          <cell r="D5145" t="str">
            <v>шт</v>
          </cell>
          <cell r="E5145">
            <v>0</v>
          </cell>
        </row>
        <row r="5146">
          <cell r="B5146">
            <v>4202125009</v>
          </cell>
          <cell r="C5146" t="str">
            <v>- - - - прочие</v>
          </cell>
          <cell r="D5146" t="str">
            <v>шт</v>
          </cell>
          <cell r="E5146">
            <v>15</v>
          </cell>
        </row>
        <row r="5147">
          <cell r="B5147">
            <v>4202129100</v>
          </cell>
          <cell r="C5147" t="str">
            <v>- - - - кейсы для деловых бумаг, портфели, школьные сумки и ранцы и аналогичные изделия</v>
          </cell>
          <cell r="D5147" t="str">
            <v>шт</v>
          </cell>
          <cell r="E5147">
            <v>15</v>
          </cell>
        </row>
        <row r="5148">
          <cell r="B5148">
            <v>4202129900</v>
          </cell>
          <cell r="C5148" t="str">
            <v>- - - - прочие</v>
          </cell>
          <cell r="D5148" t="str">
            <v>шт</v>
          </cell>
          <cell r="E5148">
            <v>15</v>
          </cell>
        </row>
        <row r="5149">
          <cell r="B5149">
            <v>4202191000</v>
          </cell>
          <cell r="C5149" t="str">
            <v>- - - из алюминия</v>
          </cell>
          <cell r="D5149" t="str">
            <v>шт</v>
          </cell>
          <cell r="E5149">
            <v>15</v>
          </cell>
        </row>
        <row r="5150">
          <cell r="B5150">
            <v>4202199000</v>
          </cell>
          <cell r="C5150" t="str">
            <v>- - - из прочих материалов</v>
          </cell>
          <cell r="D5150" t="str">
            <v>шт</v>
          </cell>
          <cell r="E5150">
            <v>15</v>
          </cell>
        </row>
        <row r="5151">
          <cell r="B5151">
            <v>4202210000</v>
          </cell>
          <cell r="C5151" t="str">
            <v>- - с лицевой поверхностью из натуральной кожи или из композиционной кожи</v>
          </cell>
          <cell r="D5151" t="str">
            <v>шт</v>
          </cell>
          <cell r="E5151">
            <v>12.5</v>
          </cell>
        </row>
        <row r="5152">
          <cell r="B5152">
            <v>4202221000</v>
          </cell>
          <cell r="C5152" t="str">
            <v>- - - из листов пластмассы</v>
          </cell>
          <cell r="D5152" t="str">
            <v>шт</v>
          </cell>
          <cell r="E5152">
            <v>12.5</v>
          </cell>
        </row>
        <row r="5153">
          <cell r="B5153">
            <v>4202229000</v>
          </cell>
          <cell r="C5153" t="str">
            <v>- - - из текстильных материалов</v>
          </cell>
          <cell r="D5153" t="str">
            <v>шт</v>
          </cell>
          <cell r="E5153">
            <v>12.5</v>
          </cell>
        </row>
        <row r="5154">
          <cell r="B5154">
            <v>4202290000</v>
          </cell>
          <cell r="C5154" t="str">
            <v>- - прочие</v>
          </cell>
          <cell r="D5154" t="str">
            <v>шт</v>
          </cell>
          <cell r="E5154">
            <v>12</v>
          </cell>
        </row>
        <row r="5155">
          <cell r="B5155">
            <v>4202310000</v>
          </cell>
          <cell r="C5155" t="str">
            <v>- - с лицевой поверхностью из натуральной кожи или из композиционной кожи</v>
          </cell>
          <cell r="D5155" t="str">
            <v>-</v>
          </cell>
          <cell r="E5155">
            <v>12.5</v>
          </cell>
        </row>
        <row r="5156">
          <cell r="B5156">
            <v>4202321000</v>
          </cell>
          <cell r="C5156" t="str">
            <v>- - - из листов пластмассы</v>
          </cell>
          <cell r="D5156" t="str">
            <v>-</v>
          </cell>
          <cell r="E5156">
            <v>15</v>
          </cell>
        </row>
        <row r="5157">
          <cell r="B5157">
            <v>4202329000</v>
          </cell>
          <cell r="C5157" t="str">
            <v>- - - из текстильных материалов</v>
          </cell>
          <cell r="D5157" t="str">
            <v>-</v>
          </cell>
          <cell r="E5157">
            <v>15</v>
          </cell>
        </row>
        <row r="5158">
          <cell r="B5158">
            <v>4202390000</v>
          </cell>
          <cell r="C5158" t="str">
            <v>- - прочие</v>
          </cell>
          <cell r="D5158" t="str">
            <v>-</v>
          </cell>
          <cell r="E5158">
            <v>15</v>
          </cell>
        </row>
        <row r="5159">
          <cell r="B5159">
            <v>4202911000</v>
          </cell>
          <cell r="C5159" t="str">
            <v>- - - сумки дорожные, сумочки для косметических средств или наборов для личной гигиены, рюкзаки и сумки спортивные</v>
          </cell>
          <cell r="D5159" t="str">
            <v>шт</v>
          </cell>
          <cell r="E5159">
            <v>15</v>
          </cell>
        </row>
        <row r="5160">
          <cell r="B5160">
            <v>4202918000</v>
          </cell>
          <cell r="C5160" t="str">
            <v>- - - прочие</v>
          </cell>
          <cell r="D5160" t="str">
            <v>шт</v>
          </cell>
          <cell r="E5160">
            <v>15</v>
          </cell>
        </row>
        <row r="5161">
          <cell r="B5161">
            <v>4202921100</v>
          </cell>
          <cell r="C5161" t="str">
            <v>- - - - сумки дорожные, сумочки для косметических средств или наборов для личной гигиены, рюкзаки и сумки спортивные</v>
          </cell>
          <cell r="D5161" t="str">
            <v>шт</v>
          </cell>
          <cell r="E5161">
            <v>15</v>
          </cell>
        </row>
        <row r="5162">
          <cell r="B5162">
            <v>4202921500</v>
          </cell>
          <cell r="C5162" t="str">
            <v>- - - - футляры для музыкальных инструментов</v>
          </cell>
          <cell r="D5162" t="str">
            <v>шт</v>
          </cell>
          <cell r="E5162">
            <v>15</v>
          </cell>
        </row>
        <row r="5163">
          <cell r="B5163">
            <v>4202921900</v>
          </cell>
          <cell r="C5163" t="str">
            <v>- - - - прочие</v>
          </cell>
          <cell r="D5163" t="str">
            <v>шт</v>
          </cell>
          <cell r="E5163">
            <v>15</v>
          </cell>
        </row>
        <row r="5164">
          <cell r="B5164">
            <v>4202929100</v>
          </cell>
          <cell r="C5164" t="str">
            <v>- - - - сумки дорожные, сумочки для косметических средств или наборов для личной гигиены, рюкзаки и сумки спортивные</v>
          </cell>
          <cell r="D5164" t="str">
            <v>шт</v>
          </cell>
          <cell r="E5164">
            <v>12.5</v>
          </cell>
        </row>
        <row r="5165">
          <cell r="B5165">
            <v>4202929800</v>
          </cell>
          <cell r="C5165" t="str">
            <v>- - - - прочие</v>
          </cell>
          <cell r="D5165" t="str">
            <v>шт</v>
          </cell>
          <cell r="E5165">
            <v>15</v>
          </cell>
        </row>
        <row r="5166">
          <cell r="B5166">
            <v>4202990000</v>
          </cell>
          <cell r="C5166" t="str">
            <v>- - прочие</v>
          </cell>
          <cell r="D5166" t="str">
            <v>шт</v>
          </cell>
          <cell r="E5166">
            <v>15</v>
          </cell>
        </row>
        <row r="5167">
          <cell r="B5167">
            <v>4203100001</v>
          </cell>
          <cell r="C5167" t="str">
            <v>- - из натуральной кожи</v>
          </cell>
          <cell r="D5167" t="str">
            <v>-</v>
          </cell>
          <cell r="E5167">
            <v>10</v>
          </cell>
        </row>
        <row r="5168">
          <cell r="B5168">
            <v>4203100009</v>
          </cell>
          <cell r="C5168" t="str">
            <v>- - прочие</v>
          </cell>
          <cell r="D5168" t="str">
            <v>-</v>
          </cell>
          <cell r="E5168">
            <v>10</v>
          </cell>
        </row>
        <row r="5169">
          <cell r="B5169">
            <v>4203210000</v>
          </cell>
          <cell r="C5169" t="str">
            <v>- - специально предназначенные для спортивных целей</v>
          </cell>
          <cell r="D5169" t="str">
            <v>пар</v>
          </cell>
          <cell r="E5169">
            <v>10</v>
          </cell>
        </row>
        <row r="5170">
          <cell r="B5170">
            <v>4203291000</v>
          </cell>
          <cell r="C5170" t="str">
            <v>- - - защитные для всех профессий</v>
          </cell>
          <cell r="D5170" t="str">
            <v>пар</v>
          </cell>
          <cell r="E5170">
            <v>15</v>
          </cell>
        </row>
        <row r="5171">
          <cell r="B5171">
            <v>4203299000</v>
          </cell>
          <cell r="C5171" t="str">
            <v>- - - прочие</v>
          </cell>
          <cell r="D5171" t="str">
            <v>пар</v>
          </cell>
          <cell r="E5171">
            <v>10</v>
          </cell>
        </row>
        <row r="5172">
          <cell r="B5172">
            <v>4203300000</v>
          </cell>
          <cell r="C5172" t="str">
            <v>- пояса, ремни, портупеи и патронташи</v>
          </cell>
          <cell r="D5172" t="str">
            <v>-</v>
          </cell>
          <cell r="E5172">
            <v>10</v>
          </cell>
        </row>
        <row r="5173">
          <cell r="B5173">
            <v>4203400000</v>
          </cell>
          <cell r="C5173" t="str">
            <v>- прочие принадлежности к одежде</v>
          </cell>
          <cell r="D5173" t="str">
            <v>-</v>
          </cell>
          <cell r="E5173">
            <v>10</v>
          </cell>
        </row>
        <row r="5174">
          <cell r="B5174">
            <v>4205001100</v>
          </cell>
          <cell r="C5174" t="str">
            <v>- - ленты конвейерные или ремни приводные, или бельтинг</v>
          </cell>
          <cell r="D5174" t="str">
            <v>-</v>
          </cell>
          <cell r="E5174">
            <v>5</v>
          </cell>
        </row>
        <row r="5175">
          <cell r="B5175">
            <v>4205001900</v>
          </cell>
          <cell r="C5175" t="str">
            <v>- - прочие</v>
          </cell>
          <cell r="D5175" t="str">
            <v>-</v>
          </cell>
          <cell r="E5175">
            <v>5</v>
          </cell>
        </row>
        <row r="5176">
          <cell r="B5176">
            <v>4205009000</v>
          </cell>
          <cell r="C5176" t="str">
            <v>- прочие</v>
          </cell>
          <cell r="D5176" t="str">
            <v>-</v>
          </cell>
          <cell r="E5176">
            <v>10</v>
          </cell>
        </row>
        <row r="5177">
          <cell r="B5177">
            <v>4206000000</v>
          </cell>
          <cell r="C5177" t="str">
            <v>Изделия из внутренних органов (кроме шелкоотделительных желез шелкопряда), синюги, пузырей или сухожилий</v>
          </cell>
          <cell r="D5177" t="str">
            <v>-</v>
          </cell>
          <cell r="E5177">
            <v>5</v>
          </cell>
        </row>
        <row r="5178">
          <cell r="B5178">
            <v>4301100010</v>
          </cell>
          <cell r="C5178" t="str">
            <v>- - коричневой</v>
          </cell>
          <cell r="D5178" t="str">
            <v>шт</v>
          </cell>
          <cell r="E5178">
            <v>3</v>
          </cell>
        </row>
        <row r="5179">
          <cell r="B5179">
            <v>4301100090</v>
          </cell>
          <cell r="C5179" t="str">
            <v>- - прочие</v>
          </cell>
          <cell r="D5179" t="str">
            <v>шт</v>
          </cell>
          <cell r="E5179">
            <v>3</v>
          </cell>
        </row>
        <row r="5180">
          <cell r="B5180">
            <v>4301300000</v>
          </cell>
          <cell r="C5180" t="str">
            <v>- 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 целые, не имеющие или имеющие голову, хвост или лапы</v>
          </cell>
          <cell r="D5180" t="str">
            <v>шт</v>
          </cell>
          <cell r="E5180">
            <v>3</v>
          </cell>
        </row>
        <row r="5181">
          <cell r="B5181">
            <v>4301600010</v>
          </cell>
          <cell r="C5181" t="str">
            <v>- - лисицы серебристо-черной</v>
          </cell>
          <cell r="D5181" t="str">
            <v>шт</v>
          </cell>
          <cell r="E5181">
            <v>3</v>
          </cell>
        </row>
        <row r="5182">
          <cell r="B5182">
            <v>4301600020</v>
          </cell>
          <cell r="C5182" t="str">
            <v>- - лисицы красной</v>
          </cell>
          <cell r="D5182" t="str">
            <v>шт</v>
          </cell>
          <cell r="E5182">
            <v>3</v>
          </cell>
        </row>
        <row r="5183">
          <cell r="B5183">
            <v>4301600060</v>
          </cell>
          <cell r="C5183" t="str">
            <v>- - песца голубого</v>
          </cell>
          <cell r="D5183" t="str">
            <v>шт</v>
          </cell>
          <cell r="E5183">
            <v>3</v>
          </cell>
        </row>
        <row r="5184">
          <cell r="B5184">
            <v>4301600070</v>
          </cell>
          <cell r="C5184" t="str">
            <v>- - песца белого</v>
          </cell>
          <cell r="D5184" t="str">
            <v>шт</v>
          </cell>
          <cell r="E5184">
            <v>3</v>
          </cell>
        </row>
        <row r="5185">
          <cell r="B5185">
            <v>4301600090</v>
          </cell>
          <cell r="C5185" t="str">
            <v>- - прочие</v>
          </cell>
          <cell r="D5185" t="str">
            <v>шт</v>
          </cell>
          <cell r="E5185">
            <v>3</v>
          </cell>
        </row>
        <row r="5186">
          <cell r="B5186">
            <v>4301803000</v>
          </cell>
          <cell r="C5186" t="str">
            <v>- - сурков</v>
          </cell>
          <cell r="D5186" t="str">
            <v>шт</v>
          </cell>
          <cell r="E5186">
            <v>3</v>
          </cell>
        </row>
        <row r="5187">
          <cell r="B5187">
            <v>4301805010</v>
          </cell>
          <cell r="C5187" t="str">
            <v>- - - рыси</v>
          </cell>
          <cell r="D5187" t="str">
            <v>шт</v>
          </cell>
          <cell r="E5187">
            <v>3</v>
          </cell>
        </row>
        <row r="5188">
          <cell r="B5188">
            <v>4301805090</v>
          </cell>
          <cell r="C5188" t="str">
            <v>- - - прочие</v>
          </cell>
          <cell r="D5188" t="str">
            <v>шт</v>
          </cell>
          <cell r="E5188">
            <v>3</v>
          </cell>
        </row>
        <row r="5189">
          <cell r="B5189">
            <v>4301807010</v>
          </cell>
          <cell r="C5189" t="str">
            <v>- - - - горностая</v>
          </cell>
          <cell r="D5189" t="str">
            <v>шт</v>
          </cell>
          <cell r="E5189">
            <v>3</v>
          </cell>
        </row>
        <row r="5190">
          <cell r="B5190">
            <v>4301807020</v>
          </cell>
          <cell r="C5190" t="str">
            <v>- - - - соболя</v>
          </cell>
          <cell r="D5190" t="str">
            <v>шт</v>
          </cell>
          <cell r="E5190">
            <v>3</v>
          </cell>
        </row>
        <row r="5191">
          <cell r="B5191">
            <v>4301807030</v>
          </cell>
          <cell r="C5191" t="str">
            <v>- - - - куницы</v>
          </cell>
          <cell r="D5191" t="str">
            <v>шт</v>
          </cell>
          <cell r="E5191">
            <v>3</v>
          </cell>
        </row>
        <row r="5192">
          <cell r="B5192">
            <v>4301807040</v>
          </cell>
          <cell r="C5192" t="str">
            <v>- - - - выдры</v>
          </cell>
          <cell r="D5192" t="str">
            <v>шт</v>
          </cell>
          <cell r="E5192">
            <v>3</v>
          </cell>
        </row>
        <row r="5193">
          <cell r="B5193">
            <v>4301807050</v>
          </cell>
          <cell r="C5193" t="str">
            <v>- - - - колонка</v>
          </cell>
          <cell r="D5193" t="str">
            <v>шт</v>
          </cell>
          <cell r="E5193">
            <v>3</v>
          </cell>
        </row>
        <row r="5194">
          <cell r="B5194">
            <v>4301807060</v>
          </cell>
          <cell r="C5194" t="str">
            <v>- - - - хоря</v>
          </cell>
          <cell r="D5194" t="str">
            <v>шт</v>
          </cell>
          <cell r="E5194">
            <v>3</v>
          </cell>
        </row>
        <row r="5195">
          <cell r="B5195">
            <v>4301807071</v>
          </cell>
          <cell r="C5195" t="str">
            <v>- - - - - каланов</v>
          </cell>
          <cell r="D5195" t="str">
            <v>шт</v>
          </cell>
          <cell r="E5195">
            <v>3</v>
          </cell>
        </row>
        <row r="5196">
          <cell r="B5196">
            <v>4301807079</v>
          </cell>
          <cell r="C5196" t="str">
            <v>- - - - - прочие</v>
          </cell>
          <cell r="D5196" t="str">
            <v>-</v>
          </cell>
          <cell r="E5196">
            <v>3</v>
          </cell>
        </row>
        <row r="5197">
          <cell r="B5197">
            <v>4301807080</v>
          </cell>
          <cell r="C5197" t="str">
            <v>- - - белки</v>
          </cell>
          <cell r="D5197" t="str">
            <v>шт</v>
          </cell>
          <cell r="E5197">
            <v>3</v>
          </cell>
        </row>
        <row r="5198">
          <cell r="B5198">
            <v>4301807091</v>
          </cell>
          <cell r="C5198" t="str">
            <v>- - - - кролика или зайца</v>
          </cell>
          <cell r="D5198" t="str">
            <v>шт</v>
          </cell>
          <cell r="E5198">
            <v>3</v>
          </cell>
        </row>
        <row r="5199">
          <cell r="B5199">
            <v>4301807092</v>
          </cell>
          <cell r="C5199" t="str">
            <v>- - - - бобра</v>
          </cell>
          <cell r="D5199" t="str">
            <v>шт</v>
          </cell>
          <cell r="E5199">
            <v>3</v>
          </cell>
        </row>
        <row r="5200">
          <cell r="B5200">
            <v>4301807093</v>
          </cell>
          <cell r="C5200" t="str">
            <v>- - - - ондатры</v>
          </cell>
          <cell r="D5200" t="str">
            <v>шт</v>
          </cell>
          <cell r="E5200">
            <v>3</v>
          </cell>
        </row>
        <row r="5201">
          <cell r="B5201">
            <v>4301807094</v>
          </cell>
          <cell r="C5201" t="str">
            <v>- - - - нутрии</v>
          </cell>
          <cell r="D5201" t="str">
            <v>шт</v>
          </cell>
          <cell r="E5201">
            <v>3</v>
          </cell>
        </row>
        <row r="5202">
          <cell r="B5202">
            <v>4301807095</v>
          </cell>
          <cell r="C5202" t="str">
            <v>- - - - - шкурки бельков гренландского тюленя или детенышей хохлача</v>
          </cell>
          <cell r="D5202" t="str">
            <v>шт</v>
          </cell>
          <cell r="E5202">
            <v>3</v>
          </cell>
        </row>
        <row r="5203">
          <cell r="B5203">
            <v>4301807096</v>
          </cell>
          <cell r="C5203" t="str">
            <v>- - - - - - бельков и других детенышей тюленей (кроме гренландского тюленя и хохлача)</v>
          </cell>
          <cell r="D5203" t="str">
            <v>шт</v>
          </cell>
          <cell r="E5203">
            <v>3</v>
          </cell>
        </row>
        <row r="5204">
          <cell r="B5204">
            <v>4301807097</v>
          </cell>
          <cell r="C5204" t="str">
            <v>- - - - - - прочие</v>
          </cell>
          <cell r="D5204" t="str">
            <v>шт</v>
          </cell>
          <cell r="E5204">
            <v>3</v>
          </cell>
        </row>
        <row r="5205">
          <cell r="B5205">
            <v>4301807099</v>
          </cell>
          <cell r="C5205" t="str">
            <v>- - - - прочие</v>
          </cell>
          <cell r="D5205" t="str">
            <v>-</v>
          </cell>
          <cell r="E5205">
            <v>3</v>
          </cell>
        </row>
        <row r="5206">
          <cell r="B5206">
            <v>4301900010</v>
          </cell>
          <cell r="C5206" t="str">
            <v>- - - песца</v>
          </cell>
          <cell r="D5206" t="str">
            <v>шт</v>
          </cell>
          <cell r="E5206">
            <v>3</v>
          </cell>
        </row>
        <row r="5207">
          <cell r="B5207">
            <v>4301900020</v>
          </cell>
          <cell r="C5207" t="str">
            <v>- - - прочие</v>
          </cell>
          <cell r="D5207" t="str">
            <v>шт</v>
          </cell>
          <cell r="E5207">
            <v>3</v>
          </cell>
        </row>
        <row r="5208">
          <cell r="B5208">
            <v>4301900030</v>
          </cell>
          <cell r="C5208" t="str">
            <v>- - хвосты норки</v>
          </cell>
          <cell r="D5208" t="str">
            <v>-</v>
          </cell>
          <cell r="E5208">
            <v>3</v>
          </cell>
        </row>
        <row r="5209">
          <cell r="B5209">
            <v>4301900090</v>
          </cell>
          <cell r="C5209" t="str">
            <v>- - прочие</v>
          </cell>
          <cell r="D5209" t="str">
            <v>-</v>
          </cell>
          <cell r="E5209">
            <v>3</v>
          </cell>
        </row>
        <row r="5210">
          <cell r="B5210">
            <v>4302110010</v>
          </cell>
          <cell r="C5210" t="str">
            <v>- - - коричневой</v>
          </cell>
          <cell r="D5210" t="str">
            <v>шт</v>
          </cell>
          <cell r="E5210">
            <v>5</v>
          </cell>
        </row>
        <row r="5211">
          <cell r="B5211">
            <v>4302110090</v>
          </cell>
          <cell r="C5211" t="str">
            <v>- - - прочие</v>
          </cell>
          <cell r="D5211" t="str">
            <v>шт</v>
          </cell>
          <cell r="E5211">
            <v>5</v>
          </cell>
        </row>
        <row r="5212">
          <cell r="B5212">
            <v>4302191000</v>
          </cell>
          <cell r="C5212" t="str">
            <v>- - - бобра</v>
          </cell>
          <cell r="D5212" t="str">
            <v>шт</v>
          </cell>
          <cell r="E5212">
            <v>5</v>
          </cell>
        </row>
        <row r="5213">
          <cell r="B5213">
            <v>4302192000</v>
          </cell>
          <cell r="C5213" t="str">
            <v>- - - ондатры</v>
          </cell>
          <cell r="D5213" t="str">
            <v>шт</v>
          </cell>
          <cell r="E5213">
            <v>5</v>
          </cell>
        </row>
        <row r="5214">
          <cell r="B5214">
            <v>4302193010</v>
          </cell>
          <cell r="C5214" t="str">
            <v>- - - - лисицы серебристо-черной</v>
          </cell>
          <cell r="D5214" t="str">
            <v>шт</v>
          </cell>
          <cell r="E5214">
            <v>5</v>
          </cell>
        </row>
        <row r="5215">
          <cell r="B5215">
            <v>4302193020</v>
          </cell>
          <cell r="C5215" t="str">
            <v>- - - - лисицы красной</v>
          </cell>
          <cell r="D5215" t="str">
            <v>шт</v>
          </cell>
          <cell r="E5215">
            <v>5</v>
          </cell>
        </row>
        <row r="5216">
          <cell r="B5216">
            <v>4302193060</v>
          </cell>
          <cell r="C5216" t="str">
            <v>- - - - песца голубого</v>
          </cell>
          <cell r="D5216" t="str">
            <v>шт</v>
          </cell>
          <cell r="E5216">
            <v>5</v>
          </cell>
        </row>
        <row r="5217">
          <cell r="B5217">
            <v>4302193070</v>
          </cell>
          <cell r="C5217" t="str">
            <v>- - - - песца белого</v>
          </cell>
          <cell r="D5217" t="str">
            <v>шт</v>
          </cell>
          <cell r="E5217">
            <v>5</v>
          </cell>
        </row>
        <row r="5218">
          <cell r="B5218">
            <v>4302193090</v>
          </cell>
          <cell r="C5218" t="str">
            <v>- - - - прочие</v>
          </cell>
          <cell r="D5218" t="str">
            <v>шт</v>
          </cell>
          <cell r="E5218">
            <v>5</v>
          </cell>
        </row>
        <row r="5219">
          <cell r="B5219">
            <v>4302193500</v>
          </cell>
          <cell r="C5219" t="str">
            <v>- - - кролика или зайца</v>
          </cell>
          <cell r="D5219" t="str">
            <v>шт</v>
          </cell>
          <cell r="E5219">
            <v>5</v>
          </cell>
        </row>
        <row r="5220">
          <cell r="B5220">
            <v>4302194100</v>
          </cell>
          <cell r="C5220" t="str">
            <v>- - - - бельков гренландского тюленя или детенышей хохлача</v>
          </cell>
          <cell r="D5220" t="str">
            <v>шт</v>
          </cell>
          <cell r="E5220">
            <v>5</v>
          </cell>
        </row>
        <row r="5221">
          <cell r="B5221">
            <v>4302194910</v>
          </cell>
          <cell r="C5221" t="str">
            <v>- - - - - бельков и других детенышей тюленей (кроме гренландского тюленя и хохлача)</v>
          </cell>
          <cell r="D5221" t="str">
            <v>шт</v>
          </cell>
          <cell r="E5221">
            <v>5</v>
          </cell>
        </row>
        <row r="5222">
          <cell r="B5222">
            <v>4302194990</v>
          </cell>
          <cell r="C5222" t="str">
            <v>- - - - - прочие</v>
          </cell>
          <cell r="D5222" t="str">
            <v>шт</v>
          </cell>
          <cell r="E5222">
            <v>5</v>
          </cell>
        </row>
        <row r="5223">
          <cell r="B5223">
            <v>4302195010</v>
          </cell>
          <cell r="C5223" t="str">
            <v>- - - - каланов</v>
          </cell>
          <cell r="D5223" t="str">
            <v>шт</v>
          </cell>
          <cell r="E5223">
            <v>5</v>
          </cell>
        </row>
        <row r="5224">
          <cell r="B5224">
            <v>4302195020</v>
          </cell>
          <cell r="C5224" t="str">
            <v>- - - - нутрии</v>
          </cell>
          <cell r="D5224" t="str">
            <v>шт</v>
          </cell>
          <cell r="E5224">
            <v>5</v>
          </cell>
        </row>
        <row r="5225">
          <cell r="B5225">
            <v>4302196000</v>
          </cell>
          <cell r="C5225" t="str">
            <v>- - - сурков</v>
          </cell>
          <cell r="D5225" t="str">
            <v>шт</v>
          </cell>
          <cell r="E5225">
            <v>5</v>
          </cell>
        </row>
        <row r="5226">
          <cell r="B5226">
            <v>4302197010</v>
          </cell>
          <cell r="C5226" t="str">
            <v>- - - - рыси</v>
          </cell>
          <cell r="D5226" t="str">
            <v>шт</v>
          </cell>
          <cell r="E5226">
            <v>5</v>
          </cell>
        </row>
        <row r="5227">
          <cell r="B5227">
            <v>4302197090</v>
          </cell>
          <cell r="C5227" t="str">
            <v>- - - - прочие</v>
          </cell>
          <cell r="D5227" t="str">
            <v>шт</v>
          </cell>
          <cell r="E5227">
            <v>5</v>
          </cell>
        </row>
        <row r="5228">
          <cell r="B5228">
            <v>4302197500</v>
          </cell>
          <cell r="C5228" t="str">
            <v>- - - - 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v>
          </cell>
          <cell r="D5228" t="str">
            <v>шт</v>
          </cell>
          <cell r="E5228">
            <v>5</v>
          </cell>
        </row>
        <row r="5229">
          <cell r="B5229">
            <v>4302198010</v>
          </cell>
          <cell r="C5229" t="str">
            <v>- - - - - овчина меховая</v>
          </cell>
          <cell r="D5229" t="str">
            <v>шт</v>
          </cell>
          <cell r="E5229">
            <v>5</v>
          </cell>
        </row>
        <row r="5230">
          <cell r="B5230">
            <v>4302198020</v>
          </cell>
          <cell r="C5230" t="str">
            <v>- - - - - велюр меховой</v>
          </cell>
          <cell r="D5230" t="str">
            <v>шт</v>
          </cell>
          <cell r="E5230">
            <v>5</v>
          </cell>
        </row>
        <row r="5231">
          <cell r="B5231">
            <v>4302198030</v>
          </cell>
          <cell r="C5231" t="str">
            <v>- - - - - овчина шубная</v>
          </cell>
          <cell r="D5231" t="str">
            <v>шт</v>
          </cell>
          <cell r="E5231">
            <v>5</v>
          </cell>
        </row>
        <row r="5232">
          <cell r="B5232">
            <v>4302198040</v>
          </cell>
          <cell r="C5232" t="str">
            <v>- - - - - овчина меховая и шубная с пленочным покрытием</v>
          </cell>
          <cell r="D5232" t="str">
            <v>шт</v>
          </cell>
          <cell r="E5232">
            <v>5</v>
          </cell>
        </row>
        <row r="5233">
          <cell r="B5233">
            <v>4302198090</v>
          </cell>
          <cell r="C5233" t="str">
            <v>- - - - - прочие</v>
          </cell>
          <cell r="D5233" t="str">
            <v>шт</v>
          </cell>
          <cell r="E5233">
            <v>5</v>
          </cell>
        </row>
        <row r="5234">
          <cell r="B5234">
            <v>4302199510</v>
          </cell>
          <cell r="C5234" t="str">
            <v>- - - - горностая</v>
          </cell>
          <cell r="D5234" t="str">
            <v>шт</v>
          </cell>
          <cell r="E5234">
            <v>5</v>
          </cell>
        </row>
        <row r="5235">
          <cell r="B5235">
            <v>4302199520</v>
          </cell>
          <cell r="C5235" t="str">
            <v>- - - - соболя</v>
          </cell>
          <cell r="D5235" t="str">
            <v>шт</v>
          </cell>
          <cell r="E5235">
            <v>5</v>
          </cell>
        </row>
        <row r="5236">
          <cell r="B5236">
            <v>4302199530</v>
          </cell>
          <cell r="C5236" t="str">
            <v>- - - - куницы</v>
          </cell>
          <cell r="D5236" t="str">
            <v>шт</v>
          </cell>
          <cell r="E5236">
            <v>5</v>
          </cell>
        </row>
        <row r="5237">
          <cell r="B5237">
            <v>4302199540</v>
          </cell>
          <cell r="C5237" t="str">
            <v>- - - - выдры</v>
          </cell>
          <cell r="D5237" t="str">
            <v>шт</v>
          </cell>
          <cell r="E5237">
            <v>5</v>
          </cell>
        </row>
        <row r="5238">
          <cell r="B5238">
            <v>4302199550</v>
          </cell>
          <cell r="C5238" t="str">
            <v>- - - - колонка</v>
          </cell>
          <cell r="D5238" t="str">
            <v>шт</v>
          </cell>
          <cell r="E5238">
            <v>5</v>
          </cell>
        </row>
        <row r="5239">
          <cell r="B5239">
            <v>4302199560</v>
          </cell>
          <cell r="C5239" t="str">
            <v>- - - - хоря</v>
          </cell>
          <cell r="D5239" t="str">
            <v>шт</v>
          </cell>
          <cell r="E5239">
            <v>5</v>
          </cell>
        </row>
        <row r="5240">
          <cell r="B5240">
            <v>4302199570</v>
          </cell>
          <cell r="C5240" t="str">
            <v>- - - - енота</v>
          </cell>
          <cell r="D5240" t="str">
            <v>шт</v>
          </cell>
          <cell r="E5240">
            <v>5</v>
          </cell>
        </row>
        <row r="5241">
          <cell r="B5241">
            <v>4302199580</v>
          </cell>
          <cell r="C5241" t="str">
            <v>- - - - белки</v>
          </cell>
          <cell r="D5241" t="str">
            <v>шт</v>
          </cell>
          <cell r="E5241">
            <v>5</v>
          </cell>
        </row>
        <row r="5242">
          <cell r="B5242">
            <v>4302199590</v>
          </cell>
          <cell r="C5242" t="str">
            <v>- - - - прочие</v>
          </cell>
          <cell r="D5242" t="str">
            <v>-</v>
          </cell>
          <cell r="E5242">
            <v>5</v>
          </cell>
        </row>
        <row r="5243">
          <cell r="B5243">
            <v>4302200010</v>
          </cell>
          <cell r="C5243" t="str">
            <v>- - - серебристо-черной и красной</v>
          </cell>
          <cell r="D5243" t="str">
            <v>шт</v>
          </cell>
          <cell r="E5243">
            <v>5</v>
          </cell>
        </row>
        <row r="5244">
          <cell r="B5244">
            <v>4302200020</v>
          </cell>
          <cell r="C5244" t="str">
            <v>- - - песца</v>
          </cell>
          <cell r="D5244" t="str">
            <v>шт</v>
          </cell>
          <cell r="E5244">
            <v>5</v>
          </cell>
        </row>
        <row r="5245">
          <cell r="B5245">
            <v>4302200030</v>
          </cell>
          <cell r="C5245" t="str">
            <v>- - - прочие</v>
          </cell>
          <cell r="D5245" t="str">
            <v>-</v>
          </cell>
          <cell r="E5245">
            <v>5</v>
          </cell>
        </row>
        <row r="5246">
          <cell r="B5246">
            <v>4302200040</v>
          </cell>
          <cell r="C5246" t="str">
            <v>- - хвосты норки</v>
          </cell>
          <cell r="D5246" t="str">
            <v>-</v>
          </cell>
          <cell r="E5246">
            <v>5</v>
          </cell>
        </row>
        <row r="5247">
          <cell r="B5247">
            <v>4302200090</v>
          </cell>
          <cell r="C5247" t="str">
            <v>- - прочие</v>
          </cell>
          <cell r="D5247" t="str">
            <v>-</v>
          </cell>
          <cell r="E5247">
            <v>5</v>
          </cell>
        </row>
        <row r="5248">
          <cell r="B5248">
            <v>4302301000</v>
          </cell>
          <cell r="C5248" t="str">
            <v>- - пластины</v>
          </cell>
          <cell r="D5248" t="str">
            <v>-</v>
          </cell>
          <cell r="E5248">
            <v>5</v>
          </cell>
        </row>
        <row r="5249">
          <cell r="B5249">
            <v>4302302110</v>
          </cell>
          <cell r="C5249" t="str">
            <v>- - - - коричневой</v>
          </cell>
          <cell r="D5249" t="str">
            <v>шт</v>
          </cell>
          <cell r="E5249">
            <v>5</v>
          </cell>
        </row>
        <row r="5250">
          <cell r="B5250">
            <v>4302302190</v>
          </cell>
          <cell r="C5250" t="str">
            <v>- - - - прочие</v>
          </cell>
          <cell r="D5250" t="str">
            <v>шт</v>
          </cell>
          <cell r="E5250">
            <v>5</v>
          </cell>
        </row>
        <row r="5251">
          <cell r="B5251">
            <v>4302302500</v>
          </cell>
          <cell r="C5251" t="str">
            <v>- - - кролика или зайца</v>
          </cell>
          <cell r="D5251" t="str">
            <v>шт</v>
          </cell>
          <cell r="E5251">
            <v>5</v>
          </cell>
        </row>
        <row r="5252">
          <cell r="B5252">
            <v>4302303100</v>
          </cell>
          <cell r="C5252" t="str">
            <v>- - - ягнят следующих пород: астраханской, курдючной, каракульской, персидской и аналогичных пород, а также ягнят индийской, китайской, монгольской или тибетской пород</v>
          </cell>
          <cell r="D5252" t="str">
            <v>шт</v>
          </cell>
          <cell r="E5252">
            <v>5</v>
          </cell>
        </row>
        <row r="5253">
          <cell r="B5253">
            <v>4302304100</v>
          </cell>
          <cell r="C5253" t="str">
            <v>- - - ондатры</v>
          </cell>
          <cell r="D5253" t="str">
            <v>шт</v>
          </cell>
          <cell r="E5253">
            <v>5</v>
          </cell>
        </row>
        <row r="5254">
          <cell r="B5254">
            <v>4302304510</v>
          </cell>
          <cell r="C5254" t="str">
            <v>- - - - лисицы серебристо-черной</v>
          </cell>
          <cell r="D5254" t="str">
            <v>шт</v>
          </cell>
          <cell r="E5254">
            <v>5</v>
          </cell>
        </row>
        <row r="5255">
          <cell r="B5255">
            <v>4302304520</v>
          </cell>
          <cell r="C5255" t="str">
            <v>- - - - лисицы красной</v>
          </cell>
          <cell r="D5255" t="str">
            <v>шт</v>
          </cell>
          <cell r="E5255">
            <v>5</v>
          </cell>
        </row>
        <row r="5256">
          <cell r="B5256">
            <v>4302304560</v>
          </cell>
          <cell r="C5256" t="str">
            <v>- - - - песца голубого</v>
          </cell>
          <cell r="D5256" t="str">
            <v>шт</v>
          </cell>
          <cell r="E5256">
            <v>5</v>
          </cell>
        </row>
        <row r="5257">
          <cell r="B5257">
            <v>4302304570</v>
          </cell>
          <cell r="C5257" t="str">
            <v>- - - - песца белого</v>
          </cell>
          <cell r="D5257" t="str">
            <v>шт</v>
          </cell>
          <cell r="E5257">
            <v>5</v>
          </cell>
        </row>
        <row r="5258">
          <cell r="B5258">
            <v>4302304590</v>
          </cell>
          <cell r="C5258" t="str">
            <v>- - - - прочие</v>
          </cell>
          <cell r="D5258" t="str">
            <v>шт</v>
          </cell>
          <cell r="E5258">
            <v>5</v>
          </cell>
        </row>
        <row r="5259">
          <cell r="B5259">
            <v>4302305100</v>
          </cell>
          <cell r="C5259" t="str">
            <v>- - - - бельков гренландского тюленя или детенышей хохлача</v>
          </cell>
          <cell r="D5259" t="str">
            <v>шт</v>
          </cell>
          <cell r="E5259">
            <v>5</v>
          </cell>
        </row>
        <row r="5260">
          <cell r="B5260">
            <v>4302305510</v>
          </cell>
          <cell r="C5260" t="str">
            <v>- - - - - бельков и других детенышей тюленей (кроме гренландского тюленя и хохлача)</v>
          </cell>
          <cell r="D5260" t="str">
            <v>шт</v>
          </cell>
          <cell r="E5260">
            <v>5</v>
          </cell>
        </row>
        <row r="5261">
          <cell r="B5261">
            <v>4302305590</v>
          </cell>
          <cell r="C5261" t="str">
            <v>- - - - - прочие</v>
          </cell>
          <cell r="D5261" t="str">
            <v>шт</v>
          </cell>
          <cell r="E5261">
            <v>5</v>
          </cell>
        </row>
        <row r="5262">
          <cell r="B5262">
            <v>4302306110</v>
          </cell>
          <cell r="C5262" t="str">
            <v>- - - - каланов</v>
          </cell>
          <cell r="D5262" t="str">
            <v>шт</v>
          </cell>
          <cell r="E5262">
            <v>5</v>
          </cell>
        </row>
        <row r="5263">
          <cell r="B5263">
            <v>4302306120</v>
          </cell>
          <cell r="C5263" t="str">
            <v>- - - - нутрии</v>
          </cell>
          <cell r="D5263" t="str">
            <v>шт</v>
          </cell>
          <cell r="E5263">
            <v>5</v>
          </cell>
        </row>
        <row r="5264">
          <cell r="B5264">
            <v>4302307110</v>
          </cell>
          <cell r="C5264" t="str">
            <v>- - - - рыси</v>
          </cell>
          <cell r="D5264" t="str">
            <v>шт</v>
          </cell>
          <cell r="E5264">
            <v>5</v>
          </cell>
        </row>
        <row r="5265">
          <cell r="B5265">
            <v>4302307190</v>
          </cell>
          <cell r="C5265" t="str">
            <v>- - - - прочие</v>
          </cell>
          <cell r="D5265" t="str">
            <v>шт</v>
          </cell>
          <cell r="E5265">
            <v>5</v>
          </cell>
        </row>
        <row r="5266">
          <cell r="B5266">
            <v>4302309510</v>
          </cell>
          <cell r="C5266" t="str">
            <v>- - - - соболя</v>
          </cell>
          <cell r="D5266" t="str">
            <v>шт</v>
          </cell>
          <cell r="E5266">
            <v>5</v>
          </cell>
        </row>
        <row r="5267">
          <cell r="B5267">
            <v>4302309520</v>
          </cell>
          <cell r="C5267" t="str">
            <v>- - - - куницы</v>
          </cell>
          <cell r="D5267" t="str">
            <v>шт</v>
          </cell>
          <cell r="E5267">
            <v>5</v>
          </cell>
        </row>
        <row r="5268">
          <cell r="B5268">
            <v>4302309530</v>
          </cell>
          <cell r="C5268" t="str">
            <v>- - - - горностая</v>
          </cell>
          <cell r="D5268" t="str">
            <v>шт</v>
          </cell>
          <cell r="E5268">
            <v>5</v>
          </cell>
        </row>
        <row r="5269">
          <cell r="B5269">
            <v>4302309540</v>
          </cell>
          <cell r="C5269" t="str">
            <v>- - - - колонка</v>
          </cell>
          <cell r="D5269" t="str">
            <v>шт</v>
          </cell>
          <cell r="E5269">
            <v>5</v>
          </cell>
        </row>
        <row r="5270">
          <cell r="B5270">
            <v>4302309550</v>
          </cell>
          <cell r="C5270" t="str">
            <v>- - - - хоря</v>
          </cell>
          <cell r="D5270" t="str">
            <v>шт</v>
          </cell>
          <cell r="E5270">
            <v>5</v>
          </cell>
        </row>
        <row r="5271">
          <cell r="B5271">
            <v>4302309560</v>
          </cell>
          <cell r="C5271" t="str">
            <v>- - - - енота</v>
          </cell>
          <cell r="D5271" t="str">
            <v>шт</v>
          </cell>
          <cell r="E5271">
            <v>5</v>
          </cell>
        </row>
        <row r="5272">
          <cell r="B5272">
            <v>4302309570</v>
          </cell>
          <cell r="C5272" t="str">
            <v>- - - - белки</v>
          </cell>
          <cell r="D5272" t="str">
            <v>шт</v>
          </cell>
          <cell r="E5272">
            <v>5</v>
          </cell>
        </row>
        <row r="5273">
          <cell r="B5273">
            <v>4302309590</v>
          </cell>
          <cell r="C5273" t="str">
            <v>- - - - прочие</v>
          </cell>
          <cell r="D5273" t="str">
            <v>-</v>
          </cell>
          <cell r="E5273">
            <v>5</v>
          </cell>
        </row>
        <row r="5274">
          <cell r="B5274">
            <v>4303101010</v>
          </cell>
          <cell r="C5274" t="str">
            <v>- - - предметы одежды</v>
          </cell>
          <cell r="D5274" t="str">
            <v>шт</v>
          </cell>
          <cell r="E5274">
            <v>10</v>
          </cell>
        </row>
        <row r="5275">
          <cell r="B5275">
            <v>4303101090</v>
          </cell>
          <cell r="C5275" t="str">
            <v>- - - принадлежности к одежде</v>
          </cell>
          <cell r="D5275" t="str">
            <v>-</v>
          </cell>
          <cell r="E5275">
            <v>10</v>
          </cell>
        </row>
        <row r="5276">
          <cell r="B5276">
            <v>4303109010</v>
          </cell>
          <cell r="C5276" t="str">
            <v>- - - предметы одежды из норки</v>
          </cell>
          <cell r="D5276" t="str">
            <v>шт</v>
          </cell>
          <cell r="E5276">
            <v>10</v>
          </cell>
        </row>
        <row r="5277">
          <cell r="B5277">
            <v>4303109020</v>
          </cell>
          <cell r="C5277" t="str">
            <v>- - - предметы одежды из нутрии</v>
          </cell>
          <cell r="D5277" t="str">
            <v>шт</v>
          </cell>
          <cell r="E5277">
            <v>10</v>
          </cell>
        </row>
        <row r="5278">
          <cell r="B5278">
            <v>4303109030</v>
          </cell>
          <cell r="C5278" t="str">
            <v>- - - предметы одежды из песца или лисицы</v>
          </cell>
          <cell r="D5278" t="str">
            <v>шт</v>
          </cell>
          <cell r="E5278">
            <v>10</v>
          </cell>
        </row>
        <row r="5279">
          <cell r="B5279">
            <v>4303109040</v>
          </cell>
          <cell r="C5279" t="str">
            <v>- - - предметы одежды из кролика или зайца</v>
          </cell>
          <cell r="D5279" t="str">
            <v>шт</v>
          </cell>
          <cell r="E5279">
            <v>10</v>
          </cell>
        </row>
        <row r="5280">
          <cell r="B5280">
            <v>4303109050</v>
          </cell>
          <cell r="C5280" t="str">
            <v>- - - предметы одежды из енота</v>
          </cell>
          <cell r="D5280" t="str">
            <v>шт</v>
          </cell>
          <cell r="E5280">
            <v>10</v>
          </cell>
        </row>
        <row r="5281">
          <cell r="B5281">
            <v>4303109060</v>
          </cell>
          <cell r="C5281" t="str">
            <v>- - - предметы одежды из овчины</v>
          </cell>
          <cell r="D5281" t="str">
            <v>шт</v>
          </cell>
          <cell r="E5281">
            <v>10</v>
          </cell>
        </row>
        <row r="5282">
          <cell r="B5282">
            <v>4303109070</v>
          </cell>
          <cell r="C5282" t="str">
            <v>- - - предметы одежды из овчины, из кролика или зайца, детские: рост до 164 см, обхват груди до 84 см</v>
          </cell>
          <cell r="D5282" t="str">
            <v>шт</v>
          </cell>
          <cell r="E5282">
            <v>7.5</v>
          </cell>
        </row>
        <row r="5283">
          <cell r="B5283">
            <v>4303109080</v>
          </cell>
          <cell r="C5283" t="str">
            <v>- - - предметы одежды прочие</v>
          </cell>
          <cell r="D5283" t="str">
            <v>шт</v>
          </cell>
          <cell r="E5283">
            <v>10</v>
          </cell>
        </row>
        <row r="5284">
          <cell r="B5284">
            <v>4303109090</v>
          </cell>
          <cell r="C5284" t="str">
            <v>- - - принадлежности к одежде</v>
          </cell>
          <cell r="D5284" t="str">
            <v>-</v>
          </cell>
          <cell r="E5284">
            <v>10</v>
          </cell>
        </row>
        <row r="5285">
          <cell r="B5285">
            <v>4303900000</v>
          </cell>
          <cell r="C5285" t="str">
            <v>- прочие</v>
          </cell>
          <cell r="D5285" t="str">
            <v>-</v>
          </cell>
          <cell r="E5285">
            <v>10</v>
          </cell>
        </row>
        <row r="5286">
          <cell r="B5286">
            <v>4304000000</v>
          </cell>
          <cell r="C5286" t="str">
            <v>Мех искусственный и изделия из него</v>
          </cell>
          <cell r="D5286" t="str">
            <v>-</v>
          </cell>
          <cell r="E5286">
            <v>7</v>
          </cell>
        </row>
        <row r="5287">
          <cell r="B5287">
            <v>4401110001</v>
          </cell>
          <cell r="C5287" t="str">
            <v>- - - древесина топливная в виде бревен длиной менее 1 м или расколотых бревен и поленьев</v>
          </cell>
          <cell r="D5287" t="str">
            <v>-</v>
          </cell>
          <cell r="E5287">
            <v>10</v>
          </cell>
        </row>
        <row r="5288">
          <cell r="B5288">
            <v>4401110009</v>
          </cell>
          <cell r="C5288" t="str">
            <v>- - - прочая</v>
          </cell>
          <cell r="D5288" t="str">
            <v>-</v>
          </cell>
          <cell r="E5288">
            <v>10</v>
          </cell>
        </row>
        <row r="5289">
          <cell r="B5289">
            <v>4401120001</v>
          </cell>
          <cell r="C5289" t="str">
            <v>- - - древесина топливная в виде бревен длиной менее 1 м или расколотых бревен и поленьев</v>
          </cell>
          <cell r="D5289" t="str">
            <v>-</v>
          </cell>
          <cell r="E5289">
            <v>10</v>
          </cell>
        </row>
        <row r="5290">
          <cell r="B5290">
            <v>4401120009</v>
          </cell>
          <cell r="C5290" t="str">
            <v>- - - прочая</v>
          </cell>
          <cell r="D5290" t="str">
            <v>-</v>
          </cell>
          <cell r="E5290">
            <v>10</v>
          </cell>
        </row>
        <row r="5291">
          <cell r="B5291">
            <v>4401210000</v>
          </cell>
          <cell r="C5291" t="str">
            <v>- - хвойных пород</v>
          </cell>
          <cell r="D5291" t="str">
            <v>-</v>
          </cell>
          <cell r="E5291">
            <v>5</v>
          </cell>
        </row>
        <row r="5292">
          <cell r="B5292">
            <v>4401220000</v>
          </cell>
          <cell r="C5292" t="str">
            <v>- - лиственных пород</v>
          </cell>
          <cell r="D5292" t="str">
            <v>-</v>
          </cell>
          <cell r="E5292">
            <v>8</v>
          </cell>
        </row>
        <row r="5293">
          <cell r="B5293">
            <v>4401310000</v>
          </cell>
          <cell r="C5293" t="str">
            <v>- - гранулы древесные</v>
          </cell>
          <cell r="D5293" t="str">
            <v>-</v>
          </cell>
          <cell r="E5293">
            <v>10</v>
          </cell>
        </row>
        <row r="5294">
          <cell r="B5294">
            <v>4401390000</v>
          </cell>
          <cell r="C5294" t="str">
            <v>- - прочие</v>
          </cell>
          <cell r="D5294" t="str">
            <v>-</v>
          </cell>
          <cell r="E5294">
            <v>10</v>
          </cell>
        </row>
        <row r="5295">
          <cell r="B5295">
            <v>4401401000</v>
          </cell>
          <cell r="C5295" t="str">
            <v>- - опилки</v>
          </cell>
          <cell r="D5295" t="str">
            <v>-</v>
          </cell>
          <cell r="E5295">
            <v>10</v>
          </cell>
        </row>
        <row r="5296">
          <cell r="B5296">
            <v>4401409000</v>
          </cell>
          <cell r="C5296" t="str">
            <v>- - прочие</v>
          </cell>
          <cell r="D5296" t="str">
            <v>-</v>
          </cell>
          <cell r="E5296">
            <v>10</v>
          </cell>
        </row>
        <row r="5297">
          <cell r="B5297">
            <v>4402100000</v>
          </cell>
          <cell r="C5297" t="str">
            <v>- из бамбука</v>
          </cell>
          <cell r="D5297" t="str">
            <v>-</v>
          </cell>
          <cell r="E5297">
            <v>5</v>
          </cell>
        </row>
        <row r="5298">
          <cell r="B5298">
            <v>4402900000</v>
          </cell>
          <cell r="C5298" t="str">
            <v>- прочий</v>
          </cell>
          <cell r="D5298" t="str">
            <v>-</v>
          </cell>
          <cell r="E5298">
            <v>5</v>
          </cell>
        </row>
        <row r="5299">
          <cell r="B5299">
            <v>4403110001</v>
          </cell>
          <cell r="C5299" t="str">
            <v>- - - бревна из древесины хвойных пород, любой степени пропитки, не менее 6 м, но не более 18 м в длину и с окружностью комеля более 45 см, но не более 90 см</v>
          </cell>
          <cell r="D5299" t="str">
            <v>м3</v>
          </cell>
          <cell r="E5299">
            <v>8</v>
          </cell>
        </row>
        <row r="5300">
          <cell r="B5300">
            <v>4403110009</v>
          </cell>
          <cell r="C5300" t="str">
            <v>- - - прочие</v>
          </cell>
          <cell r="D5300" t="str">
            <v>м3</v>
          </cell>
          <cell r="E5300">
            <v>10</v>
          </cell>
        </row>
        <row r="5301">
          <cell r="B5301">
            <v>4403120001</v>
          </cell>
          <cell r="C5301" t="str">
            <v>- - - из дуба</v>
          </cell>
          <cell r="D5301" t="str">
            <v>м3</v>
          </cell>
          <cell r="E5301">
            <v>8</v>
          </cell>
        </row>
        <row r="5302">
          <cell r="B5302">
            <v>4403120002</v>
          </cell>
          <cell r="C5302" t="str">
            <v>- - - из бука</v>
          </cell>
          <cell r="D5302" t="str">
            <v>м3</v>
          </cell>
          <cell r="E5302">
            <v>10</v>
          </cell>
        </row>
        <row r="5303">
          <cell r="B5303">
            <v>4403120003</v>
          </cell>
          <cell r="C5303" t="str">
            <v>- - - из ясеня</v>
          </cell>
          <cell r="D5303" t="str">
            <v>м3</v>
          </cell>
          <cell r="E5303">
            <v>10</v>
          </cell>
        </row>
        <row r="5304">
          <cell r="B5304">
            <v>4403120009</v>
          </cell>
          <cell r="C5304" t="str">
            <v>- - - прочие</v>
          </cell>
          <cell r="D5304" t="str">
            <v>м3</v>
          </cell>
          <cell r="E5304">
            <v>10</v>
          </cell>
        </row>
        <row r="5305">
          <cell r="B5305">
            <v>4403211100</v>
          </cell>
          <cell r="C5305" t="str">
            <v>- - - - бревна</v>
          </cell>
          <cell r="D5305" t="str">
            <v>м3</v>
          </cell>
          <cell r="E5305">
            <v>8</v>
          </cell>
        </row>
        <row r="5306">
          <cell r="B5306">
            <v>4403211900</v>
          </cell>
          <cell r="C5306" t="str">
            <v>- - - - прочие</v>
          </cell>
          <cell r="D5306" t="str">
            <v>м3</v>
          </cell>
          <cell r="E5306">
            <v>8</v>
          </cell>
        </row>
        <row r="5307">
          <cell r="B5307">
            <v>4403219100</v>
          </cell>
          <cell r="C5307" t="str">
            <v>- - - - бревна</v>
          </cell>
          <cell r="D5307" t="str">
            <v>м3</v>
          </cell>
          <cell r="E5307">
            <v>8</v>
          </cell>
        </row>
        <row r="5308">
          <cell r="B5308">
            <v>4403219900</v>
          </cell>
          <cell r="C5308" t="str">
            <v>- - - - прочие</v>
          </cell>
          <cell r="D5308" t="str">
            <v>м3</v>
          </cell>
          <cell r="E5308">
            <v>8</v>
          </cell>
        </row>
        <row r="5309">
          <cell r="B5309">
            <v>4403221000</v>
          </cell>
          <cell r="C5309" t="str">
            <v>- - - сосна обыкновенная вида "Pinus sylvestris L."</v>
          </cell>
          <cell r="D5309" t="str">
            <v>м3</v>
          </cell>
          <cell r="E5309">
            <v>8</v>
          </cell>
        </row>
        <row r="5310">
          <cell r="B5310">
            <v>4403229000</v>
          </cell>
          <cell r="C5310" t="str">
            <v>- - - сосна прочая</v>
          </cell>
          <cell r="D5310" t="str">
            <v>м3</v>
          </cell>
          <cell r="E5310">
            <v>8</v>
          </cell>
        </row>
        <row r="5311">
          <cell r="B5311">
            <v>4403231100</v>
          </cell>
          <cell r="C5311" t="str">
            <v>- - - - бревна</v>
          </cell>
          <cell r="D5311" t="str">
            <v>м3</v>
          </cell>
          <cell r="E5311">
            <v>8</v>
          </cell>
        </row>
        <row r="5312">
          <cell r="B5312">
            <v>4403231900</v>
          </cell>
          <cell r="C5312" t="str">
            <v>- - - - прочие</v>
          </cell>
          <cell r="D5312" t="str">
            <v>м3</v>
          </cell>
          <cell r="E5312">
            <v>8</v>
          </cell>
        </row>
        <row r="5313">
          <cell r="B5313">
            <v>4403239100</v>
          </cell>
          <cell r="C5313" t="str">
            <v>- - - - бревна</v>
          </cell>
          <cell r="D5313" t="str">
            <v>м3</v>
          </cell>
          <cell r="E5313">
            <v>8</v>
          </cell>
        </row>
        <row r="5314">
          <cell r="B5314">
            <v>4403239900</v>
          </cell>
          <cell r="C5314" t="str">
            <v>- - - - прочие</v>
          </cell>
          <cell r="D5314" t="str">
            <v>м3</v>
          </cell>
          <cell r="E5314">
            <v>8</v>
          </cell>
        </row>
        <row r="5315">
          <cell r="B5315">
            <v>4403241000</v>
          </cell>
          <cell r="C5315" t="str">
            <v>- - - ель обыкновенная вида "Picea abies Karst." или пихта белая европейская вида "Abies alba Mill."</v>
          </cell>
          <cell r="D5315" t="str">
            <v>м3</v>
          </cell>
          <cell r="E5315">
            <v>8</v>
          </cell>
        </row>
        <row r="5316">
          <cell r="B5316">
            <v>4403249000</v>
          </cell>
          <cell r="C5316" t="str">
            <v>- - - ель прочая или пихта прочая</v>
          </cell>
          <cell r="D5316" t="str">
            <v>м3</v>
          </cell>
          <cell r="E5316">
            <v>8</v>
          </cell>
        </row>
        <row r="5317">
          <cell r="B5317">
            <v>4403259100</v>
          </cell>
          <cell r="C5317" t="str">
            <v>- - - бревна</v>
          </cell>
          <cell r="D5317" t="str">
            <v>м3</v>
          </cell>
          <cell r="E5317">
            <v>8</v>
          </cell>
        </row>
        <row r="5318">
          <cell r="B5318">
            <v>4403259900</v>
          </cell>
          <cell r="C5318" t="str">
            <v>- - - прочие</v>
          </cell>
          <cell r="D5318" t="str">
            <v>м3</v>
          </cell>
          <cell r="E5318">
            <v>8</v>
          </cell>
        </row>
        <row r="5319">
          <cell r="B5319">
            <v>4403260000</v>
          </cell>
          <cell r="C5319" t="str">
            <v>- - прочие</v>
          </cell>
          <cell r="D5319" t="str">
            <v>м3</v>
          </cell>
          <cell r="E5319">
            <v>8</v>
          </cell>
        </row>
        <row r="5320">
          <cell r="B5320">
            <v>4403410000</v>
          </cell>
          <cell r="C5320" t="str">
            <v>- - шорея с темно-красной древесиной, шорея с бледно-красной древесиной и шорея бакау</v>
          </cell>
          <cell r="D5320" t="str">
            <v>м3</v>
          </cell>
          <cell r="E5320">
            <v>5</v>
          </cell>
        </row>
        <row r="5321">
          <cell r="B5321">
            <v>4403491000</v>
          </cell>
          <cell r="C5321" t="str">
            <v>- - - энтандрофрагма цилиндрическая, кайя иворензис и хлорофора высокая, или африканское тиковое дерево</v>
          </cell>
          <cell r="D5321" t="str">
            <v>м3</v>
          </cell>
          <cell r="E5321">
            <v>5</v>
          </cell>
        </row>
        <row r="5322">
          <cell r="B5322">
            <v>4403493500</v>
          </cell>
          <cell r="C5322" t="str">
            <v>- - - аукумея Клайна и энтандрофрагма полезная</v>
          </cell>
          <cell r="D5322" t="str">
            <v>м3</v>
          </cell>
          <cell r="E5322">
            <v>5</v>
          </cell>
        </row>
        <row r="5323">
          <cell r="B5323">
            <v>4403499501</v>
          </cell>
          <cell r="C5323" t="str">
            <v>- - - - из древесины тропических пород, указанных в дополнительном примечании Евразийского экономического союза 2 к данной группе, кроме указанных в субпозиции 4403 41 000 0, подсубпозициях 4403 49 100 0, 4403 49 350 0</v>
          </cell>
          <cell r="D5323" t="str">
            <v>м3</v>
          </cell>
          <cell r="E5323">
            <v>5</v>
          </cell>
        </row>
        <row r="5324">
          <cell r="B5324">
            <v>4403499509</v>
          </cell>
          <cell r="C5324" t="str">
            <v>- - - - прочие</v>
          </cell>
          <cell r="D5324" t="str">
            <v>м3</v>
          </cell>
          <cell r="E5324">
            <v>10</v>
          </cell>
        </row>
        <row r="5325">
          <cell r="B5325">
            <v>4403911000</v>
          </cell>
          <cell r="C5325" t="str">
            <v>- - - бревна</v>
          </cell>
          <cell r="D5325" t="str">
            <v>м3</v>
          </cell>
          <cell r="E5325">
            <v>10</v>
          </cell>
        </row>
        <row r="5326">
          <cell r="B5326">
            <v>4403919000</v>
          </cell>
          <cell r="C5326" t="str">
            <v>- - - прочие</v>
          </cell>
          <cell r="D5326" t="str">
            <v>м3</v>
          </cell>
          <cell r="E5326">
            <v>10</v>
          </cell>
        </row>
        <row r="5327">
          <cell r="B5327">
            <v>4403931000</v>
          </cell>
          <cell r="C5327" t="str">
            <v>- - - бревна</v>
          </cell>
          <cell r="D5327" t="str">
            <v>м3</v>
          </cell>
          <cell r="E5327">
            <v>10</v>
          </cell>
        </row>
        <row r="5328">
          <cell r="B5328">
            <v>4403939000</v>
          </cell>
          <cell r="C5328" t="str">
            <v>- - - прочие</v>
          </cell>
          <cell r="D5328" t="str">
            <v>м3</v>
          </cell>
          <cell r="E5328">
            <v>10</v>
          </cell>
        </row>
        <row r="5329">
          <cell r="B5329">
            <v>4403940000</v>
          </cell>
          <cell r="C5329" t="str">
            <v>- - из бука (Fagus spp.), прочие</v>
          </cell>
          <cell r="D5329" t="str">
            <v>м3</v>
          </cell>
          <cell r="E5329">
            <v>10</v>
          </cell>
        </row>
        <row r="5330">
          <cell r="B5330">
            <v>4403950001</v>
          </cell>
          <cell r="C5330" t="str">
            <v>- - - бревна диаметром наименьшего поперечного сечения не менее 15 см, длиной не менее 1 м</v>
          </cell>
          <cell r="D5330" t="str">
            <v>м3</v>
          </cell>
          <cell r="E5330">
            <v>10</v>
          </cell>
        </row>
        <row r="5331">
          <cell r="B5331">
            <v>4403950002</v>
          </cell>
          <cell r="C5331" t="str">
            <v>- - - - лесоматериалы необработанные, с удаленной или неудаленной корой или заболонью, неокантованные, диаметром наименьшего поперечного сечения менее 15 см</v>
          </cell>
          <cell r="D5331" t="str">
            <v>м3</v>
          </cell>
          <cell r="E5331">
            <v>10</v>
          </cell>
        </row>
        <row r="5332">
          <cell r="B5332">
            <v>4403950009</v>
          </cell>
          <cell r="C5332" t="str">
            <v>- - - - прочие</v>
          </cell>
          <cell r="D5332" t="str">
            <v>м3</v>
          </cell>
          <cell r="E5332">
            <v>10</v>
          </cell>
        </row>
        <row r="5333">
          <cell r="B5333">
            <v>4403960001</v>
          </cell>
          <cell r="C5333" t="str">
            <v>- - - лесоматериалы необработанные, с удаленной или неудаленной корой или заболонью, неокантованные, диаметром наименьшего поперечного сечения менее 15 см</v>
          </cell>
          <cell r="D5333" t="str">
            <v>м3</v>
          </cell>
          <cell r="E5333">
            <v>10</v>
          </cell>
        </row>
        <row r="5334">
          <cell r="B5334">
            <v>4403960009</v>
          </cell>
          <cell r="C5334" t="str">
            <v>- - - прочие</v>
          </cell>
          <cell r="D5334" t="str">
            <v>м3</v>
          </cell>
          <cell r="E5334">
            <v>10</v>
          </cell>
        </row>
        <row r="5335">
          <cell r="B5335">
            <v>4403970001</v>
          </cell>
          <cell r="C5335" t="str">
            <v>- - - из тополя</v>
          </cell>
          <cell r="D5335" t="str">
            <v>м3</v>
          </cell>
          <cell r="E5335">
            <v>10</v>
          </cell>
        </row>
        <row r="5336">
          <cell r="B5336">
            <v>4403970002</v>
          </cell>
          <cell r="C5336" t="str">
            <v>- - - из осины (Populus adenopoda, Populus davidiana, Populus grandidentata, Populus sieboldii, Populus tremula, Populus tremuloides)</v>
          </cell>
          <cell r="D5336" t="str">
            <v>м3</v>
          </cell>
          <cell r="E5336">
            <v>10</v>
          </cell>
        </row>
        <row r="5337">
          <cell r="B5337">
            <v>4403980000</v>
          </cell>
          <cell r="C5337" t="str">
            <v>- - из эвкалипта (Eucalyptus spp.)</v>
          </cell>
          <cell r="D5337" t="str">
            <v>м3</v>
          </cell>
          <cell r="E5337">
            <v>8</v>
          </cell>
        </row>
        <row r="5338">
          <cell r="B5338">
            <v>4403990001</v>
          </cell>
          <cell r="C5338" t="str">
            <v>- - - из ясеня</v>
          </cell>
          <cell r="D5338" t="str">
            <v>м3</v>
          </cell>
          <cell r="E5338">
            <v>10</v>
          </cell>
        </row>
        <row r="5339">
          <cell r="B5339">
            <v>4403990009</v>
          </cell>
          <cell r="C5339" t="str">
            <v>- - - прочие</v>
          </cell>
          <cell r="D5339" t="str">
            <v>м3</v>
          </cell>
          <cell r="E5339">
            <v>10</v>
          </cell>
        </row>
        <row r="5340">
          <cell r="B5340">
            <v>4404100000</v>
          </cell>
          <cell r="C5340" t="str">
            <v>- хвойных пород</v>
          </cell>
          <cell r="D5340" t="str">
            <v>-</v>
          </cell>
          <cell r="E5340">
            <v>10</v>
          </cell>
        </row>
        <row r="5341">
          <cell r="B5341">
            <v>4404200000</v>
          </cell>
          <cell r="C5341" t="str">
            <v>- лиственных пород</v>
          </cell>
          <cell r="D5341" t="str">
            <v>-</v>
          </cell>
          <cell r="E5341">
            <v>10</v>
          </cell>
        </row>
        <row r="5342">
          <cell r="B5342">
            <v>4405000000</v>
          </cell>
          <cell r="C5342" t="str">
            <v>Шерсть древесная; мука древесная</v>
          </cell>
          <cell r="D5342" t="str">
            <v>-</v>
          </cell>
          <cell r="E5342">
            <v>10</v>
          </cell>
        </row>
        <row r="5343">
          <cell r="B5343">
            <v>4406110000</v>
          </cell>
          <cell r="C5343" t="str">
            <v>- - хвойных пород</v>
          </cell>
          <cell r="D5343" t="str">
            <v>м3</v>
          </cell>
          <cell r="E5343">
            <v>10</v>
          </cell>
        </row>
        <row r="5344">
          <cell r="B5344">
            <v>4406120000</v>
          </cell>
          <cell r="C5344" t="str">
            <v>- - лиственных пород</v>
          </cell>
          <cell r="D5344" t="str">
            <v>м3</v>
          </cell>
          <cell r="E5344">
            <v>10</v>
          </cell>
        </row>
        <row r="5345">
          <cell r="B5345">
            <v>4406910000</v>
          </cell>
          <cell r="C5345" t="str">
            <v>- - хвойных пород</v>
          </cell>
          <cell r="D5345" t="str">
            <v>м3</v>
          </cell>
          <cell r="E5345">
            <v>10</v>
          </cell>
        </row>
        <row r="5346">
          <cell r="B5346">
            <v>4406920000</v>
          </cell>
          <cell r="C5346" t="str">
            <v>- - лиственных пород</v>
          </cell>
          <cell r="D5346" t="str">
            <v>м3</v>
          </cell>
          <cell r="E5346">
            <v>10</v>
          </cell>
        </row>
        <row r="5347">
          <cell r="B5347">
            <v>4407111500</v>
          </cell>
          <cell r="C5347" t="str">
            <v>- - - обработанные шлифованием; имеющие торцевые соединения, не обработанные или обработанные строганием или шлифованием</v>
          </cell>
          <cell r="D5347" t="str">
            <v>м3</v>
          </cell>
          <cell r="E5347">
            <v>10</v>
          </cell>
        </row>
        <row r="5348">
          <cell r="B5348">
            <v>4407113300</v>
          </cell>
          <cell r="C5348" t="str">
            <v>- - - - - сосна обыкновенная вида "Pinus sylvestris L."</v>
          </cell>
          <cell r="D5348" t="str">
            <v>м3</v>
          </cell>
          <cell r="E5348">
            <v>10</v>
          </cell>
        </row>
        <row r="5349">
          <cell r="B5349">
            <v>4407113800</v>
          </cell>
          <cell r="C5349" t="str">
            <v>- - - - - прочие</v>
          </cell>
          <cell r="D5349" t="str">
            <v>м3</v>
          </cell>
          <cell r="E5349">
            <v>10</v>
          </cell>
        </row>
        <row r="5350">
          <cell r="B5350">
            <v>4407119300</v>
          </cell>
          <cell r="C5350" t="str">
            <v>- - - - - сосна обыкновенная вида "Pinus sylvestris L."</v>
          </cell>
          <cell r="D5350" t="str">
            <v>м3</v>
          </cell>
          <cell r="E5350">
            <v>10</v>
          </cell>
        </row>
        <row r="5351">
          <cell r="B5351">
            <v>4407119800</v>
          </cell>
          <cell r="C5351" t="str">
            <v>- - - - - прочие</v>
          </cell>
          <cell r="D5351" t="str">
            <v>м3</v>
          </cell>
          <cell r="E5351">
            <v>10</v>
          </cell>
        </row>
        <row r="5352">
          <cell r="B5352">
            <v>4407121500</v>
          </cell>
          <cell r="C5352" t="str">
            <v>- - - обработанные шлифованием; имеющие торцевые соединения, не обработанные или обработанные строганием или шлифованием</v>
          </cell>
          <cell r="D5352" t="str">
            <v>м3</v>
          </cell>
          <cell r="E5352">
            <v>10</v>
          </cell>
        </row>
        <row r="5353">
          <cell r="B5353">
            <v>4407123100</v>
          </cell>
          <cell r="C5353" t="str">
            <v>- - - - - ель обыкновенная вида "Picea abies Karst." или пихта белая европейская (Abies alba Mill.)</v>
          </cell>
          <cell r="D5353" t="str">
            <v>м3</v>
          </cell>
          <cell r="E5353">
            <v>10</v>
          </cell>
        </row>
        <row r="5354">
          <cell r="B5354">
            <v>4407123800</v>
          </cell>
          <cell r="C5354" t="str">
            <v>- - - - - прочие</v>
          </cell>
          <cell r="D5354" t="str">
            <v>м3</v>
          </cell>
          <cell r="E5354">
            <v>10</v>
          </cell>
        </row>
        <row r="5355">
          <cell r="B5355">
            <v>4407129100</v>
          </cell>
          <cell r="C5355" t="str">
            <v>- - - - - ель обыкновенная вида "Picea abies Karst." или пихта белая европейская (Abies alba Mill.)</v>
          </cell>
          <cell r="D5355" t="str">
            <v>м3</v>
          </cell>
          <cell r="E5355">
            <v>10</v>
          </cell>
        </row>
        <row r="5356">
          <cell r="B5356">
            <v>4407129800</v>
          </cell>
          <cell r="C5356" t="str">
            <v>- - - - - прочие</v>
          </cell>
          <cell r="D5356" t="str">
            <v>м3</v>
          </cell>
          <cell r="E5356">
            <v>10</v>
          </cell>
        </row>
        <row r="5357">
          <cell r="B5357">
            <v>4407191500</v>
          </cell>
          <cell r="C5357" t="str">
            <v>- - - обработанные шлифованием; имеющие торцевые соединения, не обработанные или обработанные строганием или шлифованием</v>
          </cell>
          <cell r="D5357" t="str">
            <v>м3</v>
          </cell>
          <cell r="E5357">
            <v>10</v>
          </cell>
        </row>
        <row r="5358">
          <cell r="B5358">
            <v>4407199100</v>
          </cell>
          <cell r="C5358" t="str">
            <v>- - - - обработанные строганием</v>
          </cell>
          <cell r="D5358" t="str">
            <v>м3</v>
          </cell>
          <cell r="E5358">
            <v>10</v>
          </cell>
        </row>
        <row r="5359">
          <cell r="B5359">
            <v>4407199800</v>
          </cell>
          <cell r="C5359" t="str">
            <v>- - - - прочие</v>
          </cell>
          <cell r="D5359" t="str">
            <v>м3</v>
          </cell>
          <cell r="E5359">
            <v>10</v>
          </cell>
        </row>
        <row r="5360">
          <cell r="B5360">
            <v>4407211000</v>
          </cell>
          <cell r="C5360" t="str">
            <v>- - - обработанные шлифованием; имеющие торцевые соединения, не обработанные или обработанные строганием или шлифованием</v>
          </cell>
          <cell r="D5360" t="str">
            <v>м3</v>
          </cell>
          <cell r="E5360">
            <v>3</v>
          </cell>
        </row>
        <row r="5361">
          <cell r="B5361">
            <v>4407219100</v>
          </cell>
          <cell r="C5361" t="str">
            <v>- - - - обработанные строганием</v>
          </cell>
          <cell r="D5361" t="str">
            <v>м3</v>
          </cell>
          <cell r="E5361">
            <v>3</v>
          </cell>
        </row>
        <row r="5362">
          <cell r="B5362">
            <v>4407219900</v>
          </cell>
          <cell r="C5362" t="str">
            <v>- - - - прочие</v>
          </cell>
          <cell r="D5362" t="str">
            <v>м3</v>
          </cell>
          <cell r="E5362">
            <v>3</v>
          </cell>
        </row>
        <row r="5363">
          <cell r="B5363">
            <v>4407221000</v>
          </cell>
          <cell r="C5363" t="str">
            <v>- - - обработанные шлифованием; имеющие торцевые соединения, не обработанные или обработанные строганием или шлифованием</v>
          </cell>
          <cell r="D5363" t="str">
            <v>м3</v>
          </cell>
          <cell r="E5363">
            <v>3</v>
          </cell>
        </row>
        <row r="5364">
          <cell r="B5364">
            <v>4407229100</v>
          </cell>
          <cell r="C5364" t="str">
            <v>- - - - обработанные строганием</v>
          </cell>
          <cell r="D5364" t="str">
            <v>м3</v>
          </cell>
          <cell r="E5364">
            <v>3</v>
          </cell>
        </row>
        <row r="5365">
          <cell r="B5365">
            <v>4407229900</v>
          </cell>
          <cell r="C5365" t="str">
            <v>- - - - прочие</v>
          </cell>
          <cell r="D5365" t="str">
            <v>м3</v>
          </cell>
          <cell r="E5365">
            <v>3</v>
          </cell>
        </row>
        <row r="5366">
          <cell r="B5366">
            <v>4407251000</v>
          </cell>
          <cell r="C5366" t="str">
            <v>- - - имеющие торцевые соединения, не обработанные или обработанные строганием или шлифованием</v>
          </cell>
          <cell r="D5366" t="str">
            <v>м3</v>
          </cell>
          <cell r="E5366">
            <v>3</v>
          </cell>
        </row>
        <row r="5367">
          <cell r="B5367">
            <v>4407253000</v>
          </cell>
          <cell r="C5367" t="str">
            <v>- - - - обработанные строганием</v>
          </cell>
          <cell r="D5367" t="str">
            <v>м3</v>
          </cell>
          <cell r="E5367">
            <v>3</v>
          </cell>
        </row>
        <row r="5368">
          <cell r="B5368">
            <v>4407255000</v>
          </cell>
          <cell r="C5368" t="str">
            <v>- - - - обработанные шлифованием</v>
          </cell>
          <cell r="D5368" t="str">
            <v>м3</v>
          </cell>
          <cell r="E5368">
            <v>3</v>
          </cell>
        </row>
        <row r="5369">
          <cell r="B5369">
            <v>4407259000</v>
          </cell>
          <cell r="C5369" t="str">
            <v>- - - - прочие</v>
          </cell>
          <cell r="D5369" t="str">
            <v>м3</v>
          </cell>
          <cell r="E5369">
            <v>3</v>
          </cell>
        </row>
        <row r="5370">
          <cell r="B5370">
            <v>4407261000</v>
          </cell>
          <cell r="C5370" t="str">
            <v>- - - имеющие торцевые соединения, не обработанные или обработанные строганием или шлифованием</v>
          </cell>
          <cell r="D5370" t="str">
            <v>м3</v>
          </cell>
          <cell r="E5370">
            <v>3</v>
          </cell>
        </row>
        <row r="5371">
          <cell r="B5371">
            <v>4407263000</v>
          </cell>
          <cell r="C5371" t="str">
            <v>- - - - обработанные строганием</v>
          </cell>
          <cell r="D5371" t="str">
            <v>м3</v>
          </cell>
          <cell r="E5371">
            <v>3</v>
          </cell>
        </row>
        <row r="5372">
          <cell r="B5372">
            <v>4407265000</v>
          </cell>
          <cell r="C5372" t="str">
            <v>- - - - обработанные шлифованием</v>
          </cell>
          <cell r="D5372" t="str">
            <v>м3</v>
          </cell>
          <cell r="E5372">
            <v>3</v>
          </cell>
        </row>
        <row r="5373">
          <cell r="B5373">
            <v>4407269000</v>
          </cell>
          <cell r="C5373" t="str">
            <v>- - - - прочие</v>
          </cell>
          <cell r="D5373" t="str">
            <v>м3</v>
          </cell>
          <cell r="E5373">
            <v>3</v>
          </cell>
        </row>
        <row r="5374">
          <cell r="B5374">
            <v>4407271000</v>
          </cell>
          <cell r="C5374" t="str">
            <v>- - - обработанные шлифованием; имеющие торцевые соединения, не обработанные или обработанные строганием или шлифованием</v>
          </cell>
          <cell r="D5374" t="str">
            <v>м3</v>
          </cell>
          <cell r="E5374">
            <v>5</v>
          </cell>
        </row>
        <row r="5375">
          <cell r="B5375">
            <v>4407279100</v>
          </cell>
          <cell r="C5375" t="str">
            <v>- - - - обработанные строганием</v>
          </cell>
          <cell r="D5375" t="str">
            <v>м3</v>
          </cell>
          <cell r="E5375">
            <v>5</v>
          </cell>
        </row>
        <row r="5376">
          <cell r="B5376">
            <v>4407279900</v>
          </cell>
          <cell r="C5376" t="str">
            <v>- - - - прочие</v>
          </cell>
          <cell r="D5376" t="str">
            <v>м3</v>
          </cell>
          <cell r="E5376">
            <v>5</v>
          </cell>
        </row>
        <row r="5377">
          <cell r="B5377">
            <v>4407281000</v>
          </cell>
          <cell r="C5377" t="str">
            <v>- - - обработанные шлифованием; имеющие торцевые соединения, не обработанные или обработанные строганием или шлифованием</v>
          </cell>
          <cell r="D5377" t="str">
            <v>м3</v>
          </cell>
          <cell r="E5377">
            <v>5</v>
          </cell>
        </row>
        <row r="5378">
          <cell r="B5378">
            <v>4407289100</v>
          </cell>
          <cell r="C5378" t="str">
            <v>- - - - обработанные строганием</v>
          </cell>
          <cell r="D5378" t="str">
            <v>м3</v>
          </cell>
          <cell r="E5378">
            <v>5</v>
          </cell>
        </row>
        <row r="5379">
          <cell r="B5379">
            <v>4407289900</v>
          </cell>
          <cell r="C5379" t="str">
            <v>- - - - прочие</v>
          </cell>
          <cell r="D5379" t="str">
            <v>м3</v>
          </cell>
          <cell r="E5379">
            <v>5</v>
          </cell>
        </row>
        <row r="5380">
          <cell r="B5380">
            <v>4407291501</v>
          </cell>
          <cell r="C5380" t="str">
            <v>- - - - из древесины тропических пород, указанных в дополнительном примечании Евразийского экономического союза 2 к данной группе, кроме указанных в субпозициях 4407 21, 4407 22, 4407 25, 4407 26, 4407 27, 4407 28</v>
          </cell>
          <cell r="D5380" t="str">
            <v>м3</v>
          </cell>
          <cell r="E5380">
            <v>5</v>
          </cell>
        </row>
        <row r="5381">
          <cell r="B5381">
            <v>4407291509</v>
          </cell>
          <cell r="C5381" t="str">
            <v>- - - - прочие</v>
          </cell>
          <cell r="D5381" t="str">
            <v>м3</v>
          </cell>
          <cell r="E5381">
            <v>10</v>
          </cell>
        </row>
        <row r="5382">
          <cell r="B5382">
            <v>4407292000</v>
          </cell>
          <cell r="C5382" t="str">
            <v>- - - - - - палисандр Рио, палисандр Пара и бразильское розовое дерево</v>
          </cell>
          <cell r="D5382" t="str">
            <v>м3</v>
          </cell>
          <cell r="E5382">
            <v>5</v>
          </cell>
        </row>
        <row r="5383">
          <cell r="B5383">
            <v>4407292500</v>
          </cell>
          <cell r="C5383" t="str">
            <v>- - - - - - прочие</v>
          </cell>
          <cell r="D5383" t="str">
            <v>м3</v>
          </cell>
          <cell r="E5383">
            <v>5</v>
          </cell>
        </row>
        <row r="5384">
          <cell r="B5384">
            <v>4407294500</v>
          </cell>
          <cell r="C5384" t="str">
            <v>- - - - - обработанные шлифованием</v>
          </cell>
          <cell r="D5384" t="str">
            <v>м3</v>
          </cell>
          <cell r="E5384">
            <v>5</v>
          </cell>
        </row>
        <row r="5385">
          <cell r="B5385">
            <v>4407296000</v>
          </cell>
          <cell r="C5385" t="str">
            <v>- - - - - прочие</v>
          </cell>
          <cell r="D5385" t="str">
            <v>м3</v>
          </cell>
          <cell r="E5385">
            <v>5</v>
          </cell>
        </row>
        <row r="5386">
          <cell r="B5386">
            <v>4407298301</v>
          </cell>
          <cell r="C5386" t="str">
            <v>- - - - - - из древесины тропических пород, указанных в дополнительном примечании Евразийского экономического союза 2 к данной группе, кроме указанных в субпозициях 4407 21, 4407 22, 4407 25, 4407 26, 4407 27, 4407 28, четырехдефисной подсубпозиции после подсубпозиции 4407 29 150 9</v>
          </cell>
          <cell r="D5386" t="str">
            <v>м3</v>
          </cell>
          <cell r="E5386">
            <v>5</v>
          </cell>
        </row>
        <row r="5387">
          <cell r="B5387">
            <v>4407298309</v>
          </cell>
          <cell r="C5387" t="str">
            <v>- - - - - - прочие</v>
          </cell>
          <cell r="D5387" t="str">
            <v>м3</v>
          </cell>
          <cell r="E5387">
            <v>10</v>
          </cell>
        </row>
        <row r="5388">
          <cell r="B5388">
            <v>4407298501</v>
          </cell>
          <cell r="C5388" t="str">
            <v>- - - - - - из древесины тропических пород, указанных в дополнительном примечании Евразийского экономического союза 2 к данной группе, кроме указанных в субпозициях 4407 21, 4407 22, 4407 25, 4407 26, 4407 27, 4407 28, четырехдефисной подсубпозиции после подсубпозиции 4407 29 150 9</v>
          </cell>
          <cell r="D5388" t="str">
            <v>м3</v>
          </cell>
          <cell r="E5388">
            <v>5</v>
          </cell>
        </row>
        <row r="5389">
          <cell r="B5389">
            <v>4407298509</v>
          </cell>
          <cell r="C5389" t="str">
            <v>- - - - - - прочие</v>
          </cell>
          <cell r="D5389" t="str">
            <v>м3</v>
          </cell>
          <cell r="E5389">
            <v>10</v>
          </cell>
        </row>
        <row r="5390">
          <cell r="B5390">
            <v>4407299501</v>
          </cell>
          <cell r="C5390" t="str">
            <v>- - - - - - из древесины тропических пород, указанных в дополнительном примечании Евразийского экономического союза 2 к данной группе, кроме указанных в субпозициях 4407 21, 4407 22, 4407 25, 4407 26, 4407 27, 4407 28, четырехдефисной подсубпозиции после подсубпозиции 4407 29 150 9</v>
          </cell>
          <cell r="D5390" t="str">
            <v>м3</v>
          </cell>
          <cell r="E5390">
            <v>5</v>
          </cell>
        </row>
        <row r="5391">
          <cell r="B5391">
            <v>4407299509</v>
          </cell>
          <cell r="C5391" t="str">
            <v>- - - - - - прочие</v>
          </cell>
          <cell r="D5391" t="str">
            <v>м3</v>
          </cell>
          <cell r="E5391">
            <v>13</v>
          </cell>
        </row>
        <row r="5392">
          <cell r="B5392">
            <v>4407911500</v>
          </cell>
          <cell r="C5392" t="str">
            <v>- - - обработанные шлифованием; имеющие торцевые соединения, не обработанные или обработанные строганием или шлифованием</v>
          </cell>
          <cell r="D5392" t="str">
            <v>м3</v>
          </cell>
          <cell r="E5392">
            <v>10</v>
          </cell>
        </row>
        <row r="5393">
          <cell r="B5393">
            <v>4407913100</v>
          </cell>
          <cell r="C5393" t="str">
            <v>- - - - - бруски, планки и фриз для паркета или деревянного покрытия полов, несобранные</v>
          </cell>
          <cell r="D5393" t="str">
            <v>м2</v>
          </cell>
          <cell r="E5393">
            <v>10</v>
          </cell>
        </row>
        <row r="5394">
          <cell r="B5394">
            <v>4407913900</v>
          </cell>
          <cell r="C5394" t="str">
            <v>- - - - - прочие</v>
          </cell>
          <cell r="D5394" t="str">
            <v>м3</v>
          </cell>
          <cell r="E5394">
            <v>10</v>
          </cell>
        </row>
        <row r="5395">
          <cell r="B5395">
            <v>4407919000</v>
          </cell>
          <cell r="C5395" t="str">
            <v>- - - - прочие</v>
          </cell>
          <cell r="D5395" t="str">
            <v>м3</v>
          </cell>
          <cell r="E5395">
            <v>12</v>
          </cell>
        </row>
        <row r="5396">
          <cell r="B5396">
            <v>4407920000</v>
          </cell>
          <cell r="C5396" t="str">
            <v>- - из бука (Fagus spp.)</v>
          </cell>
          <cell r="D5396" t="str">
            <v>м3</v>
          </cell>
          <cell r="E5396">
            <v>12</v>
          </cell>
        </row>
        <row r="5397">
          <cell r="B5397">
            <v>4407931000</v>
          </cell>
          <cell r="C5397" t="str">
            <v>- - - обработанные строганием; имеющие торцевые соединения, не обработанные или обработанные строганием или шлифованием</v>
          </cell>
          <cell r="D5397" t="str">
            <v>м3</v>
          </cell>
          <cell r="E5397">
            <v>10</v>
          </cell>
        </row>
        <row r="5398">
          <cell r="B5398">
            <v>4407939100</v>
          </cell>
          <cell r="C5398" t="str">
            <v>- - - - обработанные шлифованием</v>
          </cell>
          <cell r="D5398" t="str">
            <v>м3</v>
          </cell>
          <cell r="E5398">
            <v>10</v>
          </cell>
        </row>
        <row r="5399">
          <cell r="B5399">
            <v>4407939900</v>
          </cell>
          <cell r="C5399" t="str">
            <v>- - - - прочие</v>
          </cell>
          <cell r="D5399" t="str">
            <v>м3</v>
          </cell>
          <cell r="E5399">
            <v>13</v>
          </cell>
        </row>
        <row r="5400">
          <cell r="B5400">
            <v>4407941000</v>
          </cell>
          <cell r="C5400" t="str">
            <v>- - - обработанные строганием; имеющие торцевые соединения, не обработанные или обработанные строганием или шлифованием</v>
          </cell>
          <cell r="D5400" t="str">
            <v>м3</v>
          </cell>
          <cell r="E5400">
            <v>10</v>
          </cell>
        </row>
        <row r="5401">
          <cell r="B5401">
            <v>4407949100</v>
          </cell>
          <cell r="C5401" t="str">
            <v>- - - - обработанные шлифованием</v>
          </cell>
          <cell r="D5401" t="str">
            <v>м3</v>
          </cell>
          <cell r="E5401">
            <v>10</v>
          </cell>
        </row>
        <row r="5402">
          <cell r="B5402">
            <v>4407949900</v>
          </cell>
          <cell r="C5402" t="str">
            <v>- - - - прочие</v>
          </cell>
          <cell r="D5402" t="str">
            <v>м3</v>
          </cell>
          <cell r="E5402">
            <v>13</v>
          </cell>
        </row>
        <row r="5403">
          <cell r="B5403">
            <v>4407951000</v>
          </cell>
          <cell r="C5403" t="str">
            <v>- - - обработанные строганием; имеющие торцевые соединения, не обработанные или обработанные строганием или шлифованием</v>
          </cell>
          <cell r="D5403" t="str">
            <v>м3</v>
          </cell>
          <cell r="E5403">
            <v>10</v>
          </cell>
        </row>
        <row r="5404">
          <cell r="B5404">
            <v>4407959100</v>
          </cell>
          <cell r="C5404" t="str">
            <v>- - - - обработанные шлифованием</v>
          </cell>
          <cell r="D5404" t="str">
            <v>м3</v>
          </cell>
          <cell r="E5404">
            <v>10</v>
          </cell>
        </row>
        <row r="5405">
          <cell r="B5405">
            <v>4407959900</v>
          </cell>
          <cell r="C5405" t="str">
            <v>- - - - прочие</v>
          </cell>
          <cell r="D5405" t="str">
            <v>м3</v>
          </cell>
          <cell r="E5405">
            <v>13</v>
          </cell>
        </row>
        <row r="5406">
          <cell r="B5406">
            <v>4407961000</v>
          </cell>
          <cell r="C5406" t="str">
            <v>- - - обработанные строганием; имеющие торцевые соединения, не обработанные или обработанные строганием или шлифованием</v>
          </cell>
          <cell r="D5406" t="str">
            <v>м3</v>
          </cell>
          <cell r="E5406">
            <v>10</v>
          </cell>
        </row>
        <row r="5407">
          <cell r="B5407">
            <v>4407964000</v>
          </cell>
          <cell r="C5407" t="str">
            <v>- - - - обработанные шлифованием</v>
          </cell>
          <cell r="D5407" t="str">
            <v>м3</v>
          </cell>
          <cell r="E5407">
            <v>10</v>
          </cell>
        </row>
        <row r="5408">
          <cell r="B5408">
            <v>4407969001</v>
          </cell>
          <cell r="C5408" t="str">
            <v>- - - - - лесоматериалы, распиленные вдоль</v>
          </cell>
          <cell r="D5408" t="str">
            <v>м3</v>
          </cell>
          <cell r="E5408">
            <v>13</v>
          </cell>
        </row>
        <row r="5409">
          <cell r="B5409">
            <v>4407969009</v>
          </cell>
          <cell r="C5409" t="str">
            <v>- - - - - прочие</v>
          </cell>
          <cell r="D5409" t="str">
            <v>м3</v>
          </cell>
          <cell r="E5409">
            <v>13</v>
          </cell>
        </row>
        <row r="5410">
          <cell r="B5410">
            <v>4407971000</v>
          </cell>
          <cell r="C5410" t="str">
            <v>- - - обработанные строганием; имеющие торцевые соединения, не обработанные или обработанные строганием или шлифованием</v>
          </cell>
          <cell r="D5410" t="str">
            <v>м3</v>
          </cell>
          <cell r="E5410">
            <v>10</v>
          </cell>
        </row>
        <row r="5411">
          <cell r="B5411">
            <v>4407974000</v>
          </cell>
          <cell r="C5411" t="str">
            <v>- - - - обработанные шлифованием</v>
          </cell>
          <cell r="D5411" t="str">
            <v>м3</v>
          </cell>
          <cell r="E5411">
            <v>10</v>
          </cell>
        </row>
        <row r="5412">
          <cell r="B5412">
            <v>4407979001</v>
          </cell>
          <cell r="C5412" t="str">
            <v>- - - - - - лесоматериалы, распиленные вдоль</v>
          </cell>
          <cell r="D5412" t="str">
            <v>м3</v>
          </cell>
          <cell r="E5412">
            <v>13</v>
          </cell>
        </row>
        <row r="5413">
          <cell r="B5413">
            <v>4407979002</v>
          </cell>
          <cell r="C5413" t="str">
            <v>- - - - - - прочие</v>
          </cell>
          <cell r="D5413" t="str">
            <v>м3</v>
          </cell>
          <cell r="E5413">
            <v>13</v>
          </cell>
        </row>
        <row r="5414">
          <cell r="B5414">
            <v>4407979009</v>
          </cell>
          <cell r="C5414" t="str">
            <v>- - - - - прочие</v>
          </cell>
          <cell r="D5414" t="str">
            <v>м3</v>
          </cell>
          <cell r="E5414">
            <v>10</v>
          </cell>
        </row>
        <row r="5415">
          <cell r="B5415">
            <v>4407991000</v>
          </cell>
          <cell r="C5415" t="str">
            <v>- - - обработанные строганием; имеющие торцевые соединения, не обработанные или обработанные строганием или шлифованием</v>
          </cell>
          <cell r="D5415" t="str">
            <v>м3</v>
          </cell>
          <cell r="E5415">
            <v>10</v>
          </cell>
        </row>
        <row r="5416">
          <cell r="B5416">
            <v>4407994000</v>
          </cell>
          <cell r="C5416" t="str">
            <v>- - - - обработанные шлифованием</v>
          </cell>
          <cell r="D5416" t="str">
            <v>м3</v>
          </cell>
          <cell r="E5416">
            <v>10</v>
          </cell>
        </row>
        <row r="5417">
          <cell r="B5417">
            <v>4407999001</v>
          </cell>
          <cell r="C5417" t="str">
            <v>- - - - - из ореха</v>
          </cell>
          <cell r="D5417" t="str">
            <v>м3</v>
          </cell>
          <cell r="E5417">
            <v>10</v>
          </cell>
        </row>
        <row r="5418">
          <cell r="B5418">
            <v>4407999009</v>
          </cell>
          <cell r="C5418" t="str">
            <v>- - - - - прочие</v>
          </cell>
          <cell r="D5418" t="str">
            <v>м3</v>
          </cell>
          <cell r="E5418">
            <v>13</v>
          </cell>
        </row>
        <row r="5419">
          <cell r="B5419">
            <v>4408101501</v>
          </cell>
          <cell r="C5419" t="str">
            <v>- - - - - имеющая, по крайней мере, один наружный слой из древесины лиственных пород</v>
          </cell>
          <cell r="D5419" t="str">
            <v>м3</v>
          </cell>
          <cell r="E5419">
            <v>12</v>
          </cell>
        </row>
        <row r="5420">
          <cell r="B5420">
            <v>4408101502</v>
          </cell>
          <cell r="C5420" t="str">
            <v>- - - - - прочая</v>
          </cell>
          <cell r="D5420" t="str">
            <v>м3</v>
          </cell>
          <cell r="E5420">
            <v>10</v>
          </cell>
        </row>
        <row r="5421">
          <cell r="B5421">
            <v>4408101503</v>
          </cell>
          <cell r="C5421" t="str">
            <v>- - - - - имеющие, по крайней мере, один наружный слой из древесины лиственных пород</v>
          </cell>
          <cell r="D5421" t="str">
            <v>м3</v>
          </cell>
          <cell r="E5421">
            <v>11</v>
          </cell>
        </row>
        <row r="5422">
          <cell r="B5422">
            <v>4408101504</v>
          </cell>
          <cell r="C5422" t="str">
            <v>- - - - - прочие</v>
          </cell>
          <cell r="D5422" t="str">
            <v>м3</v>
          </cell>
          <cell r="E5422">
            <v>10</v>
          </cell>
        </row>
        <row r="5423">
          <cell r="B5423">
            <v>4408101509</v>
          </cell>
          <cell r="C5423" t="str">
            <v>- - - прочие</v>
          </cell>
          <cell r="D5423" t="str">
            <v>м3</v>
          </cell>
          <cell r="E5423">
            <v>12</v>
          </cell>
        </row>
        <row r="5424">
          <cell r="B5424">
            <v>4408109100</v>
          </cell>
          <cell r="C5424" t="str">
            <v>- - - дощечки для изготовления карандашей</v>
          </cell>
          <cell r="D5424" t="str">
            <v>м3</v>
          </cell>
          <cell r="E5424">
            <v>12</v>
          </cell>
        </row>
        <row r="5425">
          <cell r="B5425">
            <v>4408109801</v>
          </cell>
          <cell r="C5425" t="str">
            <v>- - - - - клееная фанера (отличная от товаров товарной позиции 4412), имеющая, по крайней мере, один наружный слой из древесины лиственных пород</v>
          </cell>
          <cell r="D5425" t="str">
            <v>м3</v>
          </cell>
          <cell r="E5425">
            <v>12</v>
          </cell>
        </row>
        <row r="5426">
          <cell r="B5426">
            <v>4408109802</v>
          </cell>
          <cell r="C5426" t="str">
            <v>- - - - - - имеющие, по крайней мере, один наружный слой из древесины лиственных пород</v>
          </cell>
          <cell r="D5426" t="str">
            <v>м3</v>
          </cell>
          <cell r="E5426">
            <v>11</v>
          </cell>
        </row>
        <row r="5427">
          <cell r="B5427">
            <v>4408109803</v>
          </cell>
          <cell r="C5427" t="str">
            <v>- - - - - - прочие</v>
          </cell>
          <cell r="D5427" t="str">
            <v>м3</v>
          </cell>
          <cell r="E5427">
            <v>10</v>
          </cell>
        </row>
        <row r="5428">
          <cell r="B5428">
            <v>4408109809</v>
          </cell>
          <cell r="C5428" t="str">
            <v>- - - - прочие</v>
          </cell>
          <cell r="D5428" t="str">
            <v>м3</v>
          </cell>
          <cell r="E5428">
            <v>12</v>
          </cell>
        </row>
        <row r="5429">
          <cell r="B5429">
            <v>4408311101</v>
          </cell>
          <cell r="C5429" t="str">
            <v>- - - - - клееная фанера (отличная от товаров товарной позиции 4412), имеющая, по крайней мере, один наружный слой из древесины лиственных пород</v>
          </cell>
          <cell r="D5429" t="str">
            <v>м3</v>
          </cell>
          <cell r="E5429">
            <v>9</v>
          </cell>
        </row>
        <row r="5430">
          <cell r="B5430">
            <v>4408311102</v>
          </cell>
          <cell r="C5430" t="str">
            <v>- - - - - прочие</v>
          </cell>
          <cell r="D5430" t="str">
            <v>м3</v>
          </cell>
          <cell r="E5430">
            <v>10</v>
          </cell>
        </row>
        <row r="5431">
          <cell r="B5431">
            <v>4408311109</v>
          </cell>
          <cell r="C5431" t="str">
            <v>- - - - прочие</v>
          </cell>
          <cell r="D5431" t="str">
            <v>м3</v>
          </cell>
          <cell r="E5431">
            <v>4</v>
          </cell>
        </row>
        <row r="5432">
          <cell r="B5432">
            <v>4408312101</v>
          </cell>
          <cell r="C5432" t="str">
            <v>- - - - - - клееная фанера (отличная от товаров товарной позиции 4412), имеющая, по крайней мере, один наружный слой из древесины, указанной в субпозиции 4408 31</v>
          </cell>
          <cell r="D5432" t="str">
            <v>м3</v>
          </cell>
          <cell r="E5432">
            <v>9</v>
          </cell>
        </row>
        <row r="5433">
          <cell r="B5433">
            <v>4408312102</v>
          </cell>
          <cell r="C5433" t="str">
            <v>- - - - - - прочие</v>
          </cell>
          <cell r="D5433" t="str">
            <v>м3</v>
          </cell>
          <cell r="E5433">
            <v>10</v>
          </cell>
        </row>
        <row r="5434">
          <cell r="B5434">
            <v>4408312109</v>
          </cell>
          <cell r="C5434" t="str">
            <v>- - - - - прочие</v>
          </cell>
          <cell r="D5434" t="str">
            <v>м3</v>
          </cell>
          <cell r="E5434">
            <v>4</v>
          </cell>
        </row>
        <row r="5435">
          <cell r="B5435">
            <v>4408312501</v>
          </cell>
          <cell r="C5435" t="str">
            <v>- - - - - - клееная фанера (отличная от товаров товарной позиции 4412), имеющая, по крайней мере, один наружный слой из древесины, указанной в субпозиции 4408 31</v>
          </cell>
          <cell r="D5435" t="str">
            <v>м3</v>
          </cell>
          <cell r="E5435">
            <v>9</v>
          </cell>
        </row>
        <row r="5436">
          <cell r="B5436">
            <v>4408312502</v>
          </cell>
          <cell r="C5436" t="str">
            <v>- - - - - - прочие</v>
          </cell>
          <cell r="D5436" t="str">
            <v>м3</v>
          </cell>
          <cell r="E5436">
            <v>10</v>
          </cell>
        </row>
        <row r="5437">
          <cell r="B5437">
            <v>4408312509</v>
          </cell>
          <cell r="C5437" t="str">
            <v>- - - - - прочие</v>
          </cell>
          <cell r="D5437" t="str">
            <v>м3</v>
          </cell>
          <cell r="E5437">
            <v>4</v>
          </cell>
        </row>
        <row r="5438">
          <cell r="B5438">
            <v>4408313001</v>
          </cell>
          <cell r="C5438" t="str">
            <v>- - - - - - клееная фанера (отличная от товаров товарной позиции 4412), имеющая, по крайней мере, один наружный слой из древесины, указанной в субпозиции 4408 31</v>
          </cell>
          <cell r="D5438" t="str">
            <v>м3</v>
          </cell>
          <cell r="E5438">
            <v>9</v>
          </cell>
        </row>
        <row r="5439">
          <cell r="B5439">
            <v>4408313002</v>
          </cell>
          <cell r="C5439" t="str">
            <v>- - - - - - прочие</v>
          </cell>
          <cell r="D5439" t="str">
            <v>м3</v>
          </cell>
          <cell r="E5439">
            <v>10</v>
          </cell>
        </row>
        <row r="5440">
          <cell r="B5440">
            <v>4408313009</v>
          </cell>
          <cell r="C5440" t="str">
            <v>- - - - - прочие</v>
          </cell>
          <cell r="D5440" t="str">
            <v>м3</v>
          </cell>
          <cell r="E5440">
            <v>4</v>
          </cell>
        </row>
        <row r="5441">
          <cell r="B5441">
            <v>4408391501</v>
          </cell>
          <cell r="C5441" t="str">
            <v>- - - - - - 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v>
          </cell>
          <cell r="D5441" t="str">
            <v>м3</v>
          </cell>
          <cell r="E5441">
            <v>9</v>
          </cell>
        </row>
        <row r="5442">
          <cell r="B5442">
            <v>4408391502</v>
          </cell>
          <cell r="C5442" t="str">
            <v>- - - - - - прочие</v>
          </cell>
          <cell r="D5442" t="str">
            <v>м3</v>
          </cell>
          <cell r="E5442">
            <v>10</v>
          </cell>
        </row>
        <row r="5443">
          <cell r="B5443">
            <v>4408391509</v>
          </cell>
          <cell r="C5443" t="str">
            <v>- - - - - прочие</v>
          </cell>
          <cell r="D5443" t="str">
            <v>м3</v>
          </cell>
          <cell r="E5443">
            <v>5</v>
          </cell>
        </row>
        <row r="5444">
          <cell r="B5444">
            <v>4408392101</v>
          </cell>
          <cell r="C5444" t="str">
            <v>- - - - - - - 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v>
          </cell>
          <cell r="D5444" t="str">
            <v>м3</v>
          </cell>
          <cell r="E5444">
            <v>9</v>
          </cell>
        </row>
        <row r="5445">
          <cell r="B5445">
            <v>4408392102</v>
          </cell>
          <cell r="C5445" t="str">
            <v>- - - - - - - прочие</v>
          </cell>
          <cell r="D5445" t="str">
            <v>м3</v>
          </cell>
          <cell r="E5445">
            <v>10</v>
          </cell>
        </row>
        <row r="5446">
          <cell r="B5446">
            <v>4408392109</v>
          </cell>
          <cell r="C5446" t="str">
            <v>- - - - - - прочие</v>
          </cell>
          <cell r="D5446" t="str">
            <v>м3</v>
          </cell>
          <cell r="E5446">
            <v>5</v>
          </cell>
        </row>
        <row r="5447">
          <cell r="B5447">
            <v>4408393001</v>
          </cell>
          <cell r="C5447" t="str">
            <v>- - - - - - - - 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v>
          </cell>
          <cell r="D5447" t="str">
            <v>м3</v>
          </cell>
          <cell r="E5447">
            <v>0</v>
          </cell>
        </row>
        <row r="5448">
          <cell r="B5448">
            <v>4408393002</v>
          </cell>
          <cell r="C5448" t="str">
            <v>- - - - - - - - прочие</v>
          </cell>
          <cell r="D5448" t="str">
            <v>м3</v>
          </cell>
          <cell r="E5448">
            <v>0</v>
          </cell>
        </row>
        <row r="5449">
          <cell r="B5449">
            <v>4408393003</v>
          </cell>
          <cell r="C5449" t="str">
            <v>- - - - - - - прочие</v>
          </cell>
          <cell r="D5449" t="str">
            <v>м3</v>
          </cell>
          <cell r="E5449">
            <v>0</v>
          </cell>
        </row>
        <row r="5450">
          <cell r="B5450">
            <v>4408393004</v>
          </cell>
          <cell r="C5450" t="str">
            <v>- - - - - - - - клееная фанера (отличная от товаров товарной позиции 4412), имеющая, по крайней мере, один наружный слой из древесины, указанной в трехдефисной подсубпозиции после субпозиции 4408 39</v>
          </cell>
          <cell r="D5450" t="str">
            <v>м3</v>
          </cell>
          <cell r="E5450">
            <v>9</v>
          </cell>
        </row>
        <row r="5451">
          <cell r="B5451">
            <v>4408393005</v>
          </cell>
          <cell r="C5451" t="str">
            <v>- - - - - - - - прочие</v>
          </cell>
          <cell r="D5451" t="str">
            <v>м3</v>
          </cell>
          <cell r="E5451">
            <v>10</v>
          </cell>
        </row>
        <row r="5452">
          <cell r="B5452">
            <v>4408393009</v>
          </cell>
          <cell r="C5452" t="str">
            <v>- - - - - - - прочие</v>
          </cell>
          <cell r="D5452" t="str">
            <v>м3</v>
          </cell>
          <cell r="E5452">
            <v>5</v>
          </cell>
        </row>
        <row r="5453">
          <cell r="B5453">
            <v>4408395501</v>
          </cell>
          <cell r="C5453" t="str">
            <v>- - - - - - - имеющая,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53" t="str">
            <v>м3</v>
          </cell>
          <cell r="E5453">
            <v>9</v>
          </cell>
        </row>
        <row r="5454">
          <cell r="B5454">
            <v>4408395503</v>
          </cell>
          <cell r="C5454" t="str">
            <v>- - - - - - - имеющая, по крайней мере, один наружный слой из древесины других тропических пород</v>
          </cell>
          <cell r="D5454" t="str">
            <v>м3</v>
          </cell>
          <cell r="E5454">
            <v>12</v>
          </cell>
        </row>
        <row r="5455">
          <cell r="B5455">
            <v>4408395504</v>
          </cell>
          <cell r="C5455" t="str">
            <v>- - - - - - - прочая</v>
          </cell>
          <cell r="D5455" t="str">
            <v>м3</v>
          </cell>
          <cell r="E5455">
            <v>10</v>
          </cell>
        </row>
        <row r="5456">
          <cell r="B5456">
            <v>4408395505</v>
          </cell>
          <cell r="C5456" t="str">
            <v>- - - - - - - имеющие,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56" t="str">
            <v>м3</v>
          </cell>
          <cell r="E5456">
            <v>10</v>
          </cell>
        </row>
        <row r="5457">
          <cell r="B5457">
            <v>4408395506</v>
          </cell>
          <cell r="C5457" t="str">
            <v>- - - - - - - имеющие, по крайней мере, один наружный слой из древесины других тропических пород</v>
          </cell>
          <cell r="D5457" t="str">
            <v>м3</v>
          </cell>
          <cell r="E5457">
            <v>11</v>
          </cell>
        </row>
        <row r="5458">
          <cell r="B5458">
            <v>4408395507</v>
          </cell>
          <cell r="C5458" t="str">
            <v>- - - - - - - прочие</v>
          </cell>
          <cell r="D5458" t="str">
            <v>м3</v>
          </cell>
          <cell r="E5458">
            <v>10</v>
          </cell>
        </row>
        <row r="5459">
          <cell r="B5459">
            <v>4408395508</v>
          </cell>
          <cell r="C5459" t="str">
            <v>- - - - - -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59" t="str">
            <v>м3</v>
          </cell>
          <cell r="E5459">
            <v>5</v>
          </cell>
        </row>
        <row r="5460">
          <cell r="B5460">
            <v>4408395509</v>
          </cell>
          <cell r="C5460" t="str">
            <v>- - - - - - из древесины других тропических пород</v>
          </cell>
          <cell r="D5460" t="str">
            <v>м3</v>
          </cell>
          <cell r="E5460">
            <v>7</v>
          </cell>
        </row>
        <row r="5461">
          <cell r="B5461">
            <v>4408397001</v>
          </cell>
          <cell r="C5461" t="str">
            <v>- - - - - -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61" t="str">
            <v>м3</v>
          </cell>
          <cell r="E5461">
            <v>5</v>
          </cell>
        </row>
        <row r="5462">
          <cell r="B5462">
            <v>4408397009</v>
          </cell>
          <cell r="C5462" t="str">
            <v>- - - - - - из древесины других тропических пород</v>
          </cell>
          <cell r="D5462" t="str">
            <v>м3</v>
          </cell>
          <cell r="E5462">
            <v>7</v>
          </cell>
        </row>
        <row r="5463">
          <cell r="B5463">
            <v>4408398501</v>
          </cell>
          <cell r="C5463" t="str">
            <v>- - - - - - - - - имеющая,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63" t="str">
            <v>м3</v>
          </cell>
          <cell r="E5463">
            <v>9</v>
          </cell>
        </row>
        <row r="5464">
          <cell r="B5464">
            <v>4408398503</v>
          </cell>
          <cell r="C5464" t="str">
            <v>- - - - - - - - - имеющая, по крайней мере, один наружный слой из древесины других тропических пород</v>
          </cell>
          <cell r="D5464" t="str">
            <v>м3</v>
          </cell>
          <cell r="E5464">
            <v>12</v>
          </cell>
        </row>
        <row r="5465">
          <cell r="B5465">
            <v>4408398504</v>
          </cell>
          <cell r="C5465" t="str">
            <v>- - - - - - - - - прочая</v>
          </cell>
          <cell r="D5465" t="str">
            <v>м3</v>
          </cell>
          <cell r="E5465">
            <v>10</v>
          </cell>
        </row>
        <row r="5466">
          <cell r="B5466">
            <v>4408398505</v>
          </cell>
          <cell r="C5466" t="str">
            <v>- - - - - - - - - имеющие,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66" t="str">
            <v>м3</v>
          </cell>
          <cell r="E5466">
            <v>10</v>
          </cell>
        </row>
        <row r="5467">
          <cell r="B5467">
            <v>4408398506</v>
          </cell>
          <cell r="C5467" t="str">
            <v>- - - - - - - - - имеющие, по крайней мере, один наружный слой из древесины других тропических пород</v>
          </cell>
          <cell r="D5467" t="str">
            <v>м3</v>
          </cell>
          <cell r="E5467">
            <v>11</v>
          </cell>
        </row>
        <row r="5468">
          <cell r="B5468">
            <v>4408398507</v>
          </cell>
          <cell r="C5468" t="str">
            <v>- - - - - - - - - прочие</v>
          </cell>
          <cell r="D5468" t="str">
            <v>м3</v>
          </cell>
          <cell r="E5468">
            <v>10</v>
          </cell>
        </row>
        <row r="5469">
          <cell r="B5469">
            <v>4408398509</v>
          </cell>
          <cell r="C5469" t="str">
            <v>- - - - - - - - из древесины других тропических пород</v>
          </cell>
          <cell r="D5469" t="str">
            <v>м3</v>
          </cell>
          <cell r="E5469">
            <v>7</v>
          </cell>
        </row>
        <row r="5470">
          <cell r="B5470">
            <v>4408399501</v>
          </cell>
          <cell r="C5470" t="str">
            <v>- - - - - - - - - имеющая,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70" t="str">
            <v>м3</v>
          </cell>
          <cell r="E5470">
            <v>9</v>
          </cell>
        </row>
        <row r="5471">
          <cell r="B5471">
            <v>4408399503</v>
          </cell>
          <cell r="C5471" t="str">
            <v>- - - - - - - - - имеющая, по крайней мере, один наружный слой из древесины других тропических пород</v>
          </cell>
          <cell r="D5471" t="str">
            <v>м3</v>
          </cell>
          <cell r="E5471">
            <v>12</v>
          </cell>
        </row>
        <row r="5472">
          <cell r="B5472">
            <v>4408399504</v>
          </cell>
          <cell r="C5472" t="str">
            <v>- - - - - - - - - прочая</v>
          </cell>
          <cell r="D5472" t="str">
            <v>м3</v>
          </cell>
          <cell r="E5472">
            <v>10</v>
          </cell>
        </row>
        <row r="5473">
          <cell r="B5473">
            <v>4408399505</v>
          </cell>
          <cell r="C5473" t="str">
            <v>- - - - - - - - - имеющие,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73" t="str">
            <v>м3</v>
          </cell>
          <cell r="E5473">
            <v>10</v>
          </cell>
        </row>
        <row r="5474">
          <cell r="B5474">
            <v>4408399506</v>
          </cell>
          <cell r="C5474" t="str">
            <v>- - - - - - - - - имеющие, по крайней мере, один наружный слой из древесины других тропических пород</v>
          </cell>
          <cell r="D5474" t="str">
            <v>м3</v>
          </cell>
          <cell r="E5474">
            <v>11</v>
          </cell>
        </row>
        <row r="5475">
          <cell r="B5475">
            <v>4408399507</v>
          </cell>
          <cell r="C5475" t="str">
            <v>- - - - - - - - - прочие</v>
          </cell>
          <cell r="D5475" t="str">
            <v>м3</v>
          </cell>
          <cell r="E5475">
            <v>10</v>
          </cell>
        </row>
        <row r="5476">
          <cell r="B5476">
            <v>4408399508</v>
          </cell>
          <cell r="C5476" t="str">
            <v>- - - - - - - - из древесины тропических пород, указанных в дополнительном примечании Евразийского экономического союза 2 к данной группе, кроме пород, указанных в субпозиции 4408 31 и в трехдефисной подсубпозиции после субпозиции 4408 39</v>
          </cell>
          <cell r="D5476" t="str">
            <v>м3</v>
          </cell>
          <cell r="E5476">
            <v>5</v>
          </cell>
        </row>
        <row r="5477">
          <cell r="B5477">
            <v>4408399509</v>
          </cell>
          <cell r="C5477" t="str">
            <v>- - - - - - - - из древесины других тропических пород</v>
          </cell>
          <cell r="D5477" t="str">
            <v>м3</v>
          </cell>
          <cell r="E5477">
            <v>7</v>
          </cell>
        </row>
        <row r="5478">
          <cell r="B5478">
            <v>4408901501</v>
          </cell>
          <cell r="C5478" t="str">
            <v>- - - - - - имеющая, по крайней мере, один слой из древесины дуба, бука или ясеня</v>
          </cell>
          <cell r="D5478" t="str">
            <v>м3</v>
          </cell>
          <cell r="E5478">
            <v>12</v>
          </cell>
        </row>
        <row r="5479">
          <cell r="B5479">
            <v>4408901502</v>
          </cell>
          <cell r="C5479" t="str">
            <v>- - - - - - прочая</v>
          </cell>
          <cell r="D5479" t="str">
            <v>м3</v>
          </cell>
          <cell r="E5479">
            <v>12</v>
          </cell>
        </row>
        <row r="5480">
          <cell r="B5480">
            <v>4408901503</v>
          </cell>
          <cell r="C5480" t="str">
            <v>- - - - - - имеющая, по крайней мере, один слой из древесины дуба, бука или ясеня</v>
          </cell>
          <cell r="D5480" t="str">
            <v>м3</v>
          </cell>
          <cell r="E5480">
            <v>10</v>
          </cell>
        </row>
        <row r="5481">
          <cell r="B5481">
            <v>4408901504</v>
          </cell>
          <cell r="C5481" t="str">
            <v>- - - - - - прочая</v>
          </cell>
          <cell r="D5481" t="str">
            <v>м3</v>
          </cell>
          <cell r="E5481">
            <v>10</v>
          </cell>
        </row>
        <row r="5482">
          <cell r="B5482">
            <v>4408901505</v>
          </cell>
          <cell r="C5482" t="str">
            <v>- - - - - - имеющие, по крайней мере, один слой из древесины дуба, бука или ясеня</v>
          </cell>
          <cell r="D5482" t="str">
            <v>м3</v>
          </cell>
          <cell r="E5482">
            <v>11</v>
          </cell>
        </row>
        <row r="5483">
          <cell r="B5483">
            <v>4408901506</v>
          </cell>
          <cell r="C5483" t="str">
            <v>- - - - - - прочие</v>
          </cell>
          <cell r="D5483" t="str">
            <v>м3</v>
          </cell>
          <cell r="E5483">
            <v>11</v>
          </cell>
        </row>
        <row r="5484">
          <cell r="B5484">
            <v>4408901507</v>
          </cell>
          <cell r="C5484" t="str">
            <v>- - - - - - имеющие, по крайней мере, один слой из древесины дуба, бука или ясеня</v>
          </cell>
          <cell r="D5484" t="str">
            <v>м3</v>
          </cell>
          <cell r="E5484">
            <v>10</v>
          </cell>
        </row>
        <row r="5485">
          <cell r="B5485">
            <v>4408901508</v>
          </cell>
          <cell r="C5485" t="str">
            <v>- - - - - - прочие</v>
          </cell>
          <cell r="D5485" t="str">
            <v>м3</v>
          </cell>
          <cell r="E5485">
            <v>10</v>
          </cell>
        </row>
        <row r="5486">
          <cell r="B5486">
            <v>4408901509</v>
          </cell>
          <cell r="C5486" t="str">
            <v>- - - прочие</v>
          </cell>
          <cell r="D5486" t="str">
            <v>м3</v>
          </cell>
          <cell r="E5486">
            <v>7</v>
          </cell>
        </row>
        <row r="5487">
          <cell r="B5487">
            <v>4408903501</v>
          </cell>
          <cell r="C5487" t="str">
            <v>- - - - из дуба, бука или ясеня</v>
          </cell>
          <cell r="D5487" t="str">
            <v>м3</v>
          </cell>
          <cell r="E5487">
            <v>7</v>
          </cell>
        </row>
        <row r="5488">
          <cell r="B5488">
            <v>4408903508</v>
          </cell>
          <cell r="C5488" t="str">
            <v>- - - - прочие</v>
          </cell>
          <cell r="D5488" t="str">
            <v>м3</v>
          </cell>
          <cell r="E5488">
            <v>7</v>
          </cell>
        </row>
        <row r="5489">
          <cell r="B5489">
            <v>4408908501</v>
          </cell>
          <cell r="C5489" t="str">
            <v>- - - - - - - - имеющая, по крайней мере, один слой из древесины дуба, бука или ясеня</v>
          </cell>
          <cell r="D5489" t="str">
            <v>м3</v>
          </cell>
          <cell r="E5489">
            <v>12</v>
          </cell>
        </row>
        <row r="5490">
          <cell r="B5490">
            <v>4408908502</v>
          </cell>
          <cell r="C5490" t="str">
            <v>- - - - - - - - прочая</v>
          </cell>
          <cell r="D5490" t="str">
            <v>м3</v>
          </cell>
          <cell r="E5490">
            <v>12</v>
          </cell>
        </row>
        <row r="5491">
          <cell r="B5491">
            <v>4408908503</v>
          </cell>
          <cell r="C5491" t="str">
            <v>- - - - - - - - имеющая, по крайней мере, один слой из древесины дуба, бука или ясеня</v>
          </cell>
          <cell r="D5491" t="str">
            <v>м3</v>
          </cell>
          <cell r="E5491">
            <v>10</v>
          </cell>
        </row>
        <row r="5492">
          <cell r="B5492">
            <v>4408908504</v>
          </cell>
          <cell r="C5492" t="str">
            <v>- - - - - - - - прочая</v>
          </cell>
          <cell r="D5492" t="str">
            <v>м3</v>
          </cell>
          <cell r="E5492">
            <v>10</v>
          </cell>
        </row>
        <row r="5493">
          <cell r="B5493">
            <v>4408908505</v>
          </cell>
          <cell r="C5493" t="str">
            <v>- - - - - - - - имеющие, по крайней мере, один слой из древесины дуба, бука или ясеня</v>
          </cell>
          <cell r="D5493" t="str">
            <v>м3</v>
          </cell>
          <cell r="E5493">
            <v>11</v>
          </cell>
        </row>
        <row r="5494">
          <cell r="B5494">
            <v>4408908506</v>
          </cell>
          <cell r="C5494" t="str">
            <v>- - - - - - - - прочие</v>
          </cell>
          <cell r="D5494" t="str">
            <v>м3</v>
          </cell>
          <cell r="E5494">
            <v>11</v>
          </cell>
        </row>
        <row r="5495">
          <cell r="B5495">
            <v>4408908507</v>
          </cell>
          <cell r="C5495" t="str">
            <v>- - - - - - - - имеющие, по крайней мере, один слой из древесины дуба, бука или ясеня</v>
          </cell>
          <cell r="D5495" t="str">
            <v>м3</v>
          </cell>
          <cell r="E5495">
            <v>10</v>
          </cell>
        </row>
        <row r="5496">
          <cell r="B5496">
            <v>4408908508</v>
          </cell>
          <cell r="C5496" t="str">
            <v>- - - - - - - - прочие</v>
          </cell>
          <cell r="D5496" t="str">
            <v>м3</v>
          </cell>
          <cell r="E5496">
            <v>10</v>
          </cell>
        </row>
        <row r="5497">
          <cell r="B5497">
            <v>4408908509</v>
          </cell>
          <cell r="C5497" t="str">
            <v>- - - - - прочие</v>
          </cell>
          <cell r="D5497" t="str">
            <v>м3</v>
          </cell>
          <cell r="E5497">
            <v>7</v>
          </cell>
        </row>
        <row r="5498">
          <cell r="B5498">
            <v>4408909501</v>
          </cell>
          <cell r="C5498" t="str">
            <v>- - - - - - - - имеющая, по крайней мере, один слой из древесины дуба, бука или ясеня</v>
          </cell>
          <cell r="D5498" t="str">
            <v>м3</v>
          </cell>
          <cell r="E5498">
            <v>12</v>
          </cell>
        </row>
        <row r="5499">
          <cell r="B5499">
            <v>4408909502</v>
          </cell>
          <cell r="C5499" t="str">
            <v>- - - - - - - - прочая</v>
          </cell>
          <cell r="D5499" t="str">
            <v>м3</v>
          </cell>
          <cell r="E5499">
            <v>12</v>
          </cell>
        </row>
        <row r="5500">
          <cell r="B5500">
            <v>4408909503</v>
          </cell>
          <cell r="C5500" t="str">
            <v>- - - - - - - - имеющая, по крайней мере, один слой из древесины дуба, бука или ясеня</v>
          </cell>
          <cell r="D5500" t="str">
            <v>м3</v>
          </cell>
          <cell r="E5500">
            <v>10</v>
          </cell>
        </row>
        <row r="5501">
          <cell r="B5501">
            <v>4408909504</v>
          </cell>
          <cell r="C5501" t="str">
            <v>- - - - - - - - прочая</v>
          </cell>
          <cell r="D5501" t="str">
            <v>м3</v>
          </cell>
          <cell r="E5501">
            <v>10</v>
          </cell>
        </row>
        <row r="5502">
          <cell r="B5502">
            <v>4408909505</v>
          </cell>
          <cell r="C5502" t="str">
            <v>- - - - - - - - имеющие, по крайней мере, один слой из древесины дуба, бука или ясеня</v>
          </cell>
          <cell r="D5502" t="str">
            <v>м3</v>
          </cell>
          <cell r="E5502">
            <v>11</v>
          </cell>
        </row>
        <row r="5503">
          <cell r="B5503">
            <v>4408909506</v>
          </cell>
          <cell r="C5503" t="str">
            <v>- - - - - - - - прочие</v>
          </cell>
          <cell r="D5503" t="str">
            <v>м3</v>
          </cell>
          <cell r="E5503">
            <v>11</v>
          </cell>
        </row>
        <row r="5504">
          <cell r="B5504">
            <v>4408909507</v>
          </cell>
          <cell r="C5504" t="str">
            <v>- - - - - - - - имеющие, по крайней мере, один слой из древесины дуба, бука или ясеня</v>
          </cell>
          <cell r="D5504" t="str">
            <v>м3</v>
          </cell>
          <cell r="E5504">
            <v>10</v>
          </cell>
        </row>
        <row r="5505">
          <cell r="B5505">
            <v>4408909508</v>
          </cell>
          <cell r="C5505" t="str">
            <v>- - - - - - - - прочие</v>
          </cell>
          <cell r="D5505" t="str">
            <v>м3</v>
          </cell>
          <cell r="E5505">
            <v>10</v>
          </cell>
        </row>
        <row r="5506">
          <cell r="B5506">
            <v>4408909509</v>
          </cell>
          <cell r="C5506" t="str">
            <v>- - - - - прочие</v>
          </cell>
          <cell r="D5506" t="str">
            <v>м3</v>
          </cell>
          <cell r="E5506">
            <v>7</v>
          </cell>
        </row>
        <row r="5507">
          <cell r="B5507">
            <v>4409101100</v>
          </cell>
          <cell r="C5507" t="str">
            <v>- - багет для изготовления рам для картин, фотографий, зеркал или аналогичных предметов</v>
          </cell>
          <cell r="D5507" t="str">
            <v>м</v>
          </cell>
          <cell r="E5507">
            <v>8</v>
          </cell>
        </row>
        <row r="5508">
          <cell r="B5508">
            <v>4409101800</v>
          </cell>
          <cell r="C5508" t="str">
            <v>- - прочие</v>
          </cell>
          <cell r="D5508" t="str">
            <v>-</v>
          </cell>
          <cell r="E5508">
            <v>9</v>
          </cell>
        </row>
        <row r="5509">
          <cell r="B5509">
            <v>4409210000</v>
          </cell>
          <cell r="C5509" t="str">
            <v>- - из бамбука</v>
          </cell>
          <cell r="D5509" t="str">
            <v>-</v>
          </cell>
          <cell r="E5509">
            <v>8</v>
          </cell>
        </row>
        <row r="5510">
          <cell r="B5510">
            <v>4409220000</v>
          </cell>
          <cell r="C5510" t="str">
            <v>- - из древесины тропических пород</v>
          </cell>
          <cell r="D5510" t="str">
            <v>-</v>
          </cell>
          <cell r="E5510">
            <v>8</v>
          </cell>
        </row>
        <row r="5511">
          <cell r="B5511">
            <v>4409291500</v>
          </cell>
          <cell r="C5511" t="str">
            <v>- - - багет для изготовления рам для картин, фотографий, зеркал или аналогичных предметов</v>
          </cell>
          <cell r="D5511" t="str">
            <v>м</v>
          </cell>
          <cell r="E5511">
            <v>8</v>
          </cell>
        </row>
        <row r="5512">
          <cell r="B5512">
            <v>4409299200</v>
          </cell>
          <cell r="C5512" t="str">
            <v>- - - - бруски, планки и фриз для паркетного или деревянного покрытия пола, несобранные</v>
          </cell>
          <cell r="D5512" t="str">
            <v>м2</v>
          </cell>
          <cell r="E5512">
            <v>8</v>
          </cell>
        </row>
        <row r="5513">
          <cell r="B5513">
            <v>4409299800</v>
          </cell>
          <cell r="C5513" t="str">
            <v>- - - - прочие</v>
          </cell>
          <cell r="D5513" t="str">
            <v>-</v>
          </cell>
          <cell r="E5513">
            <v>8</v>
          </cell>
        </row>
        <row r="5514">
          <cell r="B5514">
            <v>4410111000</v>
          </cell>
          <cell r="C5514" t="str">
            <v>- - - необработанные или без дальнейшей обработки, кроме шлифования</v>
          </cell>
          <cell r="D5514" t="str">
            <v>м3</v>
          </cell>
          <cell r="E5514">
            <v>10.4</v>
          </cell>
        </row>
        <row r="5515">
          <cell r="B5515">
            <v>4410113000</v>
          </cell>
          <cell r="C5515" t="str">
            <v>- - - с поверхностью, покрытой бумагой, пропитанной меламиновой смолой</v>
          </cell>
          <cell r="D5515" t="str">
            <v>м3</v>
          </cell>
          <cell r="E5515">
            <v>5</v>
          </cell>
        </row>
        <row r="5516">
          <cell r="B5516">
            <v>4410115000</v>
          </cell>
          <cell r="C5516" t="str">
            <v>- - - с поверхностью, покрытой декоративными слоистыми пластмассами</v>
          </cell>
          <cell r="D5516" t="str">
            <v>м3</v>
          </cell>
          <cell r="E5516">
            <v>5</v>
          </cell>
        </row>
        <row r="5517">
          <cell r="B5517">
            <v>4410119000</v>
          </cell>
          <cell r="C5517" t="str">
            <v>- - - прочие</v>
          </cell>
          <cell r="D5517" t="str">
            <v>м3</v>
          </cell>
          <cell r="E5517">
            <v>8</v>
          </cell>
        </row>
        <row r="5518">
          <cell r="B5518">
            <v>4410121000</v>
          </cell>
          <cell r="C5518" t="str">
            <v>- - - необработанные или без дальнейшей обработки, кроме шлифования</v>
          </cell>
          <cell r="D5518" t="str">
            <v>м3</v>
          </cell>
          <cell r="E5518">
            <v>8</v>
          </cell>
        </row>
        <row r="5519">
          <cell r="B5519">
            <v>4410129000</v>
          </cell>
          <cell r="C5519" t="str">
            <v>- - - прочие</v>
          </cell>
          <cell r="D5519" t="str">
            <v>м3</v>
          </cell>
          <cell r="E5519">
            <v>8</v>
          </cell>
        </row>
        <row r="5520">
          <cell r="B5520">
            <v>4410190001</v>
          </cell>
          <cell r="C5520" t="str">
            <v>- - - вафельные плиты</v>
          </cell>
          <cell r="D5520" t="str">
            <v>м3</v>
          </cell>
          <cell r="E5520">
            <v>8</v>
          </cell>
        </row>
        <row r="5521">
          <cell r="B5521">
            <v>4410190002</v>
          </cell>
          <cell r="C5521" t="str">
            <v>- - - - необработанные или без дальнейшей обработки, кроме шлифования</v>
          </cell>
          <cell r="D5521" t="str">
            <v>м3</v>
          </cell>
          <cell r="E5521">
            <v>10.4</v>
          </cell>
        </row>
        <row r="5522">
          <cell r="B5522">
            <v>4410190003</v>
          </cell>
          <cell r="C5522" t="str">
            <v>- - - - покрытые под высоким давлением декоративным ламинатом или бумагой, пропитанной меламиновой смолой</v>
          </cell>
          <cell r="D5522" t="str">
            <v>м3</v>
          </cell>
          <cell r="E5522">
            <v>5</v>
          </cell>
        </row>
        <row r="5523">
          <cell r="B5523">
            <v>4410190008</v>
          </cell>
          <cell r="C5523" t="str">
            <v>- - - - прочие</v>
          </cell>
          <cell r="D5523" t="str">
            <v>м3</v>
          </cell>
          <cell r="E5523">
            <v>8</v>
          </cell>
        </row>
        <row r="5524">
          <cell r="B5524">
            <v>4410900000</v>
          </cell>
          <cell r="C5524" t="str">
            <v>- прочие</v>
          </cell>
          <cell r="D5524" t="str">
            <v>м3</v>
          </cell>
          <cell r="E5524">
            <v>8</v>
          </cell>
        </row>
        <row r="5525">
          <cell r="B5525">
            <v>4411121000</v>
          </cell>
          <cell r="C5525" t="str">
            <v>- - - без механической обработки или покрытия поверхности</v>
          </cell>
          <cell r="D5525" t="str">
            <v>м2</v>
          </cell>
          <cell r="E5525">
            <v>5</v>
          </cell>
        </row>
        <row r="5526">
          <cell r="B5526">
            <v>4411129000</v>
          </cell>
          <cell r="C5526" t="str">
            <v>- - - прочие</v>
          </cell>
          <cell r="D5526" t="str">
            <v>м2</v>
          </cell>
          <cell r="E5526">
            <v>5</v>
          </cell>
        </row>
        <row r="5527">
          <cell r="B5527">
            <v>4411131000</v>
          </cell>
          <cell r="C5527" t="str">
            <v>- - - без механической обработки или покрытия поверхности</v>
          </cell>
          <cell r="D5527" t="str">
            <v>м2</v>
          </cell>
          <cell r="E5527">
            <v>5</v>
          </cell>
        </row>
        <row r="5528">
          <cell r="B5528">
            <v>4411139000</v>
          </cell>
          <cell r="C5528" t="str">
            <v>- - - прочие</v>
          </cell>
          <cell r="D5528" t="str">
            <v>м2</v>
          </cell>
          <cell r="E5528">
            <v>5</v>
          </cell>
        </row>
        <row r="5529">
          <cell r="B5529">
            <v>4411141000</v>
          </cell>
          <cell r="C5529" t="str">
            <v>- - - без механической обработки или покрытия поверхности</v>
          </cell>
          <cell r="D5529" t="str">
            <v>м2</v>
          </cell>
          <cell r="E5529">
            <v>5</v>
          </cell>
        </row>
        <row r="5530">
          <cell r="B5530">
            <v>4411149000</v>
          </cell>
          <cell r="C5530" t="str">
            <v>- - - прочие</v>
          </cell>
          <cell r="D5530" t="str">
            <v>м2</v>
          </cell>
          <cell r="E5530">
            <v>5</v>
          </cell>
        </row>
        <row r="5531">
          <cell r="B5531">
            <v>4411921000</v>
          </cell>
          <cell r="C5531" t="str">
            <v>- - - без механической обработки или покрытия поверхности</v>
          </cell>
          <cell r="D5531" t="str">
            <v>м2</v>
          </cell>
          <cell r="E5531">
            <v>5</v>
          </cell>
        </row>
        <row r="5532">
          <cell r="B5532">
            <v>4411929000</v>
          </cell>
          <cell r="C5532" t="str">
            <v>- - - прочие</v>
          </cell>
          <cell r="D5532" t="str">
            <v>м2</v>
          </cell>
          <cell r="E5532">
            <v>5</v>
          </cell>
        </row>
        <row r="5533">
          <cell r="B5533">
            <v>4411931000</v>
          </cell>
          <cell r="C5533" t="str">
            <v>- - - без механической обработки или покрытия поверхности</v>
          </cell>
          <cell r="D5533" t="str">
            <v>м2</v>
          </cell>
          <cell r="E5533">
            <v>5</v>
          </cell>
        </row>
        <row r="5534">
          <cell r="B5534">
            <v>4411939000</v>
          </cell>
          <cell r="C5534" t="str">
            <v>- - - прочие</v>
          </cell>
          <cell r="D5534" t="str">
            <v>м2</v>
          </cell>
          <cell r="E5534">
            <v>5</v>
          </cell>
        </row>
        <row r="5535">
          <cell r="B5535">
            <v>4411941000</v>
          </cell>
          <cell r="C5535" t="str">
            <v>- - - без механической обработки или покрытия поверхности</v>
          </cell>
          <cell r="D5535" t="str">
            <v>м2</v>
          </cell>
          <cell r="E5535">
            <v>5</v>
          </cell>
        </row>
        <row r="5536">
          <cell r="B5536">
            <v>4411949000</v>
          </cell>
          <cell r="C5536" t="str">
            <v>- - - прочие</v>
          </cell>
          <cell r="D5536" t="str">
            <v>м2</v>
          </cell>
          <cell r="E5536">
            <v>5</v>
          </cell>
        </row>
        <row r="5537">
          <cell r="B5537">
            <v>4412100001</v>
          </cell>
          <cell r="C5537" t="str">
            <v>- - - имеющая,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v>
          </cell>
          <cell r="D5537" t="str">
            <v>м3</v>
          </cell>
          <cell r="E5537">
            <v>9</v>
          </cell>
        </row>
        <row r="5538">
          <cell r="B5538">
            <v>4412100002</v>
          </cell>
          <cell r="C5538" t="str">
            <v>- - - - имеющая, по крайней мере, один наружный слой из древесины лиственных пород</v>
          </cell>
          <cell r="D5538" t="str">
            <v>м3</v>
          </cell>
          <cell r="E5538">
            <v>12</v>
          </cell>
        </row>
        <row r="5539">
          <cell r="B5539">
            <v>4412100003</v>
          </cell>
          <cell r="C5539" t="str">
            <v>- - - - прочая</v>
          </cell>
          <cell r="D5539" t="str">
            <v>м3</v>
          </cell>
          <cell r="E5539">
            <v>10</v>
          </cell>
        </row>
        <row r="5540">
          <cell r="B5540">
            <v>4412100004</v>
          </cell>
          <cell r="C5540" t="str">
            <v>- -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v>
          </cell>
          <cell r="D5540" t="str">
            <v>м3</v>
          </cell>
          <cell r="E5540">
            <v>10</v>
          </cell>
        </row>
        <row r="5541">
          <cell r="B5541">
            <v>4412100005</v>
          </cell>
          <cell r="C5541" t="str">
            <v>- - - имеющие, по крайней мере, один наружный слой из древесины лиственных пород</v>
          </cell>
          <cell r="D5541" t="str">
            <v>м3</v>
          </cell>
          <cell r="E5541">
            <v>11</v>
          </cell>
        </row>
        <row r="5542">
          <cell r="B5542">
            <v>4412100006</v>
          </cell>
          <cell r="C5542" t="str">
            <v>- - - - имеющие, по крайней мере, один слой из древесно-стружечной плиты</v>
          </cell>
          <cell r="D5542" t="str">
            <v>м3</v>
          </cell>
          <cell r="E5542">
            <v>12</v>
          </cell>
        </row>
        <row r="5543">
          <cell r="B5543">
            <v>4412100009</v>
          </cell>
          <cell r="C5543" t="str">
            <v>- - - - прочие</v>
          </cell>
          <cell r="D5543" t="str">
            <v>м3</v>
          </cell>
          <cell r="E5543">
            <v>10</v>
          </cell>
        </row>
        <row r="5544">
          <cell r="B5544">
            <v>4412311000</v>
          </cell>
          <cell r="C5544" t="str">
            <v>- - - из кайи иворензис, шореи с темно-красной древесиной, шореи с бледно-красной древесиной, терминалии пышной, махогониевого дерева (Swietenia spp.), триплохитона твердосмольного, аукумеи Клайна, палисандра Рио, палисандра Пара, бразильского розового дерева, энтандрофрагмы цилиндрической, энтандрофрагмы полезной, виролы суринамской или шореи белой</v>
          </cell>
          <cell r="D5544" t="str">
            <v>м3</v>
          </cell>
          <cell r="E5544">
            <v>9</v>
          </cell>
        </row>
        <row r="5545">
          <cell r="B5545">
            <v>4412319001</v>
          </cell>
          <cell r="C5545" t="str">
            <v>- - - - из древесины тропических пород, указанных в дополнительном примечании Евразийского экономического союза 2 к данной группе, кроме пород, указанных в подсубпозиции 4412 31 100 0</v>
          </cell>
          <cell r="D5545" t="str">
            <v>м3</v>
          </cell>
          <cell r="E5545">
            <v>9</v>
          </cell>
        </row>
        <row r="5546">
          <cell r="B5546">
            <v>4412319009</v>
          </cell>
          <cell r="C5546" t="str">
            <v>- - - - прочая</v>
          </cell>
          <cell r="D5546" t="str">
            <v>м3</v>
          </cell>
          <cell r="E5546">
            <v>12</v>
          </cell>
        </row>
        <row r="5547">
          <cell r="B5547">
            <v>4412330000</v>
          </cell>
          <cell r="C5547" t="str">
            <v>- - прочая,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v>
          </cell>
          <cell r="D5547" t="str">
            <v>м3</v>
          </cell>
          <cell r="E5547">
            <v>12</v>
          </cell>
        </row>
        <row r="5548">
          <cell r="B5548">
            <v>4412340000</v>
          </cell>
          <cell r="C5548" t="str">
            <v>- - прочая, имеющая, по крайней мере, один наружный слой из древесины лиственных пород, не указанных в субпозиции 4412 33</v>
          </cell>
          <cell r="D5548" t="str">
            <v>м3</v>
          </cell>
          <cell r="E5548">
            <v>12</v>
          </cell>
        </row>
        <row r="5549">
          <cell r="B5549">
            <v>4412390000</v>
          </cell>
          <cell r="C5549" t="str">
            <v>- - прочая, имеющая оба наружных слоя из древесины хвойных пород</v>
          </cell>
          <cell r="D5549" t="str">
            <v>м3</v>
          </cell>
          <cell r="E5549">
            <v>10</v>
          </cell>
        </row>
        <row r="5550">
          <cell r="B5550">
            <v>4412941001</v>
          </cell>
          <cell r="C5550" t="str">
            <v>- - - - имеющие,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v>
          </cell>
          <cell r="D5550" t="str">
            <v>м3</v>
          </cell>
          <cell r="E5550">
            <v>10</v>
          </cell>
        </row>
        <row r="5551">
          <cell r="B5551">
            <v>4412941009</v>
          </cell>
          <cell r="C5551" t="str">
            <v>- - - - прочие</v>
          </cell>
          <cell r="D5551" t="str">
            <v>м3</v>
          </cell>
          <cell r="E5551">
            <v>11</v>
          </cell>
        </row>
        <row r="5552">
          <cell r="B5552">
            <v>4412949000</v>
          </cell>
          <cell r="C5552" t="str">
            <v>- - - прочие</v>
          </cell>
          <cell r="D5552" t="str">
            <v>м3</v>
          </cell>
          <cell r="E5552">
            <v>10</v>
          </cell>
        </row>
        <row r="5553">
          <cell r="B5553">
            <v>4412993001</v>
          </cell>
          <cell r="C5553" t="str">
            <v>- - - - имеющие, по крайней мере, один наружный слой из древесины тропических пород, указанных в дополнительном примечании Евразийского экономического союза 2 к данной группе</v>
          </cell>
          <cell r="D5553" t="str">
            <v>м3</v>
          </cell>
          <cell r="E5553">
            <v>10</v>
          </cell>
        </row>
        <row r="5554">
          <cell r="B5554">
            <v>4412993002</v>
          </cell>
          <cell r="C5554" t="str">
            <v>- - - - - имеющие, по крайней мере, один наружный слой из древесины лиственных пород</v>
          </cell>
          <cell r="D5554" t="str">
            <v>м3</v>
          </cell>
          <cell r="E5554">
            <v>11</v>
          </cell>
        </row>
        <row r="5555">
          <cell r="B5555">
            <v>4412993009</v>
          </cell>
          <cell r="C5555" t="str">
            <v>- - - - - прочие</v>
          </cell>
          <cell r="D5555" t="str">
            <v>м3</v>
          </cell>
          <cell r="E5555">
            <v>12</v>
          </cell>
        </row>
        <row r="5556">
          <cell r="B5556">
            <v>4412994000</v>
          </cell>
          <cell r="C5556" t="str">
            <v>- - - - - из ольхи, ясеня, бука, березы, вишни, каштана, вяза, гикори, граба, конского каштана, липы, клена, дуба, платана, тополя, робинии, ореха или тюльпанного дерева</v>
          </cell>
          <cell r="D5556" t="str">
            <v>м3</v>
          </cell>
          <cell r="E5556">
            <v>11</v>
          </cell>
        </row>
        <row r="5557">
          <cell r="B5557">
            <v>4412995001</v>
          </cell>
          <cell r="C5557" t="str">
            <v>- - - - - - имеющие, по крайней мере, один наружный слой из древесины лиственных пород, кроме тропических пород, указанных в дополнительном примечании Евразийского экономического союза 2 к данной группе</v>
          </cell>
          <cell r="D5557" t="str">
            <v>м3</v>
          </cell>
          <cell r="E5557">
            <v>11</v>
          </cell>
        </row>
        <row r="5558">
          <cell r="B5558">
            <v>4412995009</v>
          </cell>
          <cell r="C5558" t="str">
            <v>- - - - - - прочие</v>
          </cell>
          <cell r="D5558" t="str">
            <v>м3</v>
          </cell>
          <cell r="E5558">
            <v>10</v>
          </cell>
        </row>
        <row r="5559">
          <cell r="B5559">
            <v>4412998500</v>
          </cell>
          <cell r="C5559" t="str">
            <v>- - - - прочие</v>
          </cell>
          <cell r="D5559" t="str">
            <v>м3</v>
          </cell>
          <cell r="E5559">
            <v>10</v>
          </cell>
        </row>
        <row r="5560">
          <cell r="B5560">
            <v>4413000000</v>
          </cell>
          <cell r="C5560" t="str">
            <v>Древесина прессованная в виде блоков, плит, брусьев или профилированных форм</v>
          </cell>
          <cell r="D5560" t="str">
            <v>м3</v>
          </cell>
          <cell r="E5560">
            <v>12</v>
          </cell>
        </row>
        <row r="5561">
          <cell r="B5561">
            <v>4414001000</v>
          </cell>
          <cell r="C5561" t="str">
            <v>- из древесины тропических пород, указанных в дополнительном примечании 2 к данной группе</v>
          </cell>
          <cell r="D5561" t="str">
            <v>-</v>
          </cell>
          <cell r="E5561">
            <v>8</v>
          </cell>
        </row>
        <row r="5562">
          <cell r="B5562">
            <v>4414009000</v>
          </cell>
          <cell r="C5562" t="str">
            <v>- из древесины прочих пород</v>
          </cell>
          <cell r="D5562" t="str">
            <v>-</v>
          </cell>
          <cell r="E5562">
            <v>8</v>
          </cell>
        </row>
        <row r="5563">
          <cell r="B5563">
            <v>4415101000</v>
          </cell>
          <cell r="C5563" t="str">
            <v>- - ящики, коробки, упаковочные клети или корзины, барабаны и аналогичная тара</v>
          </cell>
          <cell r="D5563" t="str">
            <v>-</v>
          </cell>
          <cell r="E5563">
            <v>9</v>
          </cell>
        </row>
        <row r="5564">
          <cell r="B5564">
            <v>4415109000</v>
          </cell>
          <cell r="C5564" t="str">
            <v>- - кабельные барабаны</v>
          </cell>
          <cell r="D5564" t="str">
            <v>-</v>
          </cell>
          <cell r="E5564">
            <v>9</v>
          </cell>
        </row>
        <row r="5565">
          <cell r="B5565">
            <v>4415202000</v>
          </cell>
          <cell r="C5565" t="str">
            <v>- - паллеты или поддоны плоские; обечайки</v>
          </cell>
          <cell r="D5565" t="str">
            <v>-</v>
          </cell>
          <cell r="E5565">
            <v>5</v>
          </cell>
        </row>
        <row r="5566">
          <cell r="B5566">
            <v>4415209000</v>
          </cell>
          <cell r="C5566" t="str">
            <v>- - прочие</v>
          </cell>
          <cell r="D5566" t="str">
            <v>-</v>
          </cell>
          <cell r="E5566">
            <v>5</v>
          </cell>
        </row>
        <row r="5567">
          <cell r="B5567">
            <v>4416000000</v>
          </cell>
          <cell r="C5567" t="str">
            <v>Бочки, бочонки, чаны, кадки и прочие бондарные изделия и их части, из древесины, включая клепку</v>
          </cell>
          <cell r="D5567" t="str">
            <v>-</v>
          </cell>
          <cell r="E5567">
            <v>10</v>
          </cell>
        </row>
        <row r="5568">
          <cell r="B5568">
            <v>4417000000</v>
          </cell>
          <cell r="C5568" t="str">
            <v>Инструменты, корпуса и ручки для инструментов, из древесины, деревянные части и ручки метел или щеток; деревянные сапожные колодки и растяжки для обуви</v>
          </cell>
          <cell r="D5568" t="str">
            <v>-</v>
          </cell>
          <cell r="E5568">
            <v>13</v>
          </cell>
        </row>
        <row r="5569">
          <cell r="B5569">
            <v>4418101000</v>
          </cell>
          <cell r="C5569" t="str">
            <v>- - из древесины тропических пород, указанных в дополнительном примечании 2 к данной группе</v>
          </cell>
          <cell r="D5569" t="str">
            <v>-</v>
          </cell>
          <cell r="E5569">
            <v>15.2</v>
          </cell>
        </row>
        <row r="5570">
          <cell r="B5570">
            <v>4418105000</v>
          </cell>
          <cell r="C5570" t="str">
            <v>- - из древесины хвойных пород</v>
          </cell>
          <cell r="D5570" t="str">
            <v>-</v>
          </cell>
          <cell r="E5570">
            <v>12</v>
          </cell>
        </row>
        <row r="5571">
          <cell r="B5571">
            <v>4418109000</v>
          </cell>
          <cell r="C5571" t="str">
            <v>- - прочие</v>
          </cell>
          <cell r="D5571" t="str">
            <v>-</v>
          </cell>
          <cell r="E5571">
            <v>12</v>
          </cell>
        </row>
        <row r="5572">
          <cell r="B5572">
            <v>4418201000</v>
          </cell>
          <cell r="C5572" t="str">
            <v>- - из древесины тропических пород, указанных в дополнительном примечании 2 к данной группе</v>
          </cell>
          <cell r="D5572" t="str">
            <v>-</v>
          </cell>
          <cell r="E5572">
            <v>13.6</v>
          </cell>
        </row>
        <row r="5573">
          <cell r="B5573">
            <v>4418205000</v>
          </cell>
          <cell r="C5573" t="str">
            <v>- - из древесины хвойных пород</v>
          </cell>
          <cell r="D5573" t="str">
            <v>-</v>
          </cell>
          <cell r="E5573">
            <v>10</v>
          </cell>
        </row>
        <row r="5574">
          <cell r="B5574">
            <v>4418208000</v>
          </cell>
          <cell r="C5574" t="str">
            <v>- - из древесины прочих пород</v>
          </cell>
          <cell r="D5574" t="str">
            <v>-</v>
          </cell>
          <cell r="E5574">
            <v>10</v>
          </cell>
        </row>
        <row r="5575">
          <cell r="B5575">
            <v>4418400000</v>
          </cell>
          <cell r="C5575" t="str">
            <v>- опалубка для бетонирования</v>
          </cell>
          <cell r="D5575" t="str">
            <v>-</v>
          </cell>
          <cell r="E5575">
            <v>10</v>
          </cell>
        </row>
        <row r="5576">
          <cell r="B5576">
            <v>4418500000</v>
          </cell>
          <cell r="C5576" t="str">
            <v>- гонт и дранка кровельные</v>
          </cell>
          <cell r="D5576" t="str">
            <v>-</v>
          </cell>
          <cell r="E5576">
            <v>10</v>
          </cell>
        </row>
        <row r="5577">
          <cell r="B5577">
            <v>4418600000</v>
          </cell>
          <cell r="C5577" t="str">
            <v>- стойки и балки</v>
          </cell>
          <cell r="D5577" t="str">
            <v>-</v>
          </cell>
          <cell r="E5577">
            <v>11</v>
          </cell>
        </row>
        <row r="5578">
          <cell r="B5578">
            <v>4418730001</v>
          </cell>
          <cell r="C5578" t="str">
            <v>- - - для мозаичных полов</v>
          </cell>
          <cell r="D5578" t="str">
            <v>м2</v>
          </cell>
          <cell r="E5578">
            <v>11</v>
          </cell>
        </row>
        <row r="5579">
          <cell r="B5579">
            <v>4418730002</v>
          </cell>
          <cell r="C5579" t="str">
            <v>- - - прочие, многослойные</v>
          </cell>
          <cell r="D5579" t="str">
            <v>м2</v>
          </cell>
          <cell r="E5579">
            <v>5</v>
          </cell>
        </row>
        <row r="5580">
          <cell r="B5580">
            <v>4418730009</v>
          </cell>
          <cell r="C5580" t="str">
            <v>- - - прочие</v>
          </cell>
          <cell r="D5580" t="str">
            <v>м2</v>
          </cell>
          <cell r="E5580">
            <v>11</v>
          </cell>
        </row>
        <row r="5581">
          <cell r="B5581">
            <v>4418740000</v>
          </cell>
          <cell r="C5581" t="str">
            <v>- - прочие, для мозаичных полов</v>
          </cell>
          <cell r="D5581" t="str">
            <v>м2</v>
          </cell>
          <cell r="E5581">
            <v>11</v>
          </cell>
        </row>
        <row r="5582">
          <cell r="B5582">
            <v>4418750000</v>
          </cell>
          <cell r="C5582" t="str">
            <v>- - прочие, многослойные</v>
          </cell>
          <cell r="D5582" t="str">
            <v>м2</v>
          </cell>
          <cell r="E5582">
            <v>11</v>
          </cell>
        </row>
        <row r="5583">
          <cell r="B5583">
            <v>4418790000</v>
          </cell>
          <cell r="C5583" t="str">
            <v>- - прочие</v>
          </cell>
          <cell r="D5583" t="str">
            <v>м2</v>
          </cell>
          <cell r="E5583">
            <v>11</v>
          </cell>
        </row>
        <row r="5584">
          <cell r="B5584">
            <v>4418911000</v>
          </cell>
          <cell r="C5584" t="str">
            <v>- - - слоисто-клееный лесоматериал</v>
          </cell>
          <cell r="D5584" t="str">
            <v>-</v>
          </cell>
          <cell r="E5584">
            <v>11</v>
          </cell>
        </row>
        <row r="5585">
          <cell r="B5585">
            <v>4418918000</v>
          </cell>
          <cell r="C5585" t="str">
            <v>- - - прочие</v>
          </cell>
          <cell r="D5585" t="str">
            <v>-</v>
          </cell>
          <cell r="E5585">
            <v>11</v>
          </cell>
        </row>
        <row r="5586">
          <cell r="B5586">
            <v>4418991000</v>
          </cell>
          <cell r="C5586" t="str">
            <v>- - - слоисто-клееный лесоматериал</v>
          </cell>
          <cell r="D5586" t="str">
            <v>-</v>
          </cell>
          <cell r="E5586">
            <v>11</v>
          </cell>
        </row>
        <row r="5587">
          <cell r="B5587">
            <v>4418998000</v>
          </cell>
          <cell r="C5587" t="str">
            <v>- - - прочие</v>
          </cell>
          <cell r="D5587" t="str">
            <v>-</v>
          </cell>
          <cell r="E5587">
            <v>11</v>
          </cell>
        </row>
        <row r="5588">
          <cell r="B5588">
            <v>4419110000</v>
          </cell>
          <cell r="C5588" t="str">
            <v>- - доски для нарезания хлеба, разделочные доски и аналогичные доски</v>
          </cell>
          <cell r="D5588" t="str">
            <v>-</v>
          </cell>
          <cell r="E5588">
            <v>8</v>
          </cell>
        </row>
        <row r="5589">
          <cell r="B5589">
            <v>4419120000</v>
          </cell>
          <cell r="C5589" t="str">
            <v>- - палочки для еды</v>
          </cell>
          <cell r="D5589" t="str">
            <v>-</v>
          </cell>
          <cell r="E5589">
            <v>8</v>
          </cell>
        </row>
        <row r="5590">
          <cell r="B5590">
            <v>4419190000</v>
          </cell>
          <cell r="C5590" t="str">
            <v>- - прочие</v>
          </cell>
          <cell r="D5590" t="str">
            <v>-</v>
          </cell>
          <cell r="E5590">
            <v>8</v>
          </cell>
        </row>
        <row r="5591">
          <cell r="B5591">
            <v>4419901000</v>
          </cell>
          <cell r="C5591" t="str">
            <v>- - из древесины тропических пород, указанных в дополнительном примечании 2 к данной группе</v>
          </cell>
          <cell r="D5591" t="str">
            <v>-</v>
          </cell>
          <cell r="E5591">
            <v>8</v>
          </cell>
        </row>
        <row r="5592">
          <cell r="B5592">
            <v>4419909000</v>
          </cell>
          <cell r="C5592" t="str">
            <v>- - из древесины прочих пород</v>
          </cell>
          <cell r="D5592" t="str">
            <v>-</v>
          </cell>
          <cell r="E5592">
            <v>8</v>
          </cell>
        </row>
        <row r="5593">
          <cell r="B5593">
            <v>4420101100</v>
          </cell>
          <cell r="C5593" t="str">
            <v>- - из древесины тропических пород, указанных в дополнительном примечании 2 к данной группе</v>
          </cell>
          <cell r="D5593" t="str">
            <v>-</v>
          </cell>
          <cell r="E5593">
            <v>8</v>
          </cell>
        </row>
        <row r="5594">
          <cell r="B5594">
            <v>4420101900</v>
          </cell>
          <cell r="C5594" t="str">
            <v>- - из древесины прочих пород</v>
          </cell>
          <cell r="D5594" t="str">
            <v>-</v>
          </cell>
          <cell r="E5594">
            <v>8</v>
          </cell>
        </row>
        <row r="5595">
          <cell r="B5595">
            <v>4420901000</v>
          </cell>
          <cell r="C5595" t="str">
            <v>- - изделия деревянные мозаичные и инкрустированные</v>
          </cell>
          <cell r="D5595" t="str">
            <v>м3</v>
          </cell>
          <cell r="E5595">
            <v>8</v>
          </cell>
        </row>
        <row r="5596">
          <cell r="B5596">
            <v>4420909100</v>
          </cell>
          <cell r="C5596" t="str">
            <v>- - - из древесины тропических пород, указанных в дополнительном примечании 2 к данной группе</v>
          </cell>
          <cell r="D5596" t="str">
            <v>-</v>
          </cell>
          <cell r="E5596">
            <v>8</v>
          </cell>
        </row>
        <row r="5597">
          <cell r="B5597">
            <v>4420909900</v>
          </cell>
          <cell r="C5597" t="str">
            <v>- - - прочие</v>
          </cell>
          <cell r="D5597" t="str">
            <v>-</v>
          </cell>
          <cell r="E5597">
            <v>8</v>
          </cell>
        </row>
        <row r="5598">
          <cell r="B5598">
            <v>4421100000</v>
          </cell>
          <cell r="C5598" t="str">
            <v>- вешалки для одежды</v>
          </cell>
          <cell r="D5598" t="str">
            <v>шт</v>
          </cell>
          <cell r="E5598">
            <v>9</v>
          </cell>
        </row>
        <row r="5599">
          <cell r="B5599">
            <v>4421910000</v>
          </cell>
          <cell r="C5599" t="str">
            <v>- - из бамбука</v>
          </cell>
          <cell r="D5599" t="str">
            <v>-</v>
          </cell>
          <cell r="E5599">
            <v>9</v>
          </cell>
        </row>
        <row r="5600">
          <cell r="B5600">
            <v>4421991000</v>
          </cell>
          <cell r="C5600" t="str">
            <v>- - - из волокнистых плит</v>
          </cell>
          <cell r="D5600" t="str">
            <v>-</v>
          </cell>
          <cell r="E5600">
            <v>9</v>
          </cell>
        </row>
        <row r="5601">
          <cell r="B5601">
            <v>4421999500</v>
          </cell>
          <cell r="C5601" t="str">
            <v>- - - - гробы</v>
          </cell>
          <cell r="D5601" t="str">
            <v>шт</v>
          </cell>
          <cell r="E5601">
            <v>9</v>
          </cell>
        </row>
        <row r="5602">
          <cell r="B5602">
            <v>4421999900</v>
          </cell>
          <cell r="C5602" t="str">
            <v>- - - - прочие</v>
          </cell>
          <cell r="D5602" t="str">
            <v>-</v>
          </cell>
          <cell r="E5602">
            <v>9</v>
          </cell>
        </row>
        <row r="5603">
          <cell r="B5603">
            <v>4501100000</v>
          </cell>
          <cell r="C5603" t="str">
            <v>- пробка натуральная, необработанная или прошедшая первичную обработку</v>
          </cell>
          <cell r="D5603" t="str">
            <v>-</v>
          </cell>
          <cell r="E5603">
            <v>5</v>
          </cell>
        </row>
        <row r="5604">
          <cell r="B5604">
            <v>4501900000</v>
          </cell>
          <cell r="C5604" t="str">
            <v>- прочая</v>
          </cell>
          <cell r="D5604" t="str">
            <v>-</v>
          </cell>
          <cell r="E5604">
            <v>5</v>
          </cell>
        </row>
        <row r="5605">
          <cell r="B5605">
            <v>4502000000</v>
          </cell>
          <cell r="C5605" t="str">
            <v>Пробка натуральная, с удаленным наружным слоем или начерно обрезанная, или в виде прямоугольных (включая квадратные) блоков, плит, листов или полос (включая заготовки для изготовления пробок или заглушек, имеющие острые кромки)</v>
          </cell>
          <cell r="D5605" t="str">
            <v>-</v>
          </cell>
          <cell r="E5605">
            <v>5</v>
          </cell>
        </row>
        <row r="5606">
          <cell r="B5606">
            <v>4503101000</v>
          </cell>
          <cell r="C5606" t="str">
            <v>- - цилиндрические</v>
          </cell>
          <cell r="D5606" t="str">
            <v>-</v>
          </cell>
          <cell r="E5606">
            <v>5</v>
          </cell>
        </row>
        <row r="5607">
          <cell r="B5607">
            <v>4503109000</v>
          </cell>
          <cell r="C5607" t="str">
            <v>- - прочие</v>
          </cell>
          <cell r="D5607" t="str">
            <v>-</v>
          </cell>
          <cell r="E5607">
            <v>5</v>
          </cell>
        </row>
        <row r="5608">
          <cell r="B5608">
            <v>4503900000</v>
          </cell>
          <cell r="C5608" t="str">
            <v>- прочие</v>
          </cell>
          <cell r="D5608" t="str">
            <v>-</v>
          </cell>
          <cell r="E5608">
            <v>5</v>
          </cell>
        </row>
        <row r="5609">
          <cell r="B5609">
            <v>4504101100</v>
          </cell>
          <cell r="C5609" t="str">
            <v>- - - для игристых вин, включая пробки с шайбами из натуральной пробки</v>
          </cell>
          <cell r="D5609" t="str">
            <v>-</v>
          </cell>
          <cell r="E5609">
            <v>5</v>
          </cell>
        </row>
        <row r="5610">
          <cell r="B5610">
            <v>4504101900</v>
          </cell>
          <cell r="C5610" t="str">
            <v>- - - прочие</v>
          </cell>
          <cell r="D5610" t="str">
            <v>-</v>
          </cell>
          <cell r="E5610">
            <v>5</v>
          </cell>
        </row>
        <row r="5611">
          <cell r="B5611">
            <v>4504109100</v>
          </cell>
          <cell r="C5611" t="str">
            <v>- - - со связующим веществом</v>
          </cell>
          <cell r="D5611" t="str">
            <v>-</v>
          </cell>
          <cell r="E5611">
            <v>5</v>
          </cell>
        </row>
        <row r="5612">
          <cell r="B5612">
            <v>4504109900</v>
          </cell>
          <cell r="C5612" t="str">
            <v>- - - прочие</v>
          </cell>
          <cell r="D5612" t="str">
            <v>-</v>
          </cell>
          <cell r="E5612">
            <v>5</v>
          </cell>
        </row>
        <row r="5613">
          <cell r="B5613">
            <v>4504902000</v>
          </cell>
          <cell r="C5613" t="str">
            <v>- - пробки и заглушки</v>
          </cell>
          <cell r="D5613" t="str">
            <v>-</v>
          </cell>
          <cell r="E5613">
            <v>5</v>
          </cell>
        </row>
        <row r="5614">
          <cell r="B5614">
            <v>4504908000</v>
          </cell>
          <cell r="C5614" t="str">
            <v>- - прочие</v>
          </cell>
          <cell r="D5614" t="str">
            <v>-</v>
          </cell>
          <cell r="E5614">
            <v>5</v>
          </cell>
        </row>
        <row r="5615">
          <cell r="B5615">
            <v>4601211000</v>
          </cell>
          <cell r="C5615" t="str">
            <v>- - - из плетеных или аналогичных изделий из материалов для плетения</v>
          </cell>
          <cell r="D5615" t="str">
            <v>-</v>
          </cell>
          <cell r="E5615">
            <v>8.8000000000000007</v>
          </cell>
        </row>
        <row r="5616">
          <cell r="B5616">
            <v>4601219000</v>
          </cell>
          <cell r="C5616" t="str">
            <v>- - - прочие</v>
          </cell>
          <cell r="D5616" t="str">
            <v>-</v>
          </cell>
          <cell r="E5616">
            <v>8.8000000000000007</v>
          </cell>
        </row>
        <row r="5617">
          <cell r="B5617">
            <v>4601221000</v>
          </cell>
          <cell r="C5617" t="str">
            <v>- - - из плетеных или аналогичных изделий из материалов для плетения</v>
          </cell>
          <cell r="D5617" t="str">
            <v>-</v>
          </cell>
          <cell r="E5617">
            <v>8.8000000000000007</v>
          </cell>
        </row>
        <row r="5618">
          <cell r="B5618">
            <v>4601229000</v>
          </cell>
          <cell r="C5618" t="str">
            <v>- - - прочие</v>
          </cell>
          <cell r="D5618" t="str">
            <v>-</v>
          </cell>
          <cell r="E5618">
            <v>8.8000000000000007</v>
          </cell>
        </row>
        <row r="5619">
          <cell r="B5619">
            <v>4601291000</v>
          </cell>
          <cell r="C5619" t="str">
            <v>- - - из плетеных или аналогичных изделий из материалов для плетения</v>
          </cell>
          <cell r="D5619" t="str">
            <v>-</v>
          </cell>
          <cell r="E5619">
            <v>8.8000000000000007</v>
          </cell>
        </row>
        <row r="5620">
          <cell r="B5620">
            <v>4601299000</v>
          </cell>
          <cell r="C5620" t="str">
            <v>- - - прочие</v>
          </cell>
          <cell r="D5620" t="str">
            <v>-</v>
          </cell>
          <cell r="E5620">
            <v>8.8000000000000007</v>
          </cell>
        </row>
        <row r="5621">
          <cell r="B5621">
            <v>4601920500</v>
          </cell>
          <cell r="C5621" t="str">
            <v>- - - плетеные и аналогичные изделия из материалов для плетения, соединенные или не соединенные в полосы или ленты</v>
          </cell>
          <cell r="D5621" t="str">
            <v>-</v>
          </cell>
          <cell r="E5621">
            <v>10</v>
          </cell>
        </row>
        <row r="5622">
          <cell r="B5622">
            <v>4601921000</v>
          </cell>
          <cell r="C5622" t="str">
            <v>- - - - из плетеных или аналогичных изделий из материалов для плетения</v>
          </cell>
          <cell r="D5622" t="str">
            <v>-</v>
          </cell>
          <cell r="E5622">
            <v>10</v>
          </cell>
        </row>
        <row r="5623">
          <cell r="B5623">
            <v>4601929000</v>
          </cell>
          <cell r="C5623" t="str">
            <v>- - - - прочие</v>
          </cell>
          <cell r="D5623" t="str">
            <v>-</v>
          </cell>
          <cell r="E5623">
            <v>10</v>
          </cell>
        </row>
        <row r="5624">
          <cell r="B5624">
            <v>4601930500</v>
          </cell>
          <cell r="C5624" t="str">
            <v>- - - плетеные и аналогичные изделия из материалов для плетения, соединенные или не соединенные в полосы или ленты</v>
          </cell>
          <cell r="D5624" t="str">
            <v>-</v>
          </cell>
          <cell r="E5624">
            <v>10</v>
          </cell>
        </row>
        <row r="5625">
          <cell r="B5625">
            <v>4601931000</v>
          </cell>
          <cell r="C5625" t="str">
            <v>- - - - из плетеных или аналогичных изделий из материалов для плетения</v>
          </cell>
          <cell r="D5625" t="str">
            <v>-</v>
          </cell>
          <cell r="E5625">
            <v>10</v>
          </cell>
        </row>
        <row r="5626">
          <cell r="B5626">
            <v>4601939000</v>
          </cell>
          <cell r="C5626" t="str">
            <v>- - - - прочие</v>
          </cell>
          <cell r="D5626" t="str">
            <v>-</v>
          </cell>
          <cell r="E5626">
            <v>10</v>
          </cell>
        </row>
        <row r="5627">
          <cell r="B5627">
            <v>4601940500</v>
          </cell>
          <cell r="C5627" t="str">
            <v>- - - плетеные и аналогичные изделия из материалов для плетения, соединенные или не соединенные в полосы или ленты</v>
          </cell>
          <cell r="D5627" t="str">
            <v>-</v>
          </cell>
          <cell r="E5627">
            <v>10</v>
          </cell>
        </row>
        <row r="5628">
          <cell r="B5628">
            <v>4601941000</v>
          </cell>
          <cell r="C5628" t="str">
            <v>- - - - из плетеных или аналогичных изделий из материалов для плетения</v>
          </cell>
          <cell r="D5628" t="str">
            <v>-</v>
          </cell>
          <cell r="E5628">
            <v>10</v>
          </cell>
        </row>
        <row r="5629">
          <cell r="B5629">
            <v>4601949000</v>
          </cell>
          <cell r="C5629" t="str">
            <v>- - - - прочие</v>
          </cell>
          <cell r="D5629" t="str">
            <v>-</v>
          </cell>
          <cell r="E5629">
            <v>10</v>
          </cell>
        </row>
        <row r="5630">
          <cell r="B5630">
            <v>4601990500</v>
          </cell>
          <cell r="C5630" t="str">
            <v>- - - плетеные и аналогичные изделия из материалов для плетения, соединенные или не соединенные в полосы или ленты</v>
          </cell>
          <cell r="D5630" t="str">
            <v>-</v>
          </cell>
          <cell r="E5630">
            <v>10</v>
          </cell>
        </row>
        <row r="5631">
          <cell r="B5631">
            <v>4601991000</v>
          </cell>
          <cell r="C5631" t="str">
            <v>- - - - из плетеных или аналогичных изделий из материалов для плетения</v>
          </cell>
          <cell r="D5631" t="str">
            <v>-</v>
          </cell>
          <cell r="E5631">
            <v>8</v>
          </cell>
        </row>
        <row r="5632">
          <cell r="B5632">
            <v>4601999000</v>
          </cell>
          <cell r="C5632" t="str">
            <v>- - - - прочие</v>
          </cell>
          <cell r="D5632" t="str">
            <v>-</v>
          </cell>
          <cell r="E5632">
            <v>8</v>
          </cell>
        </row>
        <row r="5633">
          <cell r="B5633">
            <v>4602110000</v>
          </cell>
          <cell r="C5633" t="str">
            <v>- - из бамбука</v>
          </cell>
          <cell r="D5633" t="str">
            <v>-</v>
          </cell>
          <cell r="E5633">
            <v>8.8000000000000007</v>
          </cell>
        </row>
        <row r="5634">
          <cell r="B5634">
            <v>4602120000</v>
          </cell>
          <cell r="C5634" t="str">
            <v>- - из ротанга</v>
          </cell>
          <cell r="D5634" t="str">
            <v>-</v>
          </cell>
          <cell r="E5634">
            <v>8.8000000000000007</v>
          </cell>
        </row>
        <row r="5635">
          <cell r="B5635">
            <v>4602191000</v>
          </cell>
          <cell r="C5635" t="str">
            <v>- - - соломенные оплетки для бутылок</v>
          </cell>
          <cell r="D5635" t="str">
            <v>-</v>
          </cell>
          <cell r="E5635">
            <v>8.8000000000000007</v>
          </cell>
        </row>
        <row r="5636">
          <cell r="B5636">
            <v>4602199000</v>
          </cell>
          <cell r="C5636" t="str">
            <v>- - - прочие</v>
          </cell>
          <cell r="D5636" t="str">
            <v>-</v>
          </cell>
          <cell r="E5636">
            <v>8.8000000000000007</v>
          </cell>
        </row>
        <row r="5637">
          <cell r="B5637">
            <v>4602900000</v>
          </cell>
          <cell r="C5637" t="str">
            <v>- прочие</v>
          </cell>
          <cell r="D5637" t="str">
            <v>-</v>
          </cell>
          <cell r="E5637">
            <v>10</v>
          </cell>
        </row>
        <row r="5638">
          <cell r="B5638">
            <v>4701001000</v>
          </cell>
          <cell r="C5638" t="str">
            <v>- масса древесная термомеханическая</v>
          </cell>
          <cell r="D5638" t="str">
            <v>кг 90% с.в.</v>
          </cell>
          <cell r="E5638">
            <v>7.5</v>
          </cell>
        </row>
        <row r="5639">
          <cell r="B5639">
            <v>4701009000</v>
          </cell>
          <cell r="C5639" t="str">
            <v>- прочая</v>
          </cell>
          <cell r="D5639" t="str">
            <v>кг 90% с.в.</v>
          </cell>
          <cell r="E5639">
            <v>7.5</v>
          </cell>
        </row>
        <row r="5640">
          <cell r="B5640">
            <v>4702000000</v>
          </cell>
          <cell r="C5640" t="str">
            <v>Целлюлоза древесная, растворимые сорта</v>
          </cell>
          <cell r="D5640" t="str">
            <v>кг 90% с.в.</v>
          </cell>
          <cell r="E5640">
            <v>5</v>
          </cell>
        </row>
        <row r="5641">
          <cell r="B5641">
            <v>4703110000</v>
          </cell>
          <cell r="C5641" t="str">
            <v>- - из хвойных пород</v>
          </cell>
          <cell r="D5641" t="str">
            <v>кг 90% с.в.</v>
          </cell>
          <cell r="E5641">
            <v>9</v>
          </cell>
        </row>
        <row r="5642">
          <cell r="B5642">
            <v>4703190000</v>
          </cell>
          <cell r="C5642" t="str">
            <v>- - из лиственных пород</v>
          </cell>
          <cell r="D5642" t="str">
            <v>кг 90% с.в.</v>
          </cell>
          <cell r="E5642">
            <v>9</v>
          </cell>
        </row>
        <row r="5643">
          <cell r="B5643">
            <v>4703210001</v>
          </cell>
          <cell r="C5643" t="str">
            <v>- - - для производства фильтровальной бумаги &lt;5&gt;</v>
          </cell>
          <cell r="D5643" t="str">
            <v>кг 90% с.в.</v>
          </cell>
          <cell r="E5643">
            <v>5</v>
          </cell>
        </row>
        <row r="5644">
          <cell r="B5644">
            <v>4703210009</v>
          </cell>
          <cell r="C5644" t="str">
            <v>- - - прочая</v>
          </cell>
          <cell r="D5644" t="str">
            <v>кг 90% с.в.</v>
          </cell>
          <cell r="E5644">
            <v>7</v>
          </cell>
        </row>
        <row r="5645">
          <cell r="B5645">
            <v>4703290009</v>
          </cell>
          <cell r="C5645" t="str">
            <v>- - - прочая</v>
          </cell>
          <cell r="D5645" t="str">
            <v>кг 90% с.в.</v>
          </cell>
          <cell r="E5645">
            <v>10</v>
          </cell>
        </row>
        <row r="5646">
          <cell r="B5646">
            <v>4704110000</v>
          </cell>
          <cell r="C5646" t="str">
            <v>- - из хвойных пород</v>
          </cell>
          <cell r="D5646" t="str">
            <v>кг 90% с.в.</v>
          </cell>
          <cell r="E5646">
            <v>10</v>
          </cell>
        </row>
        <row r="5647">
          <cell r="B5647">
            <v>4704190000</v>
          </cell>
          <cell r="C5647" t="str">
            <v>- - из лиственных пород</v>
          </cell>
          <cell r="D5647" t="str">
            <v>кг 90% с.в.</v>
          </cell>
          <cell r="E5647">
            <v>10</v>
          </cell>
        </row>
        <row r="5648">
          <cell r="B5648">
            <v>4704210000</v>
          </cell>
          <cell r="C5648" t="str">
            <v>- - из хвойных пород</v>
          </cell>
          <cell r="D5648" t="str">
            <v>кг 90% с.в.</v>
          </cell>
          <cell r="E5648">
            <v>10</v>
          </cell>
        </row>
        <row r="5649">
          <cell r="B5649">
            <v>4704290000</v>
          </cell>
          <cell r="C5649" t="str">
            <v>- - из лиственных пород</v>
          </cell>
          <cell r="D5649" t="str">
            <v>кг 90% с.в.</v>
          </cell>
          <cell r="E5649">
            <v>10</v>
          </cell>
        </row>
        <row r="5650">
          <cell r="B5650">
            <v>4705000000</v>
          </cell>
          <cell r="C5650" t="str">
            <v>Древесная масса, полученная сочетанием механических и химических способов варки</v>
          </cell>
          <cell r="D5650" t="str">
            <v>кг 90% с.в.</v>
          </cell>
          <cell r="E5650">
            <v>10</v>
          </cell>
        </row>
        <row r="5651">
          <cell r="B5651">
            <v>4706100000</v>
          </cell>
          <cell r="C5651" t="str">
            <v>- масса из хлопкового линта</v>
          </cell>
          <cell r="D5651" t="str">
            <v>-</v>
          </cell>
          <cell r="E5651">
            <v>5</v>
          </cell>
        </row>
        <row r="5652">
          <cell r="B5652">
            <v>4706200000</v>
          </cell>
          <cell r="C5652" t="str">
            <v>- масса волокнистая, полученная из регенерируемых бумаги или картона (макулатуры и отходов)</v>
          </cell>
          <cell r="D5652" t="str">
            <v>кг 90% с.в.</v>
          </cell>
          <cell r="E5652">
            <v>5</v>
          </cell>
        </row>
        <row r="5653">
          <cell r="B5653">
            <v>4706300000</v>
          </cell>
          <cell r="C5653" t="str">
            <v>- прочая из бамбука</v>
          </cell>
          <cell r="D5653" t="str">
            <v>кг 90% с.в.</v>
          </cell>
          <cell r="E5653">
            <v>5</v>
          </cell>
        </row>
        <row r="5654">
          <cell r="B5654">
            <v>4706910000</v>
          </cell>
          <cell r="C5654" t="str">
            <v>- - древесная</v>
          </cell>
          <cell r="D5654" t="str">
            <v>кг 90% с.в.</v>
          </cell>
          <cell r="E5654">
            <v>5</v>
          </cell>
        </row>
        <row r="5655">
          <cell r="B5655">
            <v>4706920000</v>
          </cell>
          <cell r="C5655" t="str">
            <v>- - целлюлозная</v>
          </cell>
          <cell r="D5655" t="str">
            <v>кг 90% с.в.</v>
          </cell>
          <cell r="E5655">
            <v>5</v>
          </cell>
        </row>
        <row r="5656">
          <cell r="B5656">
            <v>4706930000</v>
          </cell>
          <cell r="C5656" t="str">
            <v>- - полученная сочетанием механических и химических процессов</v>
          </cell>
          <cell r="D5656" t="str">
            <v>кг 90% с.в.</v>
          </cell>
          <cell r="E5656">
            <v>5</v>
          </cell>
        </row>
        <row r="5657">
          <cell r="B5657">
            <v>4707100000</v>
          </cell>
          <cell r="C5657" t="str">
            <v>- небеленые крафт-бумага или крафт-картон или гофрированные бумага или картон</v>
          </cell>
          <cell r="D5657" t="str">
            <v>-</v>
          </cell>
          <cell r="E5657">
            <v>5</v>
          </cell>
        </row>
        <row r="5658">
          <cell r="B5658">
            <v>4707200000</v>
          </cell>
          <cell r="C5658" t="str">
            <v>- бумага или картон прочие, полученные в основном из беленой целлюлозы, не окрашенные в массе</v>
          </cell>
          <cell r="D5658" t="str">
            <v>-</v>
          </cell>
          <cell r="E5658">
            <v>5</v>
          </cell>
        </row>
        <row r="5659">
          <cell r="B5659">
            <v>4707301000</v>
          </cell>
          <cell r="C5659" t="str">
            <v>- - старые и непроданные газеты и журналы, телефонные справочники, брошюры и печатная рекламная продукция</v>
          </cell>
          <cell r="D5659" t="str">
            <v>-</v>
          </cell>
          <cell r="E5659">
            <v>5</v>
          </cell>
        </row>
        <row r="5660">
          <cell r="B5660">
            <v>4707309000</v>
          </cell>
          <cell r="C5660" t="str">
            <v>- - прочие</v>
          </cell>
          <cell r="D5660" t="str">
            <v>-</v>
          </cell>
          <cell r="E5660">
            <v>5</v>
          </cell>
        </row>
        <row r="5661">
          <cell r="B5661">
            <v>4707901000</v>
          </cell>
          <cell r="C5661" t="str">
            <v>- - неотсортированные</v>
          </cell>
          <cell r="D5661" t="str">
            <v>-</v>
          </cell>
          <cell r="E5661">
            <v>5</v>
          </cell>
        </row>
        <row r="5662">
          <cell r="B5662">
            <v>4707909000</v>
          </cell>
          <cell r="C5662" t="str">
            <v>- - отсортированные</v>
          </cell>
          <cell r="D5662" t="str">
            <v>-</v>
          </cell>
          <cell r="E5662">
            <v>5</v>
          </cell>
        </row>
        <row r="5663">
          <cell r="B5663">
            <v>4801000000</v>
          </cell>
          <cell r="C5663" t="str">
            <v>Бумага газетная в рулонах или листах</v>
          </cell>
          <cell r="D5663" t="str">
            <v>-</v>
          </cell>
          <cell r="E5663">
            <v>5</v>
          </cell>
        </row>
        <row r="5664">
          <cell r="B5664">
            <v>4802100000</v>
          </cell>
          <cell r="C5664" t="str">
            <v>- бумага и картон ручного отлива</v>
          </cell>
          <cell r="D5664" t="str">
            <v>-</v>
          </cell>
          <cell r="E5664">
            <v>10</v>
          </cell>
        </row>
        <row r="5665">
          <cell r="B5665">
            <v>4802200000</v>
          </cell>
          <cell r="C5665" t="str">
            <v>- бумага и картон, используемые как основа для фото-, тепло- или электрочувствительной бумаги или картона</v>
          </cell>
          <cell r="D5665" t="str">
            <v>-</v>
          </cell>
          <cell r="E5665">
            <v>5</v>
          </cell>
        </row>
        <row r="5666">
          <cell r="B5666">
            <v>4802401000</v>
          </cell>
          <cell r="C5666" t="str">
            <v>- - не содержащая волокон, полученных механическим способом, или с содержанием таких волокон не более 10% от общей массы волокна</v>
          </cell>
          <cell r="D5666" t="str">
            <v>-</v>
          </cell>
          <cell r="E5666">
            <v>10</v>
          </cell>
        </row>
        <row r="5667">
          <cell r="B5667">
            <v>4802409000</v>
          </cell>
          <cell r="C5667" t="str">
            <v>- - прочая</v>
          </cell>
          <cell r="D5667" t="str">
            <v>-</v>
          </cell>
          <cell r="E5667">
            <v>5</v>
          </cell>
        </row>
        <row r="5668">
          <cell r="B5668">
            <v>4802540001</v>
          </cell>
          <cell r="C5668" t="str">
            <v>- - - бумага массой 1 м2 не более 15 г, применяемая для изготовления трафаретов</v>
          </cell>
          <cell r="D5668" t="str">
            <v>-</v>
          </cell>
          <cell r="E5668">
            <v>10</v>
          </cell>
        </row>
        <row r="5669">
          <cell r="B5669">
            <v>4802540008</v>
          </cell>
          <cell r="C5669" t="str">
            <v>- - - прочие</v>
          </cell>
          <cell r="D5669" t="str">
            <v>-</v>
          </cell>
          <cell r="E5669">
            <v>5</v>
          </cell>
        </row>
        <row r="5670">
          <cell r="B5670">
            <v>4802551500</v>
          </cell>
          <cell r="C5670" t="str">
            <v>- - - массой 1 м2 40 г или более, но менее 60 г</v>
          </cell>
          <cell r="D5670" t="str">
            <v>-</v>
          </cell>
          <cell r="E5670">
            <v>5</v>
          </cell>
        </row>
        <row r="5671">
          <cell r="B5671">
            <v>4802552500</v>
          </cell>
          <cell r="C5671" t="str">
            <v>- - - массой 1 м2 60 г или более, но менее 75 г</v>
          </cell>
          <cell r="D5671" t="str">
            <v>-</v>
          </cell>
          <cell r="E5671">
            <v>5</v>
          </cell>
        </row>
        <row r="5672">
          <cell r="B5672">
            <v>4802553000</v>
          </cell>
          <cell r="C5672" t="str">
            <v>- - - массой 1 м2 75 г или более, но менее 80 г</v>
          </cell>
          <cell r="D5672" t="str">
            <v>-</v>
          </cell>
          <cell r="E5672">
            <v>5</v>
          </cell>
        </row>
        <row r="5673">
          <cell r="B5673">
            <v>4802559000</v>
          </cell>
          <cell r="C5673" t="str">
            <v>- - - массой 1 м2 80 г или более</v>
          </cell>
          <cell r="D5673" t="str">
            <v>-</v>
          </cell>
          <cell r="E5673">
            <v>5</v>
          </cell>
        </row>
        <row r="5674">
          <cell r="B5674">
            <v>4802562000</v>
          </cell>
          <cell r="C5674" t="str">
            <v>- - - с размером одной стороны 297 мм и размером другой стороны 210 мм (формат A4)</v>
          </cell>
          <cell r="D5674" t="str">
            <v>-</v>
          </cell>
          <cell r="E5674">
            <v>5</v>
          </cell>
        </row>
        <row r="5675">
          <cell r="B5675">
            <v>4802568000</v>
          </cell>
          <cell r="C5675" t="str">
            <v>- - - прочие</v>
          </cell>
          <cell r="D5675" t="str">
            <v>-</v>
          </cell>
          <cell r="E5675">
            <v>5</v>
          </cell>
        </row>
        <row r="5676">
          <cell r="B5676">
            <v>4802570000</v>
          </cell>
          <cell r="C5676" t="str">
            <v>- - прочие массой 1 м2 40 г или более, но не более 150 г</v>
          </cell>
          <cell r="D5676" t="str">
            <v>-</v>
          </cell>
          <cell r="E5676">
            <v>5</v>
          </cell>
        </row>
        <row r="5677">
          <cell r="B5677">
            <v>4802581000</v>
          </cell>
          <cell r="C5677" t="str">
            <v>- - - в рулонах</v>
          </cell>
          <cell r="D5677" t="str">
            <v>-</v>
          </cell>
          <cell r="E5677">
            <v>5</v>
          </cell>
        </row>
        <row r="5678">
          <cell r="B5678">
            <v>4802589000</v>
          </cell>
          <cell r="C5678" t="str">
            <v>- - - в листах</v>
          </cell>
          <cell r="D5678" t="str">
            <v>-</v>
          </cell>
          <cell r="E5678">
            <v>5</v>
          </cell>
        </row>
        <row r="5679">
          <cell r="B5679">
            <v>4802611500</v>
          </cell>
          <cell r="C5679" t="str">
            <v>- - - массой 1 м2 менее 72 г и в которых более 50% от общей массы волокна составляют волокна, полученные механическим способом</v>
          </cell>
          <cell r="D5679" t="str">
            <v>-</v>
          </cell>
          <cell r="E5679">
            <v>5</v>
          </cell>
        </row>
        <row r="5680">
          <cell r="B5680">
            <v>4802618000</v>
          </cell>
          <cell r="C5680" t="str">
            <v>- - - прочие</v>
          </cell>
          <cell r="D5680" t="str">
            <v>-</v>
          </cell>
          <cell r="E5680">
            <v>5</v>
          </cell>
        </row>
        <row r="5681">
          <cell r="B5681">
            <v>4802620000</v>
          </cell>
          <cell r="C5681" t="str">
            <v>- - в листах с размером одной стороны не более 435 мм, а другой - не более 297 мм в развернутом виде</v>
          </cell>
          <cell r="D5681" t="str">
            <v>-</v>
          </cell>
          <cell r="E5681">
            <v>5</v>
          </cell>
        </row>
        <row r="5682">
          <cell r="B5682">
            <v>4802690000</v>
          </cell>
          <cell r="C5682" t="str">
            <v>- - прочие</v>
          </cell>
          <cell r="D5682" t="str">
            <v>-</v>
          </cell>
          <cell r="E5682">
            <v>5</v>
          </cell>
        </row>
        <row r="5683">
          <cell r="B5683">
            <v>4803001000</v>
          </cell>
          <cell r="C5683" t="str">
            <v>- целлюлозная вата</v>
          </cell>
          <cell r="D5683" t="str">
            <v>-</v>
          </cell>
          <cell r="E5683">
            <v>10</v>
          </cell>
        </row>
        <row r="5684">
          <cell r="B5684">
            <v>4803003101</v>
          </cell>
          <cell r="C5684" t="str">
            <v>- - - полотно из целлюлозных волокон исключительно акации (не менее 58 мас.%, но не более 62 мас.%) и эвкалипта (не менее 38 мас.%, но не более 42 мас.%), негофрированное, нетисненое, неперфорированное, с неокрашенной поверхностью, ненапечатанное, в рулонах диаметром не менее 100 см, но не более 150 см, шириной более 36 см, но не более 150 см, массой не менее 45 кг, но не более 400 кг &lt;11&gt;</v>
          </cell>
          <cell r="D5684" t="str">
            <v>-</v>
          </cell>
          <cell r="E5684">
            <v>0</v>
          </cell>
        </row>
        <row r="5685">
          <cell r="B5685">
            <v>4803003109</v>
          </cell>
          <cell r="C5685" t="str">
            <v>- - - прочие</v>
          </cell>
          <cell r="D5685" t="str">
            <v>-</v>
          </cell>
          <cell r="E5685">
            <v>10</v>
          </cell>
        </row>
        <row r="5686">
          <cell r="B5686">
            <v>4803003900</v>
          </cell>
          <cell r="C5686" t="str">
            <v>- - более 25 г</v>
          </cell>
          <cell r="D5686" t="str">
            <v>-</v>
          </cell>
          <cell r="E5686">
            <v>10</v>
          </cell>
        </row>
        <row r="5687">
          <cell r="B5687">
            <v>4803009000</v>
          </cell>
          <cell r="C5687" t="str">
            <v>- прочие</v>
          </cell>
          <cell r="D5687" t="str">
            <v>-</v>
          </cell>
          <cell r="E5687">
            <v>10</v>
          </cell>
        </row>
        <row r="5688">
          <cell r="B5688">
            <v>4804111100</v>
          </cell>
          <cell r="C5688" t="str">
            <v>- - - - массой 1 м2 менее 150 г</v>
          </cell>
          <cell r="D5688" t="str">
            <v>-</v>
          </cell>
          <cell r="E5688">
            <v>10</v>
          </cell>
        </row>
        <row r="5689">
          <cell r="B5689">
            <v>4804111500</v>
          </cell>
          <cell r="C5689" t="str">
            <v>- - - - массой 1 м2 150 г или более, но менее 175 г</v>
          </cell>
          <cell r="D5689" t="str">
            <v>-</v>
          </cell>
          <cell r="E5689">
            <v>10</v>
          </cell>
        </row>
        <row r="5690">
          <cell r="B5690">
            <v>4804111900</v>
          </cell>
          <cell r="C5690" t="str">
            <v>- - - - массой 1 м2 175 г или более</v>
          </cell>
          <cell r="D5690" t="str">
            <v>-</v>
          </cell>
          <cell r="E5690">
            <v>10</v>
          </cell>
        </row>
        <row r="5691">
          <cell r="B5691">
            <v>4804119000</v>
          </cell>
          <cell r="C5691" t="str">
            <v>- - - прочий</v>
          </cell>
          <cell r="D5691" t="str">
            <v>-</v>
          </cell>
          <cell r="E5691">
            <v>10</v>
          </cell>
        </row>
        <row r="5692">
          <cell r="B5692">
            <v>4804191200</v>
          </cell>
          <cell r="C5692" t="str">
            <v>- - - - - менее 175 г</v>
          </cell>
          <cell r="D5692" t="str">
            <v>-</v>
          </cell>
          <cell r="E5692">
            <v>10</v>
          </cell>
        </row>
        <row r="5693">
          <cell r="B5693">
            <v>4804191900</v>
          </cell>
          <cell r="C5693" t="str">
            <v>- - - - - 175 г или более</v>
          </cell>
          <cell r="D5693" t="str">
            <v>-</v>
          </cell>
          <cell r="E5693">
            <v>10</v>
          </cell>
        </row>
        <row r="5694">
          <cell r="B5694">
            <v>4804193000</v>
          </cell>
          <cell r="C5694" t="str">
            <v>- - - - прочий</v>
          </cell>
          <cell r="D5694" t="str">
            <v>-</v>
          </cell>
          <cell r="E5694">
            <v>10</v>
          </cell>
        </row>
        <row r="5695">
          <cell r="B5695">
            <v>4804199000</v>
          </cell>
          <cell r="C5695" t="str">
            <v>- - - прочий</v>
          </cell>
          <cell r="D5695" t="str">
            <v>-</v>
          </cell>
          <cell r="E5695">
            <v>10</v>
          </cell>
        </row>
        <row r="5696">
          <cell r="B5696">
            <v>4804211000</v>
          </cell>
          <cell r="C5696" t="str">
            <v>- - - в которой не менее 80% от общей массы волокна составляют волокна древесины хвойных пород, полученные химическим сульфатным или натронным способом</v>
          </cell>
          <cell r="D5696" t="str">
            <v>-</v>
          </cell>
          <cell r="E5696">
            <v>10</v>
          </cell>
        </row>
        <row r="5697">
          <cell r="B5697">
            <v>4804219000</v>
          </cell>
          <cell r="C5697" t="str">
            <v>- - - прочая</v>
          </cell>
          <cell r="D5697" t="str">
            <v>-</v>
          </cell>
          <cell r="E5697">
            <v>10</v>
          </cell>
        </row>
        <row r="5698">
          <cell r="B5698">
            <v>4804291000</v>
          </cell>
          <cell r="C5698" t="str">
            <v>- - - в которой не менее 80% от общей массы волокна составляют волокна древесины хвойных пород, полученные химическим сульфатным или натронным способом</v>
          </cell>
          <cell r="D5698" t="str">
            <v>-</v>
          </cell>
          <cell r="E5698">
            <v>10</v>
          </cell>
        </row>
        <row r="5699">
          <cell r="B5699">
            <v>4804299000</v>
          </cell>
          <cell r="C5699" t="str">
            <v>- - - прочая</v>
          </cell>
          <cell r="D5699" t="str">
            <v>-</v>
          </cell>
          <cell r="E5699">
            <v>10</v>
          </cell>
        </row>
        <row r="5700">
          <cell r="B5700">
            <v>4804315100</v>
          </cell>
          <cell r="C5700" t="str">
            <v>- - - - крафт-бумага электротехническая изоляционная</v>
          </cell>
          <cell r="D5700" t="str">
            <v>-</v>
          </cell>
          <cell r="E5700">
            <v>5</v>
          </cell>
        </row>
        <row r="5701">
          <cell r="B5701">
            <v>4804315800</v>
          </cell>
          <cell r="C5701" t="str">
            <v>- - - - прочие</v>
          </cell>
          <cell r="D5701" t="str">
            <v>-</v>
          </cell>
          <cell r="E5701">
            <v>10</v>
          </cell>
        </row>
        <row r="5702">
          <cell r="B5702">
            <v>4804318000</v>
          </cell>
          <cell r="C5702" t="str">
            <v>- - - прочие</v>
          </cell>
          <cell r="D5702" t="str">
            <v>-</v>
          </cell>
          <cell r="E5702">
            <v>10</v>
          </cell>
        </row>
        <row r="5703">
          <cell r="B5703">
            <v>4804395100</v>
          </cell>
          <cell r="C5703" t="str">
            <v>- - - - беленые равномерно в массе</v>
          </cell>
          <cell r="D5703" t="str">
            <v>-</v>
          </cell>
          <cell r="E5703">
            <v>10</v>
          </cell>
        </row>
        <row r="5704">
          <cell r="B5704">
            <v>4804395800</v>
          </cell>
          <cell r="C5704" t="str">
            <v>- - - - прочие</v>
          </cell>
          <cell r="D5704" t="str">
            <v>-</v>
          </cell>
          <cell r="E5704">
            <v>10</v>
          </cell>
        </row>
        <row r="5705">
          <cell r="B5705">
            <v>4804398000</v>
          </cell>
          <cell r="C5705" t="str">
            <v>- - - прочие</v>
          </cell>
          <cell r="D5705" t="str">
            <v>-</v>
          </cell>
          <cell r="E5705">
            <v>10</v>
          </cell>
        </row>
        <row r="5706">
          <cell r="B5706">
            <v>4804419100</v>
          </cell>
          <cell r="C5706" t="str">
            <v>- - - крафт для пропитки</v>
          </cell>
          <cell r="D5706" t="str">
            <v>-</v>
          </cell>
          <cell r="E5706">
            <v>10</v>
          </cell>
        </row>
        <row r="5707">
          <cell r="B5707">
            <v>4804419800</v>
          </cell>
          <cell r="C5707" t="str">
            <v>- - - прочие</v>
          </cell>
          <cell r="D5707" t="str">
            <v>-</v>
          </cell>
          <cell r="E5707">
            <v>10</v>
          </cell>
        </row>
        <row r="5708">
          <cell r="B5708">
            <v>4804420000</v>
          </cell>
          <cell r="C5708" t="str">
            <v>- - беленые равномерно в массе и в которых более 95% от общей массы волокна составляют древесные волокна, полученные химическим способом</v>
          </cell>
          <cell r="D5708" t="str">
            <v>-</v>
          </cell>
          <cell r="E5708">
            <v>10</v>
          </cell>
        </row>
        <row r="5709">
          <cell r="B5709">
            <v>4804490001</v>
          </cell>
          <cell r="C5709" t="str">
            <v>- - - в которых не менее 80% от общей массы волокна составляют волокна древесины хвойных пород, полученные химическим сульфатным или натронным способом</v>
          </cell>
          <cell r="D5709" t="str">
            <v>-</v>
          </cell>
          <cell r="E5709">
            <v>10</v>
          </cell>
        </row>
        <row r="5710">
          <cell r="B5710">
            <v>4804490009</v>
          </cell>
          <cell r="C5710" t="str">
            <v>- - - прочие</v>
          </cell>
          <cell r="D5710" t="str">
            <v>-</v>
          </cell>
          <cell r="E5710">
            <v>10</v>
          </cell>
        </row>
        <row r="5711">
          <cell r="B5711">
            <v>4804510000</v>
          </cell>
          <cell r="C5711" t="str">
            <v>- - небеленые</v>
          </cell>
          <cell r="D5711" t="str">
            <v>-</v>
          </cell>
          <cell r="E5711">
            <v>10</v>
          </cell>
        </row>
        <row r="5712">
          <cell r="B5712">
            <v>4804520000</v>
          </cell>
          <cell r="C5712" t="str">
            <v>- - беленые равномерно в массе и в которых более 95% от общей массы волокна составляют древесные волокна, полученные химическим способом</v>
          </cell>
          <cell r="D5712" t="str">
            <v>-</v>
          </cell>
          <cell r="E5712">
            <v>10</v>
          </cell>
        </row>
        <row r="5713">
          <cell r="B5713">
            <v>4804591000</v>
          </cell>
          <cell r="C5713" t="str">
            <v>- - - в которых не менее 80% от общей массы волокна составляют волокна древесины хвойных пород, полученные химическим сульфатным или натронным способом</v>
          </cell>
          <cell r="D5713" t="str">
            <v>-</v>
          </cell>
          <cell r="E5713">
            <v>10</v>
          </cell>
        </row>
        <row r="5714">
          <cell r="B5714">
            <v>4804599000</v>
          </cell>
          <cell r="C5714" t="str">
            <v>- - - прочие</v>
          </cell>
          <cell r="D5714" t="str">
            <v>-</v>
          </cell>
          <cell r="E5714">
            <v>10</v>
          </cell>
        </row>
        <row r="5715">
          <cell r="B5715">
            <v>4805110000</v>
          </cell>
          <cell r="C5715" t="str">
            <v>- - бумага для гофрирования из полуцеллюлозы</v>
          </cell>
          <cell r="D5715" t="str">
            <v>-</v>
          </cell>
          <cell r="E5715">
            <v>10</v>
          </cell>
        </row>
        <row r="5716">
          <cell r="B5716">
            <v>4805120000</v>
          </cell>
          <cell r="C5716" t="str">
            <v>- - бумага для гофрирования из соломенной массы</v>
          </cell>
          <cell r="D5716" t="str">
            <v>-</v>
          </cell>
          <cell r="E5716">
            <v>10</v>
          </cell>
        </row>
        <row r="5717">
          <cell r="B5717">
            <v>4805191000</v>
          </cell>
          <cell r="C5717" t="str">
            <v>- - - бумага "Wellenstoff"</v>
          </cell>
          <cell r="D5717" t="str">
            <v>-</v>
          </cell>
          <cell r="E5717">
            <v>10</v>
          </cell>
        </row>
        <row r="5718">
          <cell r="B5718">
            <v>4805199000</v>
          </cell>
          <cell r="C5718" t="str">
            <v>- - - прочая</v>
          </cell>
          <cell r="D5718" t="str">
            <v>-</v>
          </cell>
          <cell r="E5718">
            <v>10</v>
          </cell>
        </row>
        <row r="5719">
          <cell r="B5719">
            <v>4805240000</v>
          </cell>
          <cell r="C5719" t="str">
            <v>- - массой 1 м2 150 г или менее</v>
          </cell>
          <cell r="D5719" t="str">
            <v>-</v>
          </cell>
          <cell r="E5719">
            <v>10</v>
          </cell>
        </row>
        <row r="5720">
          <cell r="B5720">
            <v>4805250000</v>
          </cell>
          <cell r="C5720" t="str">
            <v>- - массой 1 м2 более 150 г</v>
          </cell>
          <cell r="D5720" t="str">
            <v>-</v>
          </cell>
          <cell r="E5720">
            <v>10</v>
          </cell>
        </row>
        <row r="5721">
          <cell r="B5721">
            <v>4805300000</v>
          </cell>
          <cell r="C5721" t="str">
            <v>- бумага оберточная сульфитная</v>
          </cell>
          <cell r="D5721" t="str">
            <v>-</v>
          </cell>
          <cell r="E5721">
            <v>10</v>
          </cell>
        </row>
        <row r="5722">
          <cell r="B5722">
            <v>4805400000</v>
          </cell>
          <cell r="C5722" t="str">
            <v>- бумага и картон фильтровальные</v>
          </cell>
          <cell r="D5722" t="str">
            <v>-</v>
          </cell>
          <cell r="E5722">
            <v>10</v>
          </cell>
        </row>
        <row r="5723">
          <cell r="B5723">
            <v>4805500000</v>
          </cell>
          <cell r="C5723" t="str">
            <v>- бумага-основа и картон-основа для кровельного картона</v>
          </cell>
          <cell r="D5723" t="str">
            <v>-</v>
          </cell>
          <cell r="E5723">
            <v>10</v>
          </cell>
        </row>
        <row r="5724">
          <cell r="B5724">
            <v>4805910000</v>
          </cell>
          <cell r="C5724" t="str">
            <v>- - массой 1 м2 150 г или менее</v>
          </cell>
          <cell r="D5724" t="str">
            <v>-</v>
          </cell>
          <cell r="E5724">
            <v>10</v>
          </cell>
        </row>
        <row r="5725">
          <cell r="B5725">
            <v>4805920000</v>
          </cell>
          <cell r="C5725" t="str">
            <v>- - массой 1 м2 более 150 г, но менее 225 г</v>
          </cell>
          <cell r="D5725" t="str">
            <v>-</v>
          </cell>
          <cell r="E5725">
            <v>10</v>
          </cell>
        </row>
        <row r="5726">
          <cell r="B5726">
            <v>4805932000</v>
          </cell>
          <cell r="C5726" t="str">
            <v>- - - изготовленные из макулатуры</v>
          </cell>
          <cell r="D5726" t="str">
            <v>-</v>
          </cell>
          <cell r="E5726">
            <v>10</v>
          </cell>
        </row>
        <row r="5727">
          <cell r="B5727">
            <v>4805938000</v>
          </cell>
          <cell r="C5727" t="str">
            <v>- - - прочие</v>
          </cell>
          <cell r="D5727" t="str">
            <v>-</v>
          </cell>
          <cell r="E5727">
            <v>10</v>
          </cell>
        </row>
        <row r="5728">
          <cell r="B5728">
            <v>4806100000</v>
          </cell>
          <cell r="C5728" t="str">
            <v>- пергамент растительный</v>
          </cell>
          <cell r="D5728" t="str">
            <v>-</v>
          </cell>
          <cell r="E5728">
            <v>7</v>
          </cell>
        </row>
        <row r="5729">
          <cell r="B5729">
            <v>4806200000</v>
          </cell>
          <cell r="C5729" t="str">
            <v>- бумага жиронепроницаемая</v>
          </cell>
          <cell r="D5729" t="str">
            <v>-</v>
          </cell>
          <cell r="E5729">
            <v>5</v>
          </cell>
        </row>
        <row r="5730">
          <cell r="B5730">
            <v>4806300000</v>
          </cell>
          <cell r="C5730" t="str">
            <v>- калька</v>
          </cell>
          <cell r="D5730" t="str">
            <v>-</v>
          </cell>
          <cell r="E5730">
            <v>5</v>
          </cell>
        </row>
        <row r="5731">
          <cell r="B5731">
            <v>4806401000</v>
          </cell>
          <cell r="C5731" t="str">
            <v>- - пергамин</v>
          </cell>
          <cell r="D5731" t="str">
            <v>-</v>
          </cell>
          <cell r="E5731">
            <v>5</v>
          </cell>
        </row>
        <row r="5732">
          <cell r="B5732">
            <v>4806409000</v>
          </cell>
          <cell r="C5732" t="str">
            <v>- - прочая</v>
          </cell>
          <cell r="D5732" t="str">
            <v>-</v>
          </cell>
          <cell r="E5732">
            <v>5</v>
          </cell>
        </row>
        <row r="5733">
          <cell r="B5733">
            <v>4807003000</v>
          </cell>
          <cell r="C5733" t="str">
            <v>- изготовленные из макулатуры, покрытые или не покрытые бумагой</v>
          </cell>
          <cell r="D5733" t="str">
            <v>-</v>
          </cell>
          <cell r="E5733">
            <v>5</v>
          </cell>
        </row>
        <row r="5734">
          <cell r="B5734">
            <v>4807008000</v>
          </cell>
          <cell r="C5734" t="str">
            <v>- прочие</v>
          </cell>
          <cell r="D5734" t="str">
            <v>-</v>
          </cell>
          <cell r="E5734">
            <v>5</v>
          </cell>
        </row>
        <row r="5735">
          <cell r="B5735">
            <v>4808100000</v>
          </cell>
          <cell r="C5735" t="str">
            <v>- бумага и картон гофрированные, перфорированные или неперфорированные</v>
          </cell>
          <cell r="D5735" t="str">
            <v>-</v>
          </cell>
          <cell r="E5735">
            <v>12</v>
          </cell>
        </row>
        <row r="5736">
          <cell r="B5736">
            <v>4808400001</v>
          </cell>
          <cell r="C5736" t="str">
            <v>- - мешочная</v>
          </cell>
          <cell r="D5736" t="str">
            <v>-</v>
          </cell>
          <cell r="E5736">
            <v>14.4</v>
          </cell>
        </row>
        <row r="5737">
          <cell r="B5737">
            <v>4808400009</v>
          </cell>
          <cell r="C5737" t="str">
            <v>- - прочая</v>
          </cell>
          <cell r="D5737" t="str">
            <v>-</v>
          </cell>
          <cell r="E5737">
            <v>12</v>
          </cell>
        </row>
        <row r="5738">
          <cell r="B5738">
            <v>4808900000</v>
          </cell>
          <cell r="C5738" t="str">
            <v>- прочие</v>
          </cell>
          <cell r="D5738" t="str">
            <v>-</v>
          </cell>
          <cell r="E5738">
            <v>12</v>
          </cell>
        </row>
        <row r="5739">
          <cell r="B5739">
            <v>4809200000</v>
          </cell>
          <cell r="C5739" t="str">
            <v>- бумага самокопировальная</v>
          </cell>
          <cell r="D5739" t="str">
            <v>-</v>
          </cell>
          <cell r="E5739">
            <v>7</v>
          </cell>
        </row>
        <row r="5740">
          <cell r="B5740">
            <v>4809900000</v>
          </cell>
          <cell r="C5740" t="str">
            <v>- прочая</v>
          </cell>
          <cell r="D5740" t="str">
            <v>-</v>
          </cell>
          <cell r="E5740">
            <v>10</v>
          </cell>
        </row>
        <row r="5741">
          <cell r="B5741">
            <v>4810130001</v>
          </cell>
          <cell r="C5741" t="str">
            <v>- - - - бумага и картон баритованные, используемые как основа для фоточувствительной бумаги или картона</v>
          </cell>
          <cell r="D5741" t="str">
            <v>-</v>
          </cell>
          <cell r="E5741">
            <v>5</v>
          </cell>
        </row>
        <row r="5742">
          <cell r="B5742">
            <v>4810130004</v>
          </cell>
          <cell r="C5742" t="str">
            <v>- - - - прочие</v>
          </cell>
          <cell r="D5742" t="str">
            <v>-</v>
          </cell>
          <cell r="E5742">
            <v>5</v>
          </cell>
        </row>
        <row r="5743">
          <cell r="B5743">
            <v>4810130005</v>
          </cell>
          <cell r="C5743" t="str">
            <v>- - - - бумага и картон баритованные, используемые как основа для фоточувствительной бумаги или картона</v>
          </cell>
          <cell r="D5743" t="str">
            <v>-</v>
          </cell>
          <cell r="E5743">
            <v>5</v>
          </cell>
        </row>
        <row r="5744">
          <cell r="B5744">
            <v>4810140000</v>
          </cell>
          <cell r="C5744" t="str">
            <v>- - в листах с размером одной стороны не более 435 мм, а другой - не более 297 мм в развернутом виде</v>
          </cell>
          <cell r="D5744" t="str">
            <v>-</v>
          </cell>
          <cell r="E5744">
            <v>5</v>
          </cell>
        </row>
        <row r="5745">
          <cell r="B5745">
            <v>4810190001</v>
          </cell>
          <cell r="C5745" t="str">
            <v>- - - бумага и картон массой 1 м2 не более 150 г, используемые как основа для фото-, тепло- и электрочувствительной бумаги или картона</v>
          </cell>
          <cell r="D5745" t="str">
            <v>-</v>
          </cell>
          <cell r="E5745">
            <v>9</v>
          </cell>
        </row>
        <row r="5746">
          <cell r="B5746">
            <v>4810298000</v>
          </cell>
          <cell r="C5746" t="str">
            <v>- - - прочие</v>
          </cell>
          <cell r="D5746" t="str">
            <v>-</v>
          </cell>
          <cell r="E5746">
            <v>5</v>
          </cell>
        </row>
        <row r="5747">
          <cell r="B5747">
            <v>4810310000</v>
          </cell>
          <cell r="C5747" t="str">
            <v>- - беленые равномерно в массе и в которых более 95% от общей массы волокна составляют древесные волокна, полученные химическим способом, массой 1 м2 150 г или менее</v>
          </cell>
          <cell r="D5747" t="str">
            <v>-</v>
          </cell>
          <cell r="E5747">
            <v>5</v>
          </cell>
        </row>
        <row r="5748">
          <cell r="B5748">
            <v>4810321000</v>
          </cell>
          <cell r="C5748" t="str">
            <v>- - - покрытые каолином</v>
          </cell>
          <cell r="D5748" t="str">
            <v>-</v>
          </cell>
          <cell r="E5748">
            <v>5</v>
          </cell>
        </row>
        <row r="5749">
          <cell r="B5749">
            <v>4810329000</v>
          </cell>
          <cell r="C5749" t="str">
            <v>- - - прочие</v>
          </cell>
          <cell r="D5749" t="str">
            <v>-</v>
          </cell>
          <cell r="E5749">
            <v>5</v>
          </cell>
        </row>
        <row r="5750">
          <cell r="B5750">
            <v>4810390000</v>
          </cell>
          <cell r="C5750" t="str">
            <v>- - прочие</v>
          </cell>
          <cell r="D5750" t="str">
            <v>-</v>
          </cell>
          <cell r="E5750">
            <v>5</v>
          </cell>
        </row>
        <row r="5751">
          <cell r="B5751">
            <v>4810921000</v>
          </cell>
          <cell r="C5751" t="str">
            <v>- - - со всеми белеными слоями</v>
          </cell>
          <cell r="D5751" t="str">
            <v>-</v>
          </cell>
          <cell r="E5751">
            <v>5</v>
          </cell>
        </row>
        <row r="5752">
          <cell r="B5752">
            <v>4810923000</v>
          </cell>
          <cell r="C5752" t="str">
            <v>- - - только с одним беленым наружным слоем</v>
          </cell>
          <cell r="D5752" t="str">
            <v>-</v>
          </cell>
          <cell r="E5752">
            <v>15</v>
          </cell>
        </row>
        <row r="5753">
          <cell r="B5753">
            <v>4810929001</v>
          </cell>
          <cell r="C5753" t="str">
            <v>- - - - картон мелованный, в рулонах шириной более 29 см, массой 1 м2 не менее 180 г, но не более 250 г и толщиной не менее 200 мкм (микрон), но не более 350 мкм (микрон)</v>
          </cell>
          <cell r="D5753" t="str">
            <v>-</v>
          </cell>
          <cell r="E5753">
            <v>5</v>
          </cell>
        </row>
        <row r="5754">
          <cell r="B5754">
            <v>4810929009</v>
          </cell>
          <cell r="C5754" t="str">
            <v>- - - - прочие</v>
          </cell>
          <cell r="D5754" t="str">
            <v>-</v>
          </cell>
          <cell r="E5754">
            <v>5</v>
          </cell>
        </row>
        <row r="5755">
          <cell r="B5755">
            <v>4810991000</v>
          </cell>
          <cell r="C5755" t="str">
            <v>- - - бумага и картон беленые, покрытые каолином</v>
          </cell>
          <cell r="D5755" t="str">
            <v>-</v>
          </cell>
          <cell r="E5755">
            <v>5</v>
          </cell>
        </row>
        <row r="5756">
          <cell r="B5756">
            <v>4810998000</v>
          </cell>
          <cell r="C5756" t="str">
            <v>- - - прочие</v>
          </cell>
          <cell r="D5756" t="str">
            <v>-</v>
          </cell>
          <cell r="E5756">
            <v>5</v>
          </cell>
        </row>
        <row r="5757">
          <cell r="B5757">
            <v>4811100000</v>
          </cell>
          <cell r="C5757" t="str">
            <v>- бумага и картон гудронированные, битуминизированные или асфальтированные</v>
          </cell>
          <cell r="D5757" t="str">
            <v>-</v>
          </cell>
          <cell r="E5757">
            <v>7</v>
          </cell>
        </row>
        <row r="5758">
          <cell r="B5758">
            <v>4811412000</v>
          </cell>
          <cell r="C5758" t="str">
            <v>- - - с шириной не более 10 см, покрытые невулканизованным натуральным или синтетическим каучуком</v>
          </cell>
          <cell r="D5758" t="str">
            <v>-</v>
          </cell>
          <cell r="E5758">
            <v>7</v>
          </cell>
        </row>
        <row r="5759">
          <cell r="B5759">
            <v>4811419000</v>
          </cell>
          <cell r="C5759" t="str">
            <v>- - - прочие</v>
          </cell>
          <cell r="D5759" t="str">
            <v>-</v>
          </cell>
          <cell r="E5759">
            <v>5</v>
          </cell>
        </row>
        <row r="5760">
          <cell r="B5760">
            <v>4811490000</v>
          </cell>
          <cell r="C5760" t="str">
            <v>- - прочие</v>
          </cell>
          <cell r="D5760" t="str">
            <v>-</v>
          </cell>
          <cell r="E5760">
            <v>7</v>
          </cell>
        </row>
        <row r="5761">
          <cell r="B5761">
            <v>4811510001</v>
          </cell>
          <cell r="C5761" t="str">
            <v>- - - покрытия для пола на основе из бумаги или картона, нарезанные или не нарезанные по размеру</v>
          </cell>
          <cell r="D5761" t="str">
            <v>-</v>
          </cell>
          <cell r="E5761">
            <v>10</v>
          </cell>
        </row>
        <row r="5762">
          <cell r="B5762">
            <v>4811510009</v>
          </cell>
          <cell r="C5762" t="str">
            <v>- - - прочие</v>
          </cell>
          <cell r="D5762" t="str">
            <v>-</v>
          </cell>
          <cell r="E5762">
            <v>5</v>
          </cell>
        </row>
        <row r="5763">
          <cell r="B5763">
            <v>4811590001</v>
          </cell>
          <cell r="C5763" t="str">
            <v>- - - покрытия для пола на основе из бумаги или картона, нарезанные или не нарезанные по размеру</v>
          </cell>
          <cell r="D5763" t="str">
            <v>-</v>
          </cell>
          <cell r="E5763">
            <v>5</v>
          </cell>
        </row>
        <row r="5764">
          <cell r="B5764">
            <v>4811590009</v>
          </cell>
          <cell r="C5764" t="str">
            <v>- - - прочие</v>
          </cell>
          <cell r="D5764" t="str">
            <v>-</v>
          </cell>
          <cell r="E5764">
            <v>5</v>
          </cell>
        </row>
        <row r="5765">
          <cell r="B5765">
            <v>4811600000</v>
          </cell>
          <cell r="C5765" t="str">
            <v>- бумага и картон с покрытием или пропиткой из воска, парафина, стеарина, масла или глицерина</v>
          </cell>
          <cell r="D5765" t="str">
            <v>-</v>
          </cell>
          <cell r="E5765">
            <v>7</v>
          </cell>
        </row>
        <row r="5766">
          <cell r="B5766">
            <v>4811900000</v>
          </cell>
          <cell r="C5766" t="str">
            <v>- бумага, картон, целлюлозная вата и полотно из целлюлозных волокон, прочие</v>
          </cell>
          <cell r="D5766" t="str">
            <v>-</v>
          </cell>
          <cell r="E5766">
            <v>5</v>
          </cell>
        </row>
        <row r="5767">
          <cell r="B5767">
            <v>4812000000</v>
          </cell>
          <cell r="C5767" t="str">
            <v>Блоки, плиты и пластины фильтровальные, из бумажной массы</v>
          </cell>
          <cell r="D5767" t="str">
            <v>-</v>
          </cell>
          <cell r="E5767">
            <v>10</v>
          </cell>
        </row>
        <row r="5768">
          <cell r="B5768">
            <v>4813100000</v>
          </cell>
          <cell r="C5768" t="str">
            <v>- в форме книжечек или трубок</v>
          </cell>
          <cell r="D5768" t="str">
            <v>-</v>
          </cell>
          <cell r="E5768">
            <v>5</v>
          </cell>
        </row>
        <row r="5769">
          <cell r="B5769">
            <v>4813200000</v>
          </cell>
          <cell r="C5769" t="str">
            <v>- в рулонах шириной не более 5 см</v>
          </cell>
          <cell r="D5769" t="str">
            <v>-</v>
          </cell>
          <cell r="E5769">
            <v>5</v>
          </cell>
        </row>
        <row r="5770">
          <cell r="B5770">
            <v>4813901000</v>
          </cell>
          <cell r="C5770" t="str">
            <v>- - в рулонах шириной более 5 см, но не более 15 см</v>
          </cell>
          <cell r="D5770" t="str">
            <v>-</v>
          </cell>
          <cell r="E5770">
            <v>5</v>
          </cell>
        </row>
        <row r="5771">
          <cell r="B5771">
            <v>4813909000</v>
          </cell>
          <cell r="C5771" t="str">
            <v>- - прочая</v>
          </cell>
          <cell r="D5771" t="str">
            <v>-</v>
          </cell>
          <cell r="E5771">
            <v>5</v>
          </cell>
        </row>
        <row r="5772">
          <cell r="B5772">
            <v>4814200000</v>
          </cell>
          <cell r="C5772" t="str">
            <v>- обои и аналогичные настенные покрытия, состоящие из бумаги, покрытой с лицевой стороны зернистым, тисненым, окрашенным, с отпечатанным рисунком или иным способом декорированным слоем пластмассы</v>
          </cell>
          <cell r="D5772" t="str">
            <v>-</v>
          </cell>
          <cell r="E5772" t="str">
            <v>5, но не менее 0,1 евро за 1 кг</v>
          </cell>
        </row>
        <row r="5773">
          <cell r="B5773">
            <v>4814901000</v>
          </cell>
          <cell r="C5773" t="str">
            <v>- - обои и аналогичные настенные покрытия, состоящие из зернистой, тисненой, окрашенной, с отпечатанным рисунком или иным способом декорированной бумаги, покрытой прозрачным защитным слоем пластмассы</v>
          </cell>
          <cell r="D5773" t="str">
            <v>-</v>
          </cell>
          <cell r="E5773">
            <v>10</v>
          </cell>
        </row>
        <row r="5774">
          <cell r="B5774">
            <v>4814907001</v>
          </cell>
          <cell r="C5774" t="str">
            <v>- - - обои и аналогичные настенные покрытия, состоящие из бумаги, покрытой с лицевой стороны материалом для плетения, соединенным или не соединенным в параллельные пряди или тканым или нетканым</v>
          </cell>
          <cell r="D5774" t="str">
            <v>-</v>
          </cell>
          <cell r="E5774">
            <v>10</v>
          </cell>
        </row>
        <row r="5775">
          <cell r="B5775">
            <v>4814907009</v>
          </cell>
          <cell r="C5775" t="str">
            <v>- - - прочие</v>
          </cell>
          <cell r="D5775" t="str">
            <v>-</v>
          </cell>
          <cell r="E5775">
            <v>10</v>
          </cell>
        </row>
        <row r="5776">
          <cell r="B5776">
            <v>4816200000</v>
          </cell>
          <cell r="C5776" t="str">
            <v>- бумага самокопировальная</v>
          </cell>
          <cell r="D5776" t="str">
            <v>-</v>
          </cell>
          <cell r="E5776">
            <v>11</v>
          </cell>
        </row>
        <row r="5777">
          <cell r="B5777">
            <v>4816900000</v>
          </cell>
          <cell r="C5777" t="str">
            <v>- прочие</v>
          </cell>
          <cell r="D5777" t="str">
            <v>-</v>
          </cell>
          <cell r="E5777">
            <v>11</v>
          </cell>
        </row>
        <row r="5778">
          <cell r="B5778">
            <v>4817100000</v>
          </cell>
          <cell r="C5778" t="str">
            <v>- конверты</v>
          </cell>
          <cell r="D5778" t="str">
            <v>-</v>
          </cell>
          <cell r="E5778">
            <v>10</v>
          </cell>
        </row>
        <row r="5779">
          <cell r="B5779">
            <v>4817200000</v>
          </cell>
          <cell r="C5779" t="str">
            <v>- карточки для писем, почтовые открытки без рисунков и карточки для переписки</v>
          </cell>
          <cell r="D5779" t="str">
            <v>-</v>
          </cell>
          <cell r="E5779">
            <v>11</v>
          </cell>
        </row>
        <row r="5780">
          <cell r="B5780">
            <v>4817300000</v>
          </cell>
          <cell r="C5780" t="str">
            <v>- коробки, сумки, футляры и компендиумы, из бумаги или картона, содержащие наборы бумажных канцелярских принадлежностей</v>
          </cell>
          <cell r="D5780" t="str">
            <v>-</v>
          </cell>
          <cell r="E5780">
            <v>11</v>
          </cell>
        </row>
        <row r="5781">
          <cell r="B5781">
            <v>4818101000</v>
          </cell>
          <cell r="C5781" t="str">
            <v>- - массой 1 м2 каждого слоя 25 г или менее</v>
          </cell>
          <cell r="D5781" t="str">
            <v>-</v>
          </cell>
          <cell r="E5781">
            <v>10</v>
          </cell>
        </row>
        <row r="5782">
          <cell r="B5782">
            <v>4818109000</v>
          </cell>
          <cell r="C5782" t="str">
            <v>- - массой 1 м2 каждого слоя более 25 г</v>
          </cell>
          <cell r="D5782" t="str">
            <v>-</v>
          </cell>
          <cell r="E5782">
            <v>14</v>
          </cell>
        </row>
        <row r="5783">
          <cell r="B5783">
            <v>4818201000</v>
          </cell>
          <cell r="C5783" t="str">
            <v>- - платки носовые и косметические салфетки или салфетки для лица</v>
          </cell>
          <cell r="D5783" t="str">
            <v>-</v>
          </cell>
          <cell r="E5783">
            <v>10</v>
          </cell>
        </row>
        <row r="5784">
          <cell r="B5784">
            <v>4818209100</v>
          </cell>
          <cell r="C5784" t="str">
            <v>- - - в рулонах</v>
          </cell>
          <cell r="D5784" t="str">
            <v>-</v>
          </cell>
          <cell r="E5784">
            <v>10</v>
          </cell>
        </row>
        <row r="5785">
          <cell r="B5785">
            <v>4818209900</v>
          </cell>
          <cell r="C5785" t="str">
            <v>- - - прочие</v>
          </cell>
          <cell r="D5785" t="str">
            <v>-</v>
          </cell>
          <cell r="E5785">
            <v>10</v>
          </cell>
        </row>
        <row r="5786">
          <cell r="B5786">
            <v>4818300000</v>
          </cell>
          <cell r="C5786" t="str">
            <v>- скатерти и салфетки</v>
          </cell>
          <cell r="D5786" t="str">
            <v>-</v>
          </cell>
          <cell r="E5786">
            <v>10</v>
          </cell>
        </row>
        <row r="5787">
          <cell r="B5787">
            <v>4818500000</v>
          </cell>
          <cell r="C5787" t="str">
            <v>- предметы одежды и принадлежности к одежде</v>
          </cell>
          <cell r="D5787" t="str">
            <v>-</v>
          </cell>
          <cell r="E5787">
            <v>10</v>
          </cell>
        </row>
        <row r="5788">
          <cell r="B5788">
            <v>4818901000</v>
          </cell>
          <cell r="C5788" t="str">
            <v>- - изделия, применяемые в хирургических, медицинских или гигиенических целях, не расфасованные для розничной продажи</v>
          </cell>
          <cell r="D5788" t="str">
            <v>-</v>
          </cell>
          <cell r="E5788">
            <v>5</v>
          </cell>
        </row>
        <row r="5789">
          <cell r="B5789">
            <v>4818909001</v>
          </cell>
          <cell r="C5789" t="str">
            <v>- - - крепированное полотно массой 1 м2 каждого слоя не более 25 г из целлюлозных волокон исключительно акации (не менее 58 мас.%, но не более 62 мас.%) и эвкалипта (не менее 38 мас.%, но не более 42 мас.%), негофрированное, нетисненое, неперфорированное, с неокрашенной поверхностью, ненапечатанное, в рулонах диаметром не менее 100 см, но не более 150 см, шириной не менее 20 см, но не более 25 см, массой не менее 45 кг, но не более 100 кг &lt;11&gt;</v>
          </cell>
          <cell r="D5789" t="str">
            <v>-</v>
          </cell>
          <cell r="E5789">
            <v>0</v>
          </cell>
        </row>
        <row r="5790">
          <cell r="B5790">
            <v>4818909009</v>
          </cell>
          <cell r="C5790" t="str">
            <v>- - - прочие</v>
          </cell>
          <cell r="D5790" t="str">
            <v>-</v>
          </cell>
          <cell r="E5790">
            <v>5</v>
          </cell>
        </row>
        <row r="5791">
          <cell r="B5791">
            <v>4819100000</v>
          </cell>
          <cell r="C5791" t="str">
            <v>- картонки, ящики и коробки, из гофрированной бумаги или гофрированного картона</v>
          </cell>
          <cell r="D5791" t="str">
            <v>-</v>
          </cell>
          <cell r="E5791">
            <v>5</v>
          </cell>
        </row>
        <row r="5792">
          <cell r="B5792">
            <v>4819200000</v>
          </cell>
          <cell r="C5792" t="str">
            <v>- картонки, ящики и коробки, складывающиеся, из негофрированной бумаги или негофрированного картона</v>
          </cell>
          <cell r="D5792" t="str">
            <v>-</v>
          </cell>
          <cell r="E5792">
            <v>5</v>
          </cell>
        </row>
        <row r="5793">
          <cell r="B5793">
            <v>4819300001</v>
          </cell>
          <cell r="C5793" t="str">
            <v>- - мешки</v>
          </cell>
          <cell r="D5793" t="str">
            <v>-</v>
          </cell>
          <cell r="E5793">
            <v>10</v>
          </cell>
        </row>
        <row r="5794">
          <cell r="B5794">
            <v>4819300002</v>
          </cell>
          <cell r="C5794" t="str">
            <v>- - пакеты</v>
          </cell>
          <cell r="D5794" t="str">
            <v>-</v>
          </cell>
          <cell r="E5794">
            <v>7</v>
          </cell>
        </row>
        <row r="5795">
          <cell r="B5795">
            <v>4819400000</v>
          </cell>
          <cell r="C5795" t="str">
            <v>- мешки и пакеты прочие, включая кули</v>
          </cell>
          <cell r="D5795" t="str">
            <v>-</v>
          </cell>
          <cell r="E5795">
            <v>5</v>
          </cell>
        </row>
        <row r="5796">
          <cell r="B5796">
            <v>4819500000</v>
          </cell>
          <cell r="C5796" t="str">
            <v>- прочие упаковки, включая конверты для грампластинок</v>
          </cell>
          <cell r="D5796" t="str">
            <v>-</v>
          </cell>
          <cell r="E5796">
            <v>7</v>
          </cell>
        </row>
        <row r="5797">
          <cell r="B5797">
            <v>4819600000</v>
          </cell>
          <cell r="C5797" t="str">
            <v>- коробки для картотек, лотки для писем, ящики для хранения документов и аналогичные изделия, используемые в учреждениях, магазинах или в аналогичных целях</v>
          </cell>
          <cell r="D5797" t="str">
            <v>-</v>
          </cell>
          <cell r="E5797">
            <v>7</v>
          </cell>
        </row>
        <row r="5798">
          <cell r="B5798">
            <v>4820101000</v>
          </cell>
          <cell r="C5798" t="str">
            <v>- - журналы регистрационные, бухгалтерские книги, книги заказов и квитанционные книжки</v>
          </cell>
          <cell r="D5798" t="str">
            <v>-</v>
          </cell>
          <cell r="E5798">
            <v>11</v>
          </cell>
        </row>
        <row r="5799">
          <cell r="B5799">
            <v>4820103000</v>
          </cell>
          <cell r="C5799" t="str">
            <v>- - записные книжки, блокноты для писем и памятных записок</v>
          </cell>
          <cell r="D5799" t="str">
            <v>-</v>
          </cell>
          <cell r="E5799">
            <v>10</v>
          </cell>
        </row>
        <row r="5800">
          <cell r="B5800">
            <v>4820105000</v>
          </cell>
          <cell r="C5800" t="str">
            <v>- - дневники</v>
          </cell>
          <cell r="D5800" t="str">
            <v>-</v>
          </cell>
          <cell r="E5800">
            <v>10</v>
          </cell>
        </row>
        <row r="5801">
          <cell r="B5801">
            <v>4820109000</v>
          </cell>
          <cell r="C5801" t="str">
            <v>- - прочие</v>
          </cell>
          <cell r="D5801" t="str">
            <v>-</v>
          </cell>
          <cell r="E5801">
            <v>11</v>
          </cell>
        </row>
        <row r="5802">
          <cell r="B5802">
            <v>4820200000</v>
          </cell>
          <cell r="C5802" t="str">
            <v>- тетради</v>
          </cell>
          <cell r="D5802" t="str">
            <v>-</v>
          </cell>
          <cell r="E5802">
            <v>14</v>
          </cell>
        </row>
        <row r="5803">
          <cell r="B5803">
            <v>4820300000</v>
          </cell>
          <cell r="C5803" t="str">
            <v>- переплеты съемные (кроме обложек для книг), папки и скоросшиватели</v>
          </cell>
          <cell r="D5803" t="str">
            <v>-</v>
          </cell>
          <cell r="E5803">
            <v>10</v>
          </cell>
        </row>
        <row r="5804">
          <cell r="B5804">
            <v>4820400000</v>
          </cell>
          <cell r="C5804" t="str">
            <v>- самокопировальные деловые бланки и полистно проложенные копировальные наборы</v>
          </cell>
          <cell r="D5804" t="str">
            <v>-</v>
          </cell>
          <cell r="E5804">
            <v>10</v>
          </cell>
        </row>
        <row r="5805">
          <cell r="B5805">
            <v>4820500000</v>
          </cell>
          <cell r="C5805" t="str">
            <v>- альбомы для образцов или коллекций</v>
          </cell>
          <cell r="D5805" t="str">
            <v>-</v>
          </cell>
          <cell r="E5805">
            <v>10</v>
          </cell>
        </row>
        <row r="5806">
          <cell r="B5806">
            <v>4820900000</v>
          </cell>
          <cell r="C5806" t="str">
            <v>- прочие</v>
          </cell>
          <cell r="D5806" t="str">
            <v>-</v>
          </cell>
          <cell r="E5806">
            <v>10</v>
          </cell>
        </row>
        <row r="5807">
          <cell r="B5807">
            <v>4821101000</v>
          </cell>
          <cell r="C5807" t="str">
            <v>- - самоклеящиеся</v>
          </cell>
          <cell r="D5807" t="str">
            <v>-</v>
          </cell>
          <cell r="E5807">
            <v>3</v>
          </cell>
        </row>
        <row r="5808">
          <cell r="B5808">
            <v>4821109000</v>
          </cell>
          <cell r="C5808" t="str">
            <v>- - прочие</v>
          </cell>
          <cell r="D5808" t="str">
            <v>-</v>
          </cell>
          <cell r="E5808">
            <v>5</v>
          </cell>
        </row>
        <row r="5809">
          <cell r="B5809">
            <v>4821901000</v>
          </cell>
          <cell r="C5809" t="str">
            <v>- - самоклеящиеся</v>
          </cell>
          <cell r="D5809" t="str">
            <v>-</v>
          </cell>
          <cell r="E5809">
            <v>5</v>
          </cell>
        </row>
        <row r="5810">
          <cell r="B5810">
            <v>4821909000</v>
          </cell>
          <cell r="C5810" t="str">
            <v>- - прочие</v>
          </cell>
          <cell r="D5810" t="str">
            <v>-</v>
          </cell>
          <cell r="E5810">
            <v>5</v>
          </cell>
        </row>
        <row r="5811">
          <cell r="B5811">
            <v>4822100000</v>
          </cell>
          <cell r="C5811" t="str">
            <v>- используемые для намотки текстильных нитей</v>
          </cell>
          <cell r="D5811" t="str">
            <v>-</v>
          </cell>
          <cell r="E5811">
            <v>5</v>
          </cell>
        </row>
        <row r="5812">
          <cell r="B5812">
            <v>4822900000</v>
          </cell>
          <cell r="C5812" t="str">
            <v>- прочие</v>
          </cell>
          <cell r="D5812" t="str">
            <v>-</v>
          </cell>
          <cell r="E5812">
            <v>5</v>
          </cell>
        </row>
        <row r="5813">
          <cell r="B5813">
            <v>4823200001</v>
          </cell>
          <cell r="C5813" t="str">
            <v>- - в полосах или рулонах шириной более 15 см, но не более 36 см</v>
          </cell>
          <cell r="D5813" t="str">
            <v>-</v>
          </cell>
          <cell r="E5813">
            <v>5</v>
          </cell>
        </row>
        <row r="5814">
          <cell r="B5814">
            <v>4823200009</v>
          </cell>
          <cell r="C5814" t="str">
            <v>- - прочие</v>
          </cell>
          <cell r="D5814" t="str">
            <v>-</v>
          </cell>
          <cell r="E5814">
            <v>5</v>
          </cell>
        </row>
        <row r="5815">
          <cell r="B5815">
            <v>4823400000</v>
          </cell>
          <cell r="C5815" t="str">
            <v>- бумага разграфленная для регистрирующих приборов, в рулонах, листах и дисках</v>
          </cell>
          <cell r="D5815" t="str">
            <v>-</v>
          </cell>
          <cell r="E5815">
            <v>5</v>
          </cell>
        </row>
        <row r="5816">
          <cell r="B5816">
            <v>4823610000</v>
          </cell>
          <cell r="C5816" t="str">
            <v>- - из бамбука</v>
          </cell>
          <cell r="D5816" t="str">
            <v>-</v>
          </cell>
          <cell r="E5816">
            <v>11</v>
          </cell>
        </row>
        <row r="5817">
          <cell r="B5817">
            <v>4823691000</v>
          </cell>
          <cell r="C5817" t="str">
            <v>- - - подносы, блюда и тарелки</v>
          </cell>
          <cell r="D5817" t="str">
            <v>-</v>
          </cell>
          <cell r="E5817">
            <v>11</v>
          </cell>
        </row>
        <row r="5818">
          <cell r="B5818">
            <v>4823699000</v>
          </cell>
          <cell r="C5818" t="str">
            <v>- - - прочие</v>
          </cell>
          <cell r="D5818" t="str">
            <v>-</v>
          </cell>
          <cell r="E5818">
            <v>11</v>
          </cell>
        </row>
        <row r="5819">
          <cell r="B5819">
            <v>4823701000</v>
          </cell>
          <cell r="C5819" t="str">
            <v>- - подносы и коробки для упаковки яиц, литые</v>
          </cell>
          <cell r="D5819" t="str">
            <v>-</v>
          </cell>
          <cell r="E5819">
            <v>11</v>
          </cell>
        </row>
        <row r="5820">
          <cell r="B5820">
            <v>4823709000</v>
          </cell>
          <cell r="C5820" t="str">
            <v>- - прочие</v>
          </cell>
          <cell r="D5820" t="str">
            <v>-</v>
          </cell>
          <cell r="E5820">
            <v>11</v>
          </cell>
        </row>
        <row r="5821">
          <cell r="B5821">
            <v>4823904000</v>
          </cell>
          <cell r="C5821" t="str">
            <v>- - бумага и картон для письма, печати или других графических целей</v>
          </cell>
          <cell r="D5821" t="str">
            <v>-</v>
          </cell>
          <cell r="E5821">
            <v>5</v>
          </cell>
        </row>
        <row r="5822">
          <cell r="B5822">
            <v>4823908510</v>
          </cell>
          <cell r="C5822" t="str">
            <v>- - - бумага конденсаторная</v>
          </cell>
          <cell r="D5822" t="str">
            <v>-</v>
          </cell>
          <cell r="E5822">
            <v>5</v>
          </cell>
        </row>
        <row r="5823">
          <cell r="B5823">
            <v>4823908520</v>
          </cell>
          <cell r="C5823" t="str">
            <v>- - - бумага, картон, полотно из целлюлозных волокон, прочие</v>
          </cell>
          <cell r="D5823" t="str">
            <v>-</v>
          </cell>
          <cell r="E5823">
            <v>5</v>
          </cell>
        </row>
        <row r="5824">
          <cell r="B5824">
            <v>4823908591</v>
          </cell>
          <cell r="C5824" t="str">
            <v>- - - - карты неперфорированные для перфораторов в виде полос или лент или иной форме</v>
          </cell>
          <cell r="D5824" t="str">
            <v>-</v>
          </cell>
          <cell r="E5824">
            <v>5</v>
          </cell>
        </row>
        <row r="5825">
          <cell r="B5825">
            <v>4823908592</v>
          </cell>
          <cell r="C5825" t="str">
            <v>- - - - перфорированные бумага и картон для жаккардовых и аналогичных машин</v>
          </cell>
          <cell r="D5825" t="str">
            <v>-</v>
          </cell>
          <cell r="E5825">
            <v>5</v>
          </cell>
        </row>
        <row r="5826">
          <cell r="B5826">
            <v>4823908593</v>
          </cell>
          <cell r="C5826" t="str">
            <v>- - - - для промышленной сборки моторных транспортных средств товарных позиций 8701 - 8705, их узлов и агрегатов &lt;5&gt;</v>
          </cell>
          <cell r="D5826" t="str">
            <v>-</v>
          </cell>
          <cell r="E5826">
            <v>5</v>
          </cell>
        </row>
        <row r="5827">
          <cell r="B5827">
            <v>4823908594</v>
          </cell>
          <cell r="C5827" t="str">
            <v>- - - - - прокладки, шайбы и другие уплотнительные детали для гражданских воздушных судов &lt;5&gt;</v>
          </cell>
          <cell r="D5827" t="str">
            <v>-</v>
          </cell>
          <cell r="E5827">
            <v>7</v>
          </cell>
        </row>
        <row r="5828">
          <cell r="B5828">
            <v>4823908595</v>
          </cell>
          <cell r="C5828" t="str">
            <v>- - - - - напольные покрытия на основе бумаги или картона, нарезанные по размеру или нет, не включенные в товарную позицию 4811</v>
          </cell>
          <cell r="D5828" t="str">
            <v>-</v>
          </cell>
          <cell r="E5828">
            <v>10</v>
          </cell>
        </row>
        <row r="5829">
          <cell r="B5829">
            <v>4823908596</v>
          </cell>
          <cell r="C5829" t="str">
            <v>- - - - - с клеем или самоклеящаяся бумага или картон, не включенные в товарную позицию 4811</v>
          </cell>
          <cell r="D5829" t="str">
            <v>-</v>
          </cell>
          <cell r="E5829">
            <v>10</v>
          </cell>
        </row>
        <row r="5830">
          <cell r="B5830">
            <v>4823908597</v>
          </cell>
          <cell r="C5830" t="str">
            <v>- - - - - прочие</v>
          </cell>
          <cell r="D5830" t="str">
            <v>-</v>
          </cell>
          <cell r="E5830">
            <v>5</v>
          </cell>
        </row>
        <row r="5831">
          <cell r="B5831">
            <v>4901100000</v>
          </cell>
          <cell r="C5831" t="str">
            <v>- в виде отдельных листов, сфальцованные или несфальцованные</v>
          </cell>
          <cell r="D5831" t="str">
            <v>-</v>
          </cell>
          <cell r="E5831">
            <v>0</v>
          </cell>
        </row>
        <row r="5832">
          <cell r="B5832">
            <v>4901910000</v>
          </cell>
          <cell r="C5832" t="str">
            <v>- - словари, энциклопедии и их серийные выпуски</v>
          </cell>
          <cell r="D5832" t="str">
            <v>-</v>
          </cell>
          <cell r="E5832">
            <v>0</v>
          </cell>
        </row>
        <row r="5833">
          <cell r="B5833">
            <v>4901990000</v>
          </cell>
          <cell r="C5833" t="str">
            <v>- - прочие</v>
          </cell>
          <cell r="D5833" t="str">
            <v>-</v>
          </cell>
          <cell r="E5833">
            <v>0</v>
          </cell>
        </row>
        <row r="5834">
          <cell r="B5834">
            <v>4902100000</v>
          </cell>
          <cell r="C5834" t="str">
            <v>- издаваемые не менее четырех раз в неделю</v>
          </cell>
          <cell r="D5834" t="str">
            <v>-</v>
          </cell>
          <cell r="E5834">
            <v>0</v>
          </cell>
        </row>
        <row r="5835">
          <cell r="B5835">
            <v>4902900000</v>
          </cell>
          <cell r="C5835" t="str">
            <v>- прочие</v>
          </cell>
          <cell r="D5835" t="str">
            <v>-</v>
          </cell>
          <cell r="E5835">
            <v>0</v>
          </cell>
        </row>
        <row r="5836">
          <cell r="B5836">
            <v>4903000000</v>
          </cell>
          <cell r="C5836" t="str">
            <v>Книги-картинки, книги для рисования или для раскрашивания, детские</v>
          </cell>
          <cell r="D5836" t="str">
            <v>-</v>
          </cell>
          <cell r="E5836">
            <v>0</v>
          </cell>
        </row>
        <row r="5837">
          <cell r="B5837">
            <v>4904000000</v>
          </cell>
          <cell r="C5837" t="str">
            <v>Ноты, печатные или рукописные, в переплете или непереплетенные, иллюстрированные или неиллюстрированные</v>
          </cell>
          <cell r="D5837" t="str">
            <v>-</v>
          </cell>
          <cell r="E5837">
            <v>0</v>
          </cell>
        </row>
        <row r="5838">
          <cell r="B5838">
            <v>4905100000</v>
          </cell>
          <cell r="C5838" t="str">
            <v>- глобусы</v>
          </cell>
          <cell r="D5838" t="str">
            <v>-</v>
          </cell>
          <cell r="E5838">
            <v>0</v>
          </cell>
        </row>
        <row r="5839">
          <cell r="B5839">
            <v>4905910000</v>
          </cell>
          <cell r="C5839" t="str">
            <v>- - в виде книг</v>
          </cell>
          <cell r="D5839" t="str">
            <v>-</v>
          </cell>
          <cell r="E5839">
            <v>0</v>
          </cell>
        </row>
        <row r="5840">
          <cell r="B5840">
            <v>4905990000</v>
          </cell>
          <cell r="C5840" t="str">
            <v>- - прочие</v>
          </cell>
          <cell r="D5840" t="str">
            <v>-</v>
          </cell>
          <cell r="E5840">
            <v>0</v>
          </cell>
        </row>
        <row r="5841">
          <cell r="B5841">
            <v>4906000000</v>
          </cell>
          <cell r="C5841" t="str">
            <v>Планы и чертежи для архитектурных, инженерных, промышленных, коммерческих, топографических или аналогичных целей, представляющие собой оригиналы, выполненные от руки; тексты рукописные; фоторепродукции на сенсибилизированной бумаге и подкопирочные экземпляры вышепоименованных товаров</v>
          </cell>
          <cell r="D5841" t="str">
            <v>-</v>
          </cell>
          <cell r="E5841">
            <v>0</v>
          </cell>
        </row>
        <row r="5842">
          <cell r="B5842">
            <v>4907001010</v>
          </cell>
          <cell r="C5842" t="str">
            <v>- - акцизные марки подакцизных товаров</v>
          </cell>
          <cell r="D5842" t="str">
            <v>-</v>
          </cell>
          <cell r="E5842">
            <v>7.5</v>
          </cell>
        </row>
        <row r="5843">
          <cell r="B5843">
            <v>4907001090</v>
          </cell>
          <cell r="C5843" t="str">
            <v>- - прочие</v>
          </cell>
          <cell r="D5843" t="str">
            <v>-</v>
          </cell>
          <cell r="E5843">
            <v>7.5</v>
          </cell>
        </row>
        <row r="5844">
          <cell r="B5844">
            <v>4907003000</v>
          </cell>
          <cell r="C5844" t="str">
            <v>- банкноты</v>
          </cell>
          <cell r="D5844" t="str">
            <v>-</v>
          </cell>
          <cell r="E5844">
            <v>0</v>
          </cell>
        </row>
        <row r="5845">
          <cell r="B5845">
            <v>4907009000</v>
          </cell>
          <cell r="C5845" t="str">
            <v>- прочие</v>
          </cell>
          <cell r="D5845" t="str">
            <v>-</v>
          </cell>
          <cell r="E5845">
            <v>5</v>
          </cell>
        </row>
        <row r="5846">
          <cell r="B5846">
            <v>4908100000</v>
          </cell>
          <cell r="C5846" t="str">
            <v>- картинки переводные (декалькомания), способные стекловаться</v>
          </cell>
          <cell r="D5846" t="str">
            <v>-</v>
          </cell>
          <cell r="E5846">
            <v>10</v>
          </cell>
        </row>
        <row r="5847">
          <cell r="B5847">
            <v>4908900000</v>
          </cell>
          <cell r="C5847" t="str">
            <v>- прочие</v>
          </cell>
          <cell r="D5847" t="str">
            <v>-</v>
          </cell>
          <cell r="E5847">
            <v>10</v>
          </cell>
        </row>
        <row r="5848">
          <cell r="B5848">
            <v>4909000000</v>
          </cell>
          <cell r="C5848" t="str">
            <v>Открытки почтовые печатные или иллюстрированные; карточки с напечатанными поздравлениями, посланиями или сообщениями, иллюстрированные или неиллюстрированные, с конвертами или без конвертов, с украшениями или без украшений</v>
          </cell>
          <cell r="D5848" t="str">
            <v>-</v>
          </cell>
          <cell r="E5848">
            <v>10</v>
          </cell>
        </row>
        <row r="5849">
          <cell r="B5849">
            <v>4910000000</v>
          </cell>
          <cell r="C5849" t="str">
            <v>Печатные календари всех видов, включая отрывные</v>
          </cell>
          <cell r="D5849" t="str">
            <v>-</v>
          </cell>
          <cell r="E5849">
            <v>10</v>
          </cell>
        </row>
        <row r="5850">
          <cell r="B5850">
            <v>4911101001</v>
          </cell>
          <cell r="C5850" t="str">
            <v>- - - часов</v>
          </cell>
          <cell r="D5850" t="str">
            <v>-</v>
          </cell>
          <cell r="E5850">
            <v>0</v>
          </cell>
        </row>
        <row r="5851">
          <cell r="B5851">
            <v>4911101009</v>
          </cell>
          <cell r="C5851" t="str">
            <v>- - - прочие</v>
          </cell>
          <cell r="D5851" t="str">
            <v>-</v>
          </cell>
          <cell r="E5851">
            <v>5</v>
          </cell>
        </row>
        <row r="5852">
          <cell r="B5852">
            <v>4911109000</v>
          </cell>
          <cell r="C5852" t="str">
            <v>- - прочие</v>
          </cell>
          <cell r="D5852" t="str">
            <v>-</v>
          </cell>
          <cell r="E5852">
            <v>5</v>
          </cell>
        </row>
        <row r="5853">
          <cell r="B5853">
            <v>4911910000</v>
          </cell>
          <cell r="C5853" t="str">
            <v>- - репродукции, чертежи и фотографии</v>
          </cell>
          <cell r="D5853" t="str">
            <v>-</v>
          </cell>
          <cell r="E5853">
            <v>0</v>
          </cell>
        </row>
        <row r="5854">
          <cell r="B5854">
            <v>4911990000</v>
          </cell>
          <cell r="C5854" t="str">
            <v>- - прочие</v>
          </cell>
          <cell r="D5854" t="str">
            <v>-</v>
          </cell>
          <cell r="E5854">
            <v>10</v>
          </cell>
        </row>
        <row r="5855">
          <cell r="B5855">
            <v>5001000000</v>
          </cell>
          <cell r="C5855" t="str">
            <v>Коконы шелкопряда, пригодные для разматывания</v>
          </cell>
          <cell r="D5855" t="str">
            <v>-</v>
          </cell>
          <cell r="E5855">
            <v>5</v>
          </cell>
        </row>
        <row r="5856">
          <cell r="B5856">
            <v>5002000000</v>
          </cell>
          <cell r="C5856" t="str">
            <v>Шелк-сырец (некрученый)</v>
          </cell>
          <cell r="D5856" t="str">
            <v>-</v>
          </cell>
          <cell r="E5856">
            <v>5</v>
          </cell>
        </row>
        <row r="5857">
          <cell r="B5857">
            <v>5003000000</v>
          </cell>
          <cell r="C5857" t="str">
            <v>Отходы шелковые (включая коконы, непригодные для разматывания, отходы коконной нити и расщипанное сырье)</v>
          </cell>
          <cell r="D5857" t="str">
            <v>-</v>
          </cell>
          <cell r="E5857">
            <v>5</v>
          </cell>
        </row>
        <row r="5858">
          <cell r="B5858">
            <v>5004001000</v>
          </cell>
          <cell r="C5858" t="str">
            <v>- неотбеленная, промытая или отбеленная</v>
          </cell>
          <cell r="D5858" t="str">
            <v>-</v>
          </cell>
          <cell r="E5858">
            <v>5</v>
          </cell>
        </row>
        <row r="5859">
          <cell r="B5859">
            <v>5004009000</v>
          </cell>
          <cell r="C5859" t="str">
            <v>- прочая</v>
          </cell>
          <cell r="D5859" t="str">
            <v>-</v>
          </cell>
          <cell r="E5859">
            <v>5</v>
          </cell>
        </row>
        <row r="5860">
          <cell r="B5860">
            <v>5005001000</v>
          </cell>
          <cell r="C5860" t="str">
            <v>- неотбеленная, промытая или отбеленная</v>
          </cell>
          <cell r="D5860" t="str">
            <v>-</v>
          </cell>
          <cell r="E5860">
            <v>5</v>
          </cell>
        </row>
        <row r="5861">
          <cell r="B5861">
            <v>5005009000</v>
          </cell>
          <cell r="C5861" t="str">
            <v>- прочая</v>
          </cell>
          <cell r="D5861" t="str">
            <v>-</v>
          </cell>
          <cell r="E5861">
            <v>5</v>
          </cell>
        </row>
        <row r="5862">
          <cell r="B5862">
            <v>5006001000</v>
          </cell>
          <cell r="C5862" t="str">
            <v>- нить шелковая</v>
          </cell>
          <cell r="D5862" t="str">
            <v>-</v>
          </cell>
          <cell r="E5862">
            <v>5</v>
          </cell>
        </row>
        <row r="5863">
          <cell r="B5863">
            <v>5006009000</v>
          </cell>
          <cell r="C5863" t="str">
            <v>- пряжа из шелкового гребенного очеса или прочих шелковых отходов; волокно из шелкоотделительных желез шелкопряда</v>
          </cell>
          <cell r="D5863" t="str">
            <v>-</v>
          </cell>
          <cell r="E5863">
            <v>5</v>
          </cell>
        </row>
        <row r="5864">
          <cell r="B5864">
            <v>5007100000</v>
          </cell>
          <cell r="C5864" t="str">
            <v>- ткани из шелкового гребенного очеса</v>
          </cell>
          <cell r="D5864" t="str">
            <v>м2</v>
          </cell>
          <cell r="E5864">
            <v>3</v>
          </cell>
        </row>
        <row r="5865">
          <cell r="B5865">
            <v>5007201100</v>
          </cell>
          <cell r="C5865" t="str">
            <v>- - - неотбеленные, промытые или отбеленные</v>
          </cell>
          <cell r="D5865" t="str">
            <v>м2</v>
          </cell>
          <cell r="E5865">
            <v>3</v>
          </cell>
        </row>
        <row r="5866">
          <cell r="B5866">
            <v>5007201900</v>
          </cell>
          <cell r="C5866" t="str">
            <v>- - - прочие</v>
          </cell>
          <cell r="D5866" t="str">
            <v>м2</v>
          </cell>
          <cell r="E5866">
            <v>3</v>
          </cell>
        </row>
        <row r="5867">
          <cell r="B5867">
            <v>5007202100</v>
          </cell>
          <cell r="C5867" t="str">
            <v>- - - полотняного переплетения, неотбеленные или не подвергнутые дальнейшей обработке, кроме промывания</v>
          </cell>
          <cell r="D5867" t="str">
            <v>м2</v>
          </cell>
          <cell r="E5867">
            <v>3</v>
          </cell>
        </row>
        <row r="5868">
          <cell r="B5868">
            <v>5007203100</v>
          </cell>
          <cell r="C5868" t="str">
            <v>- - - - полотняного переплетения</v>
          </cell>
          <cell r="D5868" t="str">
            <v>м2</v>
          </cell>
          <cell r="E5868">
            <v>3</v>
          </cell>
        </row>
        <row r="5869">
          <cell r="B5869">
            <v>5007203900</v>
          </cell>
          <cell r="C5869" t="str">
            <v>- - - - прочие</v>
          </cell>
          <cell r="D5869" t="str">
            <v>м2</v>
          </cell>
          <cell r="E5869">
            <v>3</v>
          </cell>
        </row>
        <row r="5870">
          <cell r="B5870">
            <v>5007204100</v>
          </cell>
          <cell r="C5870" t="str">
            <v>- - - просвечивающие ткани (ажурного переплетения)</v>
          </cell>
          <cell r="D5870" t="str">
            <v>м2</v>
          </cell>
          <cell r="E5870">
            <v>3</v>
          </cell>
        </row>
        <row r="5871">
          <cell r="B5871">
            <v>5007205100</v>
          </cell>
          <cell r="C5871" t="str">
            <v>- - - - неотбеленные, промытые или отбеленные</v>
          </cell>
          <cell r="D5871" t="str">
            <v>м2</v>
          </cell>
          <cell r="E5871">
            <v>3</v>
          </cell>
        </row>
        <row r="5872">
          <cell r="B5872">
            <v>5007205900</v>
          </cell>
          <cell r="C5872" t="str">
            <v>- - - - окрашенные</v>
          </cell>
          <cell r="D5872" t="str">
            <v>м2</v>
          </cell>
          <cell r="E5872">
            <v>3</v>
          </cell>
        </row>
        <row r="5873">
          <cell r="B5873">
            <v>5007206100</v>
          </cell>
          <cell r="C5873" t="str">
            <v>- - - - - шириной более 57 см, но не более 75 см</v>
          </cell>
          <cell r="D5873" t="str">
            <v>м2</v>
          </cell>
          <cell r="E5873">
            <v>3</v>
          </cell>
        </row>
        <row r="5874">
          <cell r="B5874">
            <v>5007206900</v>
          </cell>
          <cell r="C5874" t="str">
            <v>- - - - - прочие</v>
          </cell>
          <cell r="D5874" t="str">
            <v>м2</v>
          </cell>
          <cell r="E5874">
            <v>3</v>
          </cell>
        </row>
        <row r="5875">
          <cell r="B5875">
            <v>5007207100</v>
          </cell>
          <cell r="C5875" t="str">
            <v>- - - - напечатанные</v>
          </cell>
          <cell r="D5875" t="str">
            <v>м2</v>
          </cell>
          <cell r="E5875">
            <v>3</v>
          </cell>
        </row>
        <row r="5876">
          <cell r="B5876">
            <v>5007901000</v>
          </cell>
          <cell r="C5876" t="str">
            <v>- - неотбеленные, промытые или отбеленные</v>
          </cell>
          <cell r="D5876" t="str">
            <v>м2</v>
          </cell>
          <cell r="E5876">
            <v>0</v>
          </cell>
        </row>
        <row r="5877">
          <cell r="B5877">
            <v>5007903000</v>
          </cell>
          <cell r="C5877" t="str">
            <v>- - окрашенные</v>
          </cell>
          <cell r="D5877" t="str">
            <v>м2</v>
          </cell>
          <cell r="E5877">
            <v>3</v>
          </cell>
        </row>
        <row r="5878">
          <cell r="B5878">
            <v>5007905000</v>
          </cell>
          <cell r="C5878" t="str">
            <v>- - из пряжи различных цветов</v>
          </cell>
          <cell r="D5878" t="str">
            <v>м2</v>
          </cell>
          <cell r="E5878">
            <v>3</v>
          </cell>
        </row>
        <row r="5879">
          <cell r="B5879">
            <v>5007909000</v>
          </cell>
          <cell r="C5879" t="str">
            <v>- - напечатанные</v>
          </cell>
          <cell r="D5879" t="str">
            <v>м2</v>
          </cell>
          <cell r="E5879">
            <v>3</v>
          </cell>
        </row>
        <row r="5880">
          <cell r="B5880">
            <v>5101110000</v>
          </cell>
          <cell r="C5880" t="str">
            <v>- - шерсть стриженая</v>
          </cell>
          <cell r="D5880" t="str">
            <v>-</v>
          </cell>
          <cell r="E5880">
            <v>3</v>
          </cell>
        </row>
        <row r="5881">
          <cell r="B5881">
            <v>5101190000</v>
          </cell>
          <cell r="C5881" t="str">
            <v>- - прочая</v>
          </cell>
          <cell r="D5881" t="str">
            <v>-</v>
          </cell>
          <cell r="E5881">
            <v>3</v>
          </cell>
        </row>
        <row r="5882">
          <cell r="B5882">
            <v>5101210000</v>
          </cell>
          <cell r="C5882" t="str">
            <v>- - шерсть стриженая</v>
          </cell>
          <cell r="D5882" t="str">
            <v>-</v>
          </cell>
          <cell r="E5882">
            <v>3</v>
          </cell>
        </row>
        <row r="5883">
          <cell r="B5883">
            <v>5101290000</v>
          </cell>
          <cell r="C5883" t="str">
            <v>- - прочая</v>
          </cell>
          <cell r="D5883" t="str">
            <v>-</v>
          </cell>
          <cell r="E5883">
            <v>3</v>
          </cell>
        </row>
        <row r="5884">
          <cell r="B5884">
            <v>5101300000</v>
          </cell>
          <cell r="C5884" t="str">
            <v>- карбонизованная</v>
          </cell>
          <cell r="D5884" t="str">
            <v>-</v>
          </cell>
          <cell r="E5884">
            <v>3</v>
          </cell>
        </row>
        <row r="5885">
          <cell r="B5885">
            <v>5102110000</v>
          </cell>
          <cell r="C5885" t="str">
            <v>- - кашмирских коз</v>
          </cell>
          <cell r="D5885" t="str">
            <v>-</v>
          </cell>
          <cell r="E5885">
            <v>5</v>
          </cell>
        </row>
        <row r="5886">
          <cell r="B5886">
            <v>5102191000</v>
          </cell>
          <cell r="C5886" t="str">
            <v>- - - ангорского кролика</v>
          </cell>
          <cell r="D5886" t="str">
            <v>-</v>
          </cell>
          <cell r="E5886">
            <v>5</v>
          </cell>
        </row>
        <row r="5887">
          <cell r="B5887">
            <v>5102193000</v>
          </cell>
          <cell r="C5887" t="str">
            <v>- - - альпаки, ламы или викуньи</v>
          </cell>
          <cell r="D5887" t="str">
            <v>-</v>
          </cell>
          <cell r="E5887">
            <v>5</v>
          </cell>
        </row>
        <row r="5888">
          <cell r="B5888">
            <v>5102194000</v>
          </cell>
          <cell r="C5888" t="str">
            <v>- - - верблюда или яка, или коз ангорской, тибетской или подобных пород</v>
          </cell>
          <cell r="D5888" t="str">
            <v>-</v>
          </cell>
          <cell r="E5888">
            <v>5</v>
          </cell>
        </row>
        <row r="5889">
          <cell r="B5889">
            <v>5102199000</v>
          </cell>
          <cell r="C5889" t="str">
            <v>- - - кролика (кроме ангорского кролика), зайца, бобра, нутрии или ондатры</v>
          </cell>
          <cell r="D5889" t="str">
            <v>-</v>
          </cell>
          <cell r="E5889">
            <v>5</v>
          </cell>
        </row>
        <row r="5890">
          <cell r="B5890">
            <v>5102200000</v>
          </cell>
          <cell r="C5890" t="str">
            <v>- грубый волос животных</v>
          </cell>
          <cell r="D5890" t="str">
            <v>-</v>
          </cell>
          <cell r="E5890">
            <v>5</v>
          </cell>
        </row>
        <row r="5891">
          <cell r="B5891">
            <v>5103101000</v>
          </cell>
          <cell r="C5891" t="str">
            <v>- - некарбонизованные</v>
          </cell>
          <cell r="D5891" t="str">
            <v>-</v>
          </cell>
          <cell r="E5891">
            <v>5</v>
          </cell>
        </row>
        <row r="5892">
          <cell r="B5892">
            <v>5103109000</v>
          </cell>
          <cell r="C5892" t="str">
            <v>- - карбонизованные</v>
          </cell>
          <cell r="D5892" t="str">
            <v>-</v>
          </cell>
          <cell r="E5892">
            <v>5</v>
          </cell>
        </row>
        <row r="5893">
          <cell r="B5893">
            <v>5103200000</v>
          </cell>
          <cell r="C5893" t="str">
            <v>- отходы шерсти или тонкого волоса животных прочие</v>
          </cell>
          <cell r="D5893" t="str">
            <v>-</v>
          </cell>
          <cell r="E5893">
            <v>5</v>
          </cell>
        </row>
        <row r="5894">
          <cell r="B5894">
            <v>5103300000</v>
          </cell>
          <cell r="C5894" t="str">
            <v>- отходы грубого волоса животных</v>
          </cell>
          <cell r="D5894" t="str">
            <v>-</v>
          </cell>
          <cell r="E5894">
            <v>5</v>
          </cell>
        </row>
        <row r="5895">
          <cell r="B5895">
            <v>5104000000</v>
          </cell>
          <cell r="C5895" t="str">
            <v>Расщипанное сырье из шерсти или тонкого или грубого волоса животных</v>
          </cell>
          <cell r="D5895" t="str">
            <v>-</v>
          </cell>
          <cell r="E5895">
            <v>5</v>
          </cell>
        </row>
        <row r="5896">
          <cell r="B5896">
            <v>5105100000</v>
          </cell>
          <cell r="C5896" t="str">
            <v>- шерсть, подвергнутая кардочесанию</v>
          </cell>
          <cell r="D5896" t="str">
            <v>-</v>
          </cell>
          <cell r="E5896">
            <v>5</v>
          </cell>
        </row>
        <row r="5897">
          <cell r="B5897">
            <v>5105210000</v>
          </cell>
          <cell r="C5897" t="str">
            <v>- - шерсть, подвергнутая гребнечесанию, в отрезках</v>
          </cell>
          <cell r="D5897" t="str">
            <v>-</v>
          </cell>
          <cell r="E5897">
            <v>5</v>
          </cell>
        </row>
        <row r="5898">
          <cell r="B5898">
            <v>5105290000</v>
          </cell>
          <cell r="C5898" t="str">
            <v>- - прочая</v>
          </cell>
          <cell r="D5898" t="str">
            <v>-</v>
          </cell>
          <cell r="E5898">
            <v>5</v>
          </cell>
        </row>
        <row r="5899">
          <cell r="B5899">
            <v>5105310000</v>
          </cell>
          <cell r="C5899" t="str">
            <v>- - кашмирских коз</v>
          </cell>
          <cell r="D5899" t="str">
            <v>-</v>
          </cell>
          <cell r="E5899">
            <v>5</v>
          </cell>
        </row>
        <row r="5900">
          <cell r="B5900">
            <v>5105390000</v>
          </cell>
          <cell r="C5900" t="str">
            <v>- - прочий</v>
          </cell>
          <cell r="D5900" t="str">
            <v>-</v>
          </cell>
          <cell r="E5900">
            <v>5</v>
          </cell>
        </row>
        <row r="5901">
          <cell r="B5901">
            <v>5105400000</v>
          </cell>
          <cell r="C5901" t="str">
            <v>- грубый волос животных, подвергнутый кардо- или гребнечесанию</v>
          </cell>
          <cell r="D5901" t="str">
            <v>-</v>
          </cell>
          <cell r="E5901">
            <v>5</v>
          </cell>
        </row>
        <row r="5902">
          <cell r="B5902">
            <v>5106101000</v>
          </cell>
          <cell r="C5902" t="str">
            <v>- - неотбеленная</v>
          </cell>
          <cell r="D5902" t="str">
            <v>-</v>
          </cell>
          <cell r="E5902">
            <v>5</v>
          </cell>
        </row>
        <row r="5903">
          <cell r="B5903">
            <v>5106109000</v>
          </cell>
          <cell r="C5903" t="str">
            <v>- - прочая</v>
          </cell>
          <cell r="D5903" t="str">
            <v>-</v>
          </cell>
          <cell r="E5903">
            <v>5</v>
          </cell>
        </row>
        <row r="5904">
          <cell r="B5904">
            <v>5106201000</v>
          </cell>
          <cell r="C5904" t="str">
            <v>- - с содержанием шерсти и тонкого волоса животных 85 мас.% или более</v>
          </cell>
          <cell r="D5904" t="str">
            <v>-</v>
          </cell>
          <cell r="E5904">
            <v>5</v>
          </cell>
        </row>
        <row r="5905">
          <cell r="B5905">
            <v>5106209100</v>
          </cell>
          <cell r="C5905" t="str">
            <v>- - - неотбеленная</v>
          </cell>
          <cell r="D5905" t="str">
            <v>-</v>
          </cell>
          <cell r="E5905">
            <v>5</v>
          </cell>
        </row>
        <row r="5906">
          <cell r="B5906">
            <v>5106209900</v>
          </cell>
          <cell r="C5906" t="str">
            <v>- - - прочая</v>
          </cell>
          <cell r="D5906" t="str">
            <v>-</v>
          </cell>
          <cell r="E5906">
            <v>5</v>
          </cell>
        </row>
        <row r="5907">
          <cell r="B5907">
            <v>5107101000</v>
          </cell>
          <cell r="C5907" t="str">
            <v>- - неотбеленная</v>
          </cell>
          <cell r="D5907" t="str">
            <v>-</v>
          </cell>
          <cell r="E5907">
            <v>5</v>
          </cell>
        </row>
        <row r="5908">
          <cell r="B5908">
            <v>5107109000</v>
          </cell>
          <cell r="C5908" t="str">
            <v>- - прочая</v>
          </cell>
          <cell r="D5908" t="str">
            <v>-</v>
          </cell>
          <cell r="E5908">
            <v>5</v>
          </cell>
        </row>
        <row r="5909">
          <cell r="B5909">
            <v>5107201000</v>
          </cell>
          <cell r="C5909" t="str">
            <v>- - - неотбеленная</v>
          </cell>
          <cell r="D5909" t="str">
            <v>-</v>
          </cell>
          <cell r="E5909">
            <v>5</v>
          </cell>
        </row>
        <row r="5910">
          <cell r="B5910">
            <v>5107203000</v>
          </cell>
          <cell r="C5910" t="str">
            <v>- - - прочая</v>
          </cell>
          <cell r="D5910" t="str">
            <v>-</v>
          </cell>
          <cell r="E5910">
            <v>5</v>
          </cell>
        </row>
        <row r="5911">
          <cell r="B5911">
            <v>5107205100</v>
          </cell>
          <cell r="C5911" t="str">
            <v>- - - - неотбеленная</v>
          </cell>
          <cell r="D5911" t="str">
            <v>-</v>
          </cell>
          <cell r="E5911">
            <v>5</v>
          </cell>
        </row>
        <row r="5912">
          <cell r="B5912">
            <v>5107205900</v>
          </cell>
          <cell r="C5912" t="str">
            <v>- - - - прочая</v>
          </cell>
          <cell r="D5912" t="str">
            <v>-</v>
          </cell>
          <cell r="E5912">
            <v>5</v>
          </cell>
        </row>
        <row r="5913">
          <cell r="B5913">
            <v>5107209100</v>
          </cell>
          <cell r="C5913" t="str">
            <v>- - - - неотбеленная</v>
          </cell>
          <cell r="D5913" t="str">
            <v>-</v>
          </cell>
          <cell r="E5913">
            <v>5</v>
          </cell>
        </row>
        <row r="5914">
          <cell r="B5914">
            <v>5107209900</v>
          </cell>
          <cell r="C5914" t="str">
            <v>- - - - прочая</v>
          </cell>
          <cell r="D5914" t="str">
            <v>-</v>
          </cell>
          <cell r="E5914">
            <v>5</v>
          </cell>
        </row>
        <row r="5915">
          <cell r="B5915">
            <v>5108101000</v>
          </cell>
          <cell r="C5915" t="str">
            <v>- - неотбеленная</v>
          </cell>
          <cell r="D5915" t="str">
            <v>-</v>
          </cell>
          <cell r="E5915">
            <v>5</v>
          </cell>
        </row>
        <row r="5916">
          <cell r="B5916">
            <v>5108109000</v>
          </cell>
          <cell r="C5916" t="str">
            <v>- - прочая</v>
          </cell>
          <cell r="D5916" t="str">
            <v>-</v>
          </cell>
          <cell r="E5916">
            <v>5</v>
          </cell>
        </row>
        <row r="5917">
          <cell r="B5917">
            <v>5108201000</v>
          </cell>
          <cell r="C5917" t="str">
            <v>- - неотбеленная</v>
          </cell>
          <cell r="D5917" t="str">
            <v>-</v>
          </cell>
          <cell r="E5917">
            <v>5</v>
          </cell>
        </row>
        <row r="5918">
          <cell r="B5918">
            <v>5108209000</v>
          </cell>
          <cell r="C5918" t="str">
            <v>- - прочая</v>
          </cell>
          <cell r="D5918" t="str">
            <v>-</v>
          </cell>
          <cell r="E5918">
            <v>5</v>
          </cell>
        </row>
        <row r="5919">
          <cell r="B5919">
            <v>5109101000</v>
          </cell>
          <cell r="C5919" t="str">
            <v>- - в клубках, мотках или пасмах массой более 125 г, но не более 500 г</v>
          </cell>
          <cell r="D5919" t="str">
            <v>-</v>
          </cell>
          <cell r="E5919">
            <v>5</v>
          </cell>
        </row>
        <row r="5920">
          <cell r="B5920">
            <v>5109109000</v>
          </cell>
          <cell r="C5920" t="str">
            <v>- - прочая</v>
          </cell>
          <cell r="D5920" t="str">
            <v>-</v>
          </cell>
          <cell r="E5920">
            <v>5</v>
          </cell>
        </row>
        <row r="5921">
          <cell r="B5921">
            <v>5109900000</v>
          </cell>
          <cell r="C5921" t="str">
            <v>- прочая</v>
          </cell>
          <cell r="D5921" t="str">
            <v>-</v>
          </cell>
          <cell r="E5921">
            <v>5</v>
          </cell>
        </row>
        <row r="5922">
          <cell r="B5922">
            <v>5110000000</v>
          </cell>
          <cell r="C5922" t="str">
            <v>Пряжа из грубого волоса животных или конского волоса (включая позументную нить из конского волоса), расфасованная или не расфасованная для розничной продажи</v>
          </cell>
          <cell r="D5922" t="str">
            <v>-</v>
          </cell>
          <cell r="E5922">
            <v>5</v>
          </cell>
        </row>
        <row r="5923">
          <cell r="B5923">
            <v>5111110000</v>
          </cell>
          <cell r="C5923" t="str">
            <v>- - с поверхностной плотностью не более 300 г/м2</v>
          </cell>
          <cell r="D5923" t="str">
            <v>м2</v>
          </cell>
          <cell r="E5923">
            <v>10</v>
          </cell>
        </row>
        <row r="5924">
          <cell r="B5924">
            <v>5111190000</v>
          </cell>
          <cell r="C5924" t="str">
            <v>- - прочие</v>
          </cell>
          <cell r="D5924" t="str">
            <v>м2</v>
          </cell>
          <cell r="E5924">
            <v>10</v>
          </cell>
        </row>
        <row r="5925">
          <cell r="B5925">
            <v>5111200000</v>
          </cell>
          <cell r="C5925" t="str">
            <v>- прочие, смешанные в основном или исключительно с химическими нитями</v>
          </cell>
          <cell r="D5925" t="str">
            <v>м2</v>
          </cell>
          <cell r="E5925">
            <v>10</v>
          </cell>
        </row>
        <row r="5926">
          <cell r="B5926">
            <v>5111301000</v>
          </cell>
          <cell r="C5926" t="str">
            <v>- - с поверхностной плотностью не более 300 г/м2</v>
          </cell>
          <cell r="D5926" t="str">
            <v>м2</v>
          </cell>
          <cell r="E5926">
            <v>10</v>
          </cell>
        </row>
        <row r="5927">
          <cell r="B5927">
            <v>5111308001</v>
          </cell>
          <cell r="C5927" t="str">
            <v>- - - с поверхностной плотностью более 300 г/м2, но не более 450 г/м2</v>
          </cell>
          <cell r="D5927" t="str">
            <v>м2</v>
          </cell>
          <cell r="E5927">
            <v>10</v>
          </cell>
        </row>
        <row r="5928">
          <cell r="B5928">
            <v>5111308009</v>
          </cell>
          <cell r="C5928" t="str">
            <v>- - - с поверхностной плотностью более 450 г/м2</v>
          </cell>
          <cell r="D5928" t="str">
            <v>м2</v>
          </cell>
          <cell r="E5928">
            <v>10</v>
          </cell>
        </row>
        <row r="5929">
          <cell r="B5929">
            <v>5111901000</v>
          </cell>
          <cell r="C5929" t="str">
            <v>- - с общим содержанием текстильных материалов группы 50 более 10 мас.%</v>
          </cell>
          <cell r="D5929" t="str">
            <v>м2</v>
          </cell>
          <cell r="E5929">
            <v>10</v>
          </cell>
        </row>
        <row r="5930">
          <cell r="B5930">
            <v>5111909100</v>
          </cell>
          <cell r="C5930" t="str">
            <v>- - - с поверхностной плотностью не более 300 г/м2</v>
          </cell>
          <cell r="D5930" t="str">
            <v>м2</v>
          </cell>
          <cell r="E5930">
            <v>10</v>
          </cell>
        </row>
        <row r="5931">
          <cell r="B5931">
            <v>5111909800</v>
          </cell>
          <cell r="C5931" t="str">
            <v>- - - с поверхностной плотностью более 300 г/м2</v>
          </cell>
          <cell r="D5931" t="str">
            <v>м2</v>
          </cell>
          <cell r="E5931">
            <v>10</v>
          </cell>
        </row>
        <row r="5932">
          <cell r="B5932">
            <v>5112110000</v>
          </cell>
          <cell r="C5932" t="str">
            <v>- - с поверхностной плотностью не более 200 г/м2</v>
          </cell>
          <cell r="D5932" t="str">
            <v>м2</v>
          </cell>
          <cell r="E5932">
            <v>10</v>
          </cell>
        </row>
        <row r="5933">
          <cell r="B5933">
            <v>5112190000</v>
          </cell>
          <cell r="C5933" t="str">
            <v>- - прочие</v>
          </cell>
          <cell r="D5933" t="str">
            <v>м2</v>
          </cell>
          <cell r="E5933">
            <v>10</v>
          </cell>
        </row>
        <row r="5934">
          <cell r="B5934">
            <v>5112200000</v>
          </cell>
          <cell r="C5934" t="str">
            <v>- прочие, смешанные в основном или исключительно с химическими нитями</v>
          </cell>
          <cell r="D5934" t="str">
            <v>м2</v>
          </cell>
          <cell r="E5934">
            <v>10</v>
          </cell>
        </row>
        <row r="5935">
          <cell r="B5935">
            <v>5112301000</v>
          </cell>
          <cell r="C5935" t="str">
            <v>- - с поверхностной плотностью не более 200 г/м2</v>
          </cell>
          <cell r="D5935" t="str">
            <v>м2</v>
          </cell>
          <cell r="E5935">
            <v>10</v>
          </cell>
        </row>
        <row r="5936">
          <cell r="B5936">
            <v>5112308001</v>
          </cell>
          <cell r="C5936" t="str">
            <v>- - - с поверхностной плотностью более 200 г/м2, но не более 375 г/м2</v>
          </cell>
          <cell r="D5936" t="str">
            <v>м2</v>
          </cell>
          <cell r="E5936">
            <v>10</v>
          </cell>
        </row>
        <row r="5937">
          <cell r="B5937">
            <v>5112308009</v>
          </cell>
          <cell r="C5937" t="str">
            <v>- - - с поверхностной плотностью более 375 г/м2</v>
          </cell>
          <cell r="D5937" t="str">
            <v>м2</v>
          </cell>
          <cell r="E5937">
            <v>10</v>
          </cell>
        </row>
        <row r="5938">
          <cell r="B5938">
            <v>5112901000</v>
          </cell>
          <cell r="C5938" t="str">
            <v>- - с общим содержанием текстильных материалов группы 50 более 10 мас.%</v>
          </cell>
          <cell r="D5938" t="str">
            <v>м2</v>
          </cell>
          <cell r="E5938">
            <v>10</v>
          </cell>
        </row>
        <row r="5939">
          <cell r="B5939">
            <v>5112909100</v>
          </cell>
          <cell r="C5939" t="str">
            <v>- - - с поверхностной плотностью не более 200 г/м2</v>
          </cell>
          <cell r="D5939" t="str">
            <v>м2</v>
          </cell>
          <cell r="E5939">
            <v>10</v>
          </cell>
        </row>
        <row r="5940">
          <cell r="B5940">
            <v>5112909800</v>
          </cell>
          <cell r="C5940" t="str">
            <v>- - - с поверхностной плотностью более 200 г/м2</v>
          </cell>
          <cell r="D5940" t="str">
            <v>м2</v>
          </cell>
          <cell r="E5940">
            <v>10</v>
          </cell>
        </row>
        <row r="5941">
          <cell r="B5941">
            <v>5113000000</v>
          </cell>
          <cell r="C5941" t="str">
            <v>Ткани из грубого волоса животных или конского волоса</v>
          </cell>
          <cell r="D5941" t="str">
            <v>м2</v>
          </cell>
          <cell r="E5941">
            <v>10</v>
          </cell>
        </row>
        <row r="5942">
          <cell r="B5942">
            <v>5201001000</v>
          </cell>
          <cell r="C5942" t="str">
            <v>- гигроскопическое или отбеленное</v>
          </cell>
          <cell r="D5942" t="str">
            <v>-</v>
          </cell>
          <cell r="E5942">
            <v>0</v>
          </cell>
        </row>
        <row r="5943">
          <cell r="B5943">
            <v>5201009000</v>
          </cell>
          <cell r="C5943" t="str">
            <v>- прочее</v>
          </cell>
          <cell r="D5943" t="str">
            <v>-</v>
          </cell>
          <cell r="E5943">
            <v>0</v>
          </cell>
        </row>
        <row r="5944">
          <cell r="B5944">
            <v>5202100000</v>
          </cell>
          <cell r="C5944" t="str">
            <v>- отходы прядильные (включая путанку)</v>
          </cell>
          <cell r="D5944" t="str">
            <v>-</v>
          </cell>
          <cell r="E5944">
            <v>0</v>
          </cell>
        </row>
        <row r="5945">
          <cell r="B5945">
            <v>5202910000</v>
          </cell>
          <cell r="C5945" t="str">
            <v>- - сырье расщипанное</v>
          </cell>
          <cell r="D5945" t="str">
            <v>-</v>
          </cell>
          <cell r="E5945">
            <v>0</v>
          </cell>
        </row>
        <row r="5946">
          <cell r="B5946">
            <v>5202990000</v>
          </cell>
          <cell r="C5946" t="str">
            <v>- - прочие</v>
          </cell>
          <cell r="D5946" t="str">
            <v>-</v>
          </cell>
          <cell r="E5946">
            <v>0</v>
          </cell>
        </row>
        <row r="5947">
          <cell r="B5947">
            <v>5203000000</v>
          </cell>
          <cell r="C5947" t="str">
            <v>Волокно хлопковое, подвергнутое кардо- или гребнечесанию</v>
          </cell>
          <cell r="D5947" t="str">
            <v>-</v>
          </cell>
          <cell r="E5947">
            <v>0</v>
          </cell>
        </row>
        <row r="5948">
          <cell r="B5948">
            <v>5204110000</v>
          </cell>
          <cell r="C5948" t="str">
            <v>- - содержащие хлопковых волокон 85 мас.% или более</v>
          </cell>
          <cell r="D5948" t="str">
            <v>-</v>
          </cell>
          <cell r="E5948">
            <v>5</v>
          </cell>
        </row>
        <row r="5949">
          <cell r="B5949">
            <v>5204190000</v>
          </cell>
          <cell r="C5949" t="str">
            <v>- - прочие</v>
          </cell>
          <cell r="D5949" t="str">
            <v>-</v>
          </cell>
          <cell r="E5949">
            <v>5</v>
          </cell>
        </row>
        <row r="5950">
          <cell r="B5950">
            <v>5204200000</v>
          </cell>
          <cell r="C5950" t="str">
            <v>- расфасованные для розничной продажи</v>
          </cell>
          <cell r="D5950" t="str">
            <v>-</v>
          </cell>
          <cell r="E5950">
            <v>5</v>
          </cell>
        </row>
        <row r="5951">
          <cell r="B5951">
            <v>5205110000</v>
          </cell>
          <cell r="C5951" t="str">
            <v>- - линейной плотности 714,29 дтекс или более (не выше 14 метрического номера)</v>
          </cell>
          <cell r="D5951" t="str">
            <v>-</v>
          </cell>
          <cell r="E5951">
            <v>5</v>
          </cell>
        </row>
        <row r="5952">
          <cell r="B5952">
            <v>5205120000</v>
          </cell>
          <cell r="C5952" t="str">
            <v>- - линейной плотности менее 714,29 дтекс, но не менее 232,56 дтекс (выше 14 метрического номера, но не выше 43 метрического номера)</v>
          </cell>
          <cell r="D5952" t="str">
            <v>-</v>
          </cell>
          <cell r="E5952">
            <v>5</v>
          </cell>
        </row>
        <row r="5953">
          <cell r="B5953">
            <v>5205130000</v>
          </cell>
          <cell r="C5953" t="str">
            <v>- - линейной плотности менее 232,56 дтекс, но не менее 192,31 дтекс (выше 43 метрического номера, но не выше 52 метрического номера)</v>
          </cell>
          <cell r="D5953" t="str">
            <v>-</v>
          </cell>
          <cell r="E5953">
            <v>5</v>
          </cell>
        </row>
        <row r="5954">
          <cell r="B5954">
            <v>5205140000</v>
          </cell>
          <cell r="C5954" t="str">
            <v>- - линейной плотности менее 192,31 дтекс, но не менее 125 дтекс (выше 52 метрического номера, но не выше 80 метрического номера)</v>
          </cell>
          <cell r="D5954" t="str">
            <v>-</v>
          </cell>
          <cell r="E5954">
            <v>5</v>
          </cell>
        </row>
        <row r="5955">
          <cell r="B5955">
            <v>5205151000</v>
          </cell>
          <cell r="C5955" t="str">
            <v>- - - линейной плотности менее 125 дтекс, но не менее 83,33 дтекс (выше 80 метрического номера, но не выше 120 метрического номера)</v>
          </cell>
          <cell r="D5955" t="str">
            <v>-</v>
          </cell>
          <cell r="E5955">
            <v>5</v>
          </cell>
        </row>
        <row r="5956">
          <cell r="B5956">
            <v>5205159000</v>
          </cell>
          <cell r="C5956" t="str">
            <v>- - - линейной плотности менее 83,33 дтекс (выше 120 метрического номера)</v>
          </cell>
          <cell r="D5956" t="str">
            <v>-</v>
          </cell>
          <cell r="E5956">
            <v>5</v>
          </cell>
        </row>
        <row r="5957">
          <cell r="B5957">
            <v>5205210000</v>
          </cell>
          <cell r="C5957" t="str">
            <v>- - линейной плотности 714,29 дтекс или более (не выше 14 метрического номера)</v>
          </cell>
          <cell r="D5957" t="str">
            <v>-</v>
          </cell>
          <cell r="E5957">
            <v>5</v>
          </cell>
        </row>
        <row r="5958">
          <cell r="B5958">
            <v>5205220000</v>
          </cell>
          <cell r="C5958" t="str">
            <v>- - линейной плотности менее 714,29 дтекс, но не менее 232,56 дтекс (выше 14 метрического номера, но не выше 43 метрического номера)</v>
          </cell>
          <cell r="D5958" t="str">
            <v>-</v>
          </cell>
          <cell r="E5958">
            <v>5</v>
          </cell>
        </row>
        <row r="5959">
          <cell r="B5959">
            <v>5205230000</v>
          </cell>
          <cell r="C5959" t="str">
            <v>- - линейной плотности менее 232,56 дтекс, но не менее 192,31 дтекс (выше 43 метрического номера, но не выше 52 метрического номера)</v>
          </cell>
          <cell r="D5959" t="str">
            <v>-</v>
          </cell>
          <cell r="E5959">
            <v>5</v>
          </cell>
        </row>
        <row r="5960">
          <cell r="B5960">
            <v>5205240000</v>
          </cell>
          <cell r="C5960" t="str">
            <v>- - линейной плотности менее 192,31 дтекс, но не менее 125 дтекс (выше 52 метрического номера, но не выше 80 метрического номера)</v>
          </cell>
          <cell r="D5960" t="str">
            <v>-</v>
          </cell>
          <cell r="E5960">
            <v>5</v>
          </cell>
        </row>
        <row r="5961">
          <cell r="B5961">
            <v>5205260000</v>
          </cell>
          <cell r="C5961" t="str">
            <v>- - линейной плотности менее 125 дтекс, но не менее 106,38 дтекс (выше 80 метрического номера, но не выше 94 метрического номера)</v>
          </cell>
          <cell r="D5961" t="str">
            <v>-</v>
          </cell>
          <cell r="E5961">
            <v>5</v>
          </cell>
        </row>
        <row r="5962">
          <cell r="B5962">
            <v>5205270000</v>
          </cell>
          <cell r="C5962" t="str">
            <v>- - линейной плотности менее 106,38 дтекс, но не менее 83,33 дтекс (выше 94 метрического номера, но не выше 120 метрического номера)</v>
          </cell>
          <cell r="D5962" t="str">
            <v>-</v>
          </cell>
          <cell r="E5962">
            <v>5</v>
          </cell>
        </row>
        <row r="5963">
          <cell r="B5963">
            <v>5205280000</v>
          </cell>
          <cell r="C5963" t="str">
            <v>- - линейной плотности менее 83,33 дтекс (выше 120 метрического номера)</v>
          </cell>
          <cell r="D5963" t="str">
            <v>-</v>
          </cell>
          <cell r="E5963">
            <v>5</v>
          </cell>
        </row>
        <row r="5964">
          <cell r="B5964">
            <v>5205310000</v>
          </cell>
          <cell r="C5964" t="str">
            <v>- - линейной плотности для однониточной пряжи 714,29 дтекс или более (не выше 14 метрического номера для однониточной пряжи)</v>
          </cell>
          <cell r="D5964" t="str">
            <v>-</v>
          </cell>
          <cell r="E5964">
            <v>5</v>
          </cell>
        </row>
        <row r="5965">
          <cell r="B5965">
            <v>5205320000</v>
          </cell>
          <cell r="C5965" t="str">
            <v>- -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v>
          </cell>
          <cell r="D5965" t="str">
            <v>-</v>
          </cell>
          <cell r="E5965">
            <v>5</v>
          </cell>
        </row>
        <row r="5966">
          <cell r="B5966">
            <v>5205330000</v>
          </cell>
          <cell r="C5966" t="str">
            <v>- -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v>
          </cell>
          <cell r="D5966" t="str">
            <v>-</v>
          </cell>
          <cell r="E5966">
            <v>5</v>
          </cell>
        </row>
        <row r="5967">
          <cell r="B5967">
            <v>5205340000</v>
          </cell>
          <cell r="C5967" t="str">
            <v>- -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v>
          </cell>
          <cell r="D5967" t="str">
            <v>-</v>
          </cell>
          <cell r="E5967">
            <v>5</v>
          </cell>
        </row>
        <row r="5968">
          <cell r="B5968">
            <v>5205350000</v>
          </cell>
          <cell r="C5968" t="str">
            <v>- - линейной плотности для однониточной пряжи менее 125 дтекс (выше 80 метрического номера для однониточной пряжи)</v>
          </cell>
          <cell r="D5968" t="str">
            <v>-</v>
          </cell>
          <cell r="E5968">
            <v>5</v>
          </cell>
        </row>
        <row r="5969">
          <cell r="B5969">
            <v>5205410000</v>
          </cell>
          <cell r="C5969" t="str">
            <v>- - линейной плотности для однониточной пряжи 714,29 дтекс или более (не выше 14 метрического номера для однониточной пряжи)</v>
          </cell>
          <cell r="D5969" t="str">
            <v>-</v>
          </cell>
          <cell r="E5969">
            <v>5</v>
          </cell>
        </row>
        <row r="5970">
          <cell r="B5970">
            <v>5205420000</v>
          </cell>
          <cell r="C5970" t="str">
            <v>- -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v>
          </cell>
          <cell r="D5970" t="str">
            <v>-</v>
          </cell>
          <cell r="E5970">
            <v>5</v>
          </cell>
        </row>
        <row r="5971">
          <cell r="B5971">
            <v>5205430000</v>
          </cell>
          <cell r="C5971" t="str">
            <v>- -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v>
          </cell>
          <cell r="D5971" t="str">
            <v>-</v>
          </cell>
          <cell r="E5971">
            <v>5</v>
          </cell>
        </row>
        <row r="5972">
          <cell r="B5972">
            <v>5205440000</v>
          </cell>
          <cell r="C5972" t="str">
            <v>- -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v>
          </cell>
          <cell r="D5972" t="str">
            <v>-</v>
          </cell>
          <cell r="E5972">
            <v>5</v>
          </cell>
        </row>
        <row r="5973">
          <cell r="B5973">
            <v>5205460000</v>
          </cell>
          <cell r="C5973" t="str">
            <v>- - линейной плотности для однониточной пряжи менее 125 дтекс, но не менее 106,38 дтекс (выше 80 метрического номера, но не выше 94 метрического номера для однониточной пряжи)</v>
          </cell>
          <cell r="D5973" t="str">
            <v>-</v>
          </cell>
          <cell r="E5973">
            <v>5</v>
          </cell>
        </row>
        <row r="5974">
          <cell r="B5974">
            <v>5205470000</v>
          </cell>
          <cell r="C5974" t="str">
            <v>- - линейной плотности для однониточной пряжи менее 106,38 дтекс, но не менее 83,33 дтекс (выше 94 метрического номера, но не выше 120 метрического номера для однониточной пряжи)</v>
          </cell>
          <cell r="D5974" t="str">
            <v>-</v>
          </cell>
          <cell r="E5974">
            <v>5</v>
          </cell>
        </row>
        <row r="5975">
          <cell r="B5975">
            <v>5205480000</v>
          </cell>
          <cell r="C5975" t="str">
            <v>- - линейной плотности для однониточной пряжи менее 83,33 дтекс (выше 120 метрического номера для однониточной пряжи)</v>
          </cell>
          <cell r="D5975" t="str">
            <v>-</v>
          </cell>
          <cell r="E5975">
            <v>5</v>
          </cell>
        </row>
        <row r="5976">
          <cell r="B5976">
            <v>5206110000</v>
          </cell>
          <cell r="C5976" t="str">
            <v>- - линейной плотности 714,29 дтекс или более (не выше 14 метрического номера)</v>
          </cell>
          <cell r="D5976" t="str">
            <v>-</v>
          </cell>
          <cell r="E5976">
            <v>5</v>
          </cell>
        </row>
        <row r="5977">
          <cell r="B5977">
            <v>5206120000</v>
          </cell>
          <cell r="C5977" t="str">
            <v>- - линейной плотности менее 714,29 дтекс, но не менее 232,56 дтекс (выше 14 метрического номера, но не выше 43 метрического номера)</v>
          </cell>
          <cell r="D5977" t="str">
            <v>-</v>
          </cell>
          <cell r="E5977">
            <v>5</v>
          </cell>
        </row>
        <row r="5978">
          <cell r="B5978">
            <v>5206130000</v>
          </cell>
          <cell r="C5978" t="str">
            <v>- - линейной плотности менее 232,56 дтекс, но не менее 192,31 дтекс (выше 43 метрического номера, но не выше 52 метрического номера)</v>
          </cell>
          <cell r="D5978" t="str">
            <v>-</v>
          </cell>
          <cell r="E5978">
            <v>5</v>
          </cell>
        </row>
        <row r="5979">
          <cell r="B5979">
            <v>5206140000</v>
          </cell>
          <cell r="C5979" t="str">
            <v>- - линейной плотности менее 192,31 дтекс, но не менее 125 дтекс (выше 52 метрического номера, но не выше 80 метрического номера)</v>
          </cell>
          <cell r="D5979" t="str">
            <v>-</v>
          </cell>
          <cell r="E5979">
            <v>5</v>
          </cell>
        </row>
        <row r="5980">
          <cell r="B5980">
            <v>5206150000</v>
          </cell>
          <cell r="C5980" t="str">
            <v>- - линейной плотности менее 125 дтекс (выше 80 метрического номера)</v>
          </cell>
          <cell r="D5980" t="str">
            <v>-</v>
          </cell>
          <cell r="E5980">
            <v>5</v>
          </cell>
        </row>
        <row r="5981">
          <cell r="B5981">
            <v>5206210000</v>
          </cell>
          <cell r="C5981" t="str">
            <v>- - линейной плотности 714,29 дтекс или более (не выше 14 метрического номера)</v>
          </cell>
          <cell r="D5981" t="str">
            <v>-</v>
          </cell>
          <cell r="E5981">
            <v>5</v>
          </cell>
        </row>
        <row r="5982">
          <cell r="B5982">
            <v>5206220000</v>
          </cell>
          <cell r="C5982" t="str">
            <v>- - линейной плотности менее 714,29 дтекс, но не менее 232,56 дтекс (выше 14 метрического номера, но не выше 43 метрического номера)</v>
          </cell>
          <cell r="D5982" t="str">
            <v>-</v>
          </cell>
          <cell r="E5982">
            <v>5</v>
          </cell>
        </row>
        <row r="5983">
          <cell r="B5983">
            <v>5206230000</v>
          </cell>
          <cell r="C5983" t="str">
            <v>- - линейной плотности менее 232,56 дтекс, но не менее 192,31 дтекс (выше 43 метрического номера, но не выше 52 метрического номера)</v>
          </cell>
          <cell r="D5983" t="str">
            <v>-</v>
          </cell>
          <cell r="E5983">
            <v>5</v>
          </cell>
        </row>
        <row r="5984">
          <cell r="B5984">
            <v>5206240000</v>
          </cell>
          <cell r="C5984" t="str">
            <v>- - линейной плотности менее 192,31 дтекс, но не менее 125 дтекс (выше 52 метрического номера, но не выше 80 метрического номера)</v>
          </cell>
          <cell r="D5984" t="str">
            <v>-</v>
          </cell>
          <cell r="E5984">
            <v>5</v>
          </cell>
        </row>
        <row r="5985">
          <cell r="B5985">
            <v>5206250000</v>
          </cell>
          <cell r="C5985" t="str">
            <v>- - линейной плотности менее 125 дтекс (выше 80 метрического номера)</v>
          </cell>
          <cell r="D5985" t="str">
            <v>-</v>
          </cell>
          <cell r="E5985">
            <v>5</v>
          </cell>
        </row>
        <row r="5986">
          <cell r="B5986">
            <v>5206310000</v>
          </cell>
          <cell r="C5986" t="str">
            <v>- - линейной плотности для однониточной пряжи 714,29 дтекс или более (не выше 14 метрического номера для однониточной пряжи)</v>
          </cell>
          <cell r="D5986" t="str">
            <v>-</v>
          </cell>
          <cell r="E5986">
            <v>5</v>
          </cell>
        </row>
        <row r="5987">
          <cell r="B5987">
            <v>5206320000</v>
          </cell>
          <cell r="C5987" t="str">
            <v>- -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v>
          </cell>
          <cell r="D5987" t="str">
            <v>-</v>
          </cell>
          <cell r="E5987">
            <v>5</v>
          </cell>
        </row>
        <row r="5988">
          <cell r="B5988">
            <v>5206330000</v>
          </cell>
          <cell r="C5988" t="str">
            <v>- -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v>
          </cell>
          <cell r="D5988" t="str">
            <v>-</v>
          </cell>
          <cell r="E5988">
            <v>5</v>
          </cell>
        </row>
        <row r="5989">
          <cell r="B5989">
            <v>5206340000</v>
          </cell>
          <cell r="C5989" t="str">
            <v>- -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v>
          </cell>
          <cell r="D5989" t="str">
            <v>-</v>
          </cell>
          <cell r="E5989">
            <v>5</v>
          </cell>
        </row>
        <row r="5990">
          <cell r="B5990">
            <v>5206350000</v>
          </cell>
          <cell r="C5990" t="str">
            <v>- - линейной плотности для однониточной пряжи менее 125 дтекс (выше 80 метрического номера для однониточной пряжи)</v>
          </cell>
          <cell r="D5990" t="str">
            <v>-</v>
          </cell>
          <cell r="E5990">
            <v>5</v>
          </cell>
        </row>
        <row r="5991">
          <cell r="B5991">
            <v>5206410000</v>
          </cell>
          <cell r="C5991" t="str">
            <v>- - линейной плотности для однониточной пряжи 714,29 дтекс или более (не выше 14 метрического номера для однониточной пряжи)</v>
          </cell>
          <cell r="D5991" t="str">
            <v>-</v>
          </cell>
          <cell r="E5991">
            <v>5</v>
          </cell>
        </row>
        <row r="5992">
          <cell r="B5992">
            <v>5206420000</v>
          </cell>
          <cell r="C5992" t="str">
            <v>- - линейной плотности для однониточной пряжи менее 714,29 дтекс, но не менее 232,56 дтекс (выше 14 метрического номера, но не выше 43 метрического номера для однониточной пряжи)</v>
          </cell>
          <cell r="D5992" t="str">
            <v>-</v>
          </cell>
          <cell r="E5992">
            <v>5</v>
          </cell>
        </row>
        <row r="5993">
          <cell r="B5993">
            <v>5206430000</v>
          </cell>
          <cell r="C5993" t="str">
            <v>- - линейной плотности для однониточной пряжи менее 232,56 дтекс, но не менее 192,31 дтекс (выше 43 метрического номера, но не выше 52 метрического номера для однониточной пряжи)</v>
          </cell>
          <cell r="D5993" t="str">
            <v>-</v>
          </cell>
          <cell r="E5993">
            <v>5</v>
          </cell>
        </row>
        <row r="5994">
          <cell r="B5994">
            <v>5206440000</v>
          </cell>
          <cell r="C5994" t="str">
            <v>- - линейной плотности для однониточной пряжи менее 192,31 дтекс, но не менее 125 дтекс (выше 52 метрического номера, но не выше 80 метрического номера для однониточной пряжи)</v>
          </cell>
          <cell r="D5994" t="str">
            <v>-</v>
          </cell>
          <cell r="E5994">
            <v>5</v>
          </cell>
        </row>
        <row r="5995">
          <cell r="B5995">
            <v>5206450000</v>
          </cell>
          <cell r="C5995" t="str">
            <v>- - линейной плотности для однониточной пряжи менее 125 дтекс (выше 80 метрического номера для однониточной пряжи)</v>
          </cell>
          <cell r="D5995" t="str">
            <v>-</v>
          </cell>
          <cell r="E5995">
            <v>5</v>
          </cell>
        </row>
        <row r="5996">
          <cell r="B5996">
            <v>5207100000</v>
          </cell>
          <cell r="C5996" t="str">
            <v>- содержащая 85 мас.% или более хлопковых волокон</v>
          </cell>
          <cell r="D5996" t="str">
            <v>-</v>
          </cell>
          <cell r="E5996">
            <v>5</v>
          </cell>
        </row>
        <row r="5997">
          <cell r="B5997">
            <v>5207900000</v>
          </cell>
          <cell r="C5997" t="str">
            <v>- прочая</v>
          </cell>
          <cell r="D5997" t="str">
            <v>-</v>
          </cell>
          <cell r="E5997">
            <v>5</v>
          </cell>
        </row>
        <row r="5998">
          <cell r="B5998">
            <v>5208111000</v>
          </cell>
          <cell r="C5998" t="str">
            <v>- - - ткани для изготовления бинтов, перевязочных материалов и медицинской марли</v>
          </cell>
          <cell r="D5998" t="str">
            <v>м2</v>
          </cell>
          <cell r="E5998">
            <v>10</v>
          </cell>
        </row>
        <row r="5999">
          <cell r="B5999">
            <v>5208119000</v>
          </cell>
          <cell r="C5999" t="str">
            <v>- - - прочие</v>
          </cell>
          <cell r="D5999" t="str">
            <v>м2</v>
          </cell>
          <cell r="E5999">
            <v>10</v>
          </cell>
        </row>
        <row r="6000">
          <cell r="B6000">
            <v>5208121600</v>
          </cell>
          <cell r="C6000" t="str">
            <v>- - - - не более 165 см</v>
          </cell>
          <cell r="D6000" t="str">
            <v>м2</v>
          </cell>
          <cell r="E6000">
            <v>5</v>
          </cell>
        </row>
        <row r="6001">
          <cell r="B6001">
            <v>5208121900</v>
          </cell>
          <cell r="C6001" t="str">
            <v>- - - - более 165 см</v>
          </cell>
          <cell r="D6001" t="str">
            <v>м2</v>
          </cell>
          <cell r="E6001">
            <v>10</v>
          </cell>
        </row>
        <row r="6002">
          <cell r="B6002">
            <v>5208129600</v>
          </cell>
          <cell r="C6002" t="str">
            <v>- - - - не более 165 см</v>
          </cell>
          <cell r="D6002" t="str">
            <v>м2</v>
          </cell>
          <cell r="E6002">
            <v>10</v>
          </cell>
        </row>
        <row r="6003">
          <cell r="B6003">
            <v>5208129900</v>
          </cell>
          <cell r="C6003" t="str">
            <v>- - - - более 165 см</v>
          </cell>
          <cell r="D6003" t="str">
            <v>м2</v>
          </cell>
          <cell r="E6003">
            <v>10</v>
          </cell>
        </row>
        <row r="6004">
          <cell r="B6004">
            <v>5208130000</v>
          </cell>
          <cell r="C6004" t="str">
            <v>- - 3- или 4-ниточного саржевого переплетения, включая обратную саржу</v>
          </cell>
          <cell r="D6004" t="str">
            <v>м2</v>
          </cell>
          <cell r="E6004">
            <v>10</v>
          </cell>
        </row>
        <row r="6005">
          <cell r="B6005">
            <v>5208190000</v>
          </cell>
          <cell r="C6005" t="str">
            <v>- - ткани прочие</v>
          </cell>
          <cell r="D6005" t="str">
            <v>м2</v>
          </cell>
          <cell r="E6005">
            <v>10</v>
          </cell>
        </row>
        <row r="6006">
          <cell r="B6006">
            <v>5208211000</v>
          </cell>
          <cell r="C6006" t="str">
            <v>- - - ткани для изготовления бинтов, перевязочных материалов и медицинской марли</v>
          </cell>
          <cell r="D6006" t="str">
            <v>м2</v>
          </cell>
          <cell r="E6006">
            <v>10</v>
          </cell>
        </row>
        <row r="6007">
          <cell r="B6007">
            <v>5208219000</v>
          </cell>
          <cell r="C6007" t="str">
            <v>- - - прочие</v>
          </cell>
          <cell r="D6007" t="str">
            <v>м2</v>
          </cell>
          <cell r="E6007">
            <v>10</v>
          </cell>
        </row>
        <row r="6008">
          <cell r="B6008">
            <v>5208221600</v>
          </cell>
          <cell r="C6008" t="str">
            <v>- - - - не более 165 см</v>
          </cell>
          <cell r="D6008" t="str">
            <v>м2</v>
          </cell>
          <cell r="E6008">
            <v>10</v>
          </cell>
        </row>
        <row r="6009">
          <cell r="B6009">
            <v>5208221900</v>
          </cell>
          <cell r="C6009" t="str">
            <v>- - - - более 165 см</v>
          </cell>
          <cell r="D6009" t="str">
            <v>м2</v>
          </cell>
          <cell r="E6009">
            <v>10</v>
          </cell>
        </row>
        <row r="6010">
          <cell r="B6010">
            <v>5208229600</v>
          </cell>
          <cell r="C6010" t="str">
            <v>- - - - не более 165 см</v>
          </cell>
          <cell r="D6010" t="str">
            <v>м2</v>
          </cell>
          <cell r="E6010">
            <v>10</v>
          </cell>
        </row>
        <row r="6011">
          <cell r="B6011">
            <v>5208229900</v>
          </cell>
          <cell r="C6011" t="str">
            <v>- - - - более 165 см</v>
          </cell>
          <cell r="D6011" t="str">
            <v>м2</v>
          </cell>
          <cell r="E6011">
            <v>10</v>
          </cell>
        </row>
        <row r="6012">
          <cell r="B6012">
            <v>5208230000</v>
          </cell>
          <cell r="C6012" t="str">
            <v>- - 3- или 4-ниточного саржевого переплетения, включая обратную саржу</v>
          </cell>
          <cell r="D6012" t="str">
            <v>м2</v>
          </cell>
          <cell r="E6012">
            <v>10</v>
          </cell>
        </row>
        <row r="6013">
          <cell r="B6013">
            <v>5208290000</v>
          </cell>
          <cell r="C6013" t="str">
            <v>- - ткани прочие</v>
          </cell>
          <cell r="D6013" t="str">
            <v>м2</v>
          </cell>
          <cell r="E6013">
            <v>10</v>
          </cell>
        </row>
        <row r="6014">
          <cell r="B6014">
            <v>5208310000</v>
          </cell>
          <cell r="C6014" t="str">
            <v>- - полотняного переплетения, с поверхностной плотностью не более 100 г/м2</v>
          </cell>
          <cell r="D6014" t="str">
            <v>м2</v>
          </cell>
          <cell r="E6014">
            <v>10</v>
          </cell>
        </row>
        <row r="6015">
          <cell r="B6015">
            <v>5208321600</v>
          </cell>
          <cell r="C6015" t="str">
            <v>- - - - не более 165 см</v>
          </cell>
          <cell r="D6015" t="str">
            <v>м2</v>
          </cell>
          <cell r="E6015">
            <v>10</v>
          </cell>
        </row>
        <row r="6016">
          <cell r="B6016">
            <v>5208321900</v>
          </cell>
          <cell r="C6016" t="str">
            <v>- - - - более 165 см</v>
          </cell>
          <cell r="D6016" t="str">
            <v>м2</v>
          </cell>
          <cell r="E6016">
            <v>10</v>
          </cell>
        </row>
        <row r="6017">
          <cell r="B6017">
            <v>5208329600</v>
          </cell>
          <cell r="C6017" t="str">
            <v>- - - - не более 165 см</v>
          </cell>
          <cell r="D6017" t="str">
            <v>м2</v>
          </cell>
          <cell r="E6017">
            <v>10</v>
          </cell>
        </row>
        <row r="6018">
          <cell r="B6018">
            <v>5208329900</v>
          </cell>
          <cell r="C6018" t="str">
            <v>- - - - более 165 см</v>
          </cell>
          <cell r="D6018" t="str">
            <v>м2</v>
          </cell>
          <cell r="E6018">
            <v>10</v>
          </cell>
        </row>
        <row r="6019">
          <cell r="B6019">
            <v>5208330000</v>
          </cell>
          <cell r="C6019" t="str">
            <v>- - 3- или 4-ниточного саржевого переплетения, включая обратную саржу</v>
          </cell>
          <cell r="D6019" t="str">
            <v>м2</v>
          </cell>
          <cell r="E6019">
            <v>10</v>
          </cell>
        </row>
        <row r="6020">
          <cell r="B6020">
            <v>5208390000</v>
          </cell>
          <cell r="C6020" t="str">
            <v>- - ткани прочие</v>
          </cell>
          <cell r="D6020" t="str">
            <v>м2</v>
          </cell>
          <cell r="E6020">
            <v>10</v>
          </cell>
        </row>
        <row r="6021">
          <cell r="B6021">
            <v>5208410000</v>
          </cell>
          <cell r="C6021" t="str">
            <v>- - полотняного переплетения, с поверхностной плотностью не более 100 г/м2</v>
          </cell>
          <cell r="D6021" t="str">
            <v>м2</v>
          </cell>
          <cell r="E6021">
            <v>10</v>
          </cell>
        </row>
        <row r="6022">
          <cell r="B6022">
            <v>5208420000</v>
          </cell>
          <cell r="C6022" t="str">
            <v>- - полотняного переплетения, с поверхностной плотностью более 100 г/м2</v>
          </cell>
          <cell r="D6022" t="str">
            <v>м2</v>
          </cell>
          <cell r="E6022">
            <v>10</v>
          </cell>
        </row>
        <row r="6023">
          <cell r="B6023">
            <v>5208430000</v>
          </cell>
          <cell r="C6023" t="str">
            <v>- - 3- или 4-ниточного саржевого переплетения, включая обратную саржу</v>
          </cell>
          <cell r="D6023" t="str">
            <v>м2</v>
          </cell>
          <cell r="E6023">
            <v>10</v>
          </cell>
        </row>
        <row r="6024">
          <cell r="B6024">
            <v>5208490000</v>
          </cell>
          <cell r="C6024" t="str">
            <v>- - ткани прочие</v>
          </cell>
          <cell r="D6024" t="str">
            <v>м2</v>
          </cell>
          <cell r="E6024">
            <v>10</v>
          </cell>
        </row>
        <row r="6025">
          <cell r="B6025">
            <v>5208510000</v>
          </cell>
          <cell r="C6025" t="str">
            <v>- - полотняного переплетения, с поверхностной плотностью не более 100 г/м2</v>
          </cell>
          <cell r="D6025" t="str">
            <v>м2</v>
          </cell>
          <cell r="E6025">
            <v>10</v>
          </cell>
        </row>
        <row r="6026">
          <cell r="B6026">
            <v>5208520000</v>
          </cell>
          <cell r="C6026" t="str">
            <v>- - полотняного переплетения, с поверхностной плотностью более 100 г/м2</v>
          </cell>
          <cell r="D6026" t="str">
            <v>м2</v>
          </cell>
          <cell r="E6026">
            <v>10</v>
          </cell>
        </row>
        <row r="6027">
          <cell r="B6027">
            <v>5208591000</v>
          </cell>
          <cell r="C6027" t="str">
            <v>- - - 3- или 4-ниточного саржевого переплетения, включая обратную саржу</v>
          </cell>
          <cell r="D6027" t="str">
            <v>м2</v>
          </cell>
          <cell r="E6027">
            <v>10</v>
          </cell>
        </row>
        <row r="6028">
          <cell r="B6028">
            <v>5208599000</v>
          </cell>
          <cell r="C6028" t="str">
            <v>- - - прочие</v>
          </cell>
          <cell r="D6028" t="str">
            <v>м2</v>
          </cell>
          <cell r="E6028">
            <v>10</v>
          </cell>
        </row>
        <row r="6029">
          <cell r="B6029">
            <v>5209110000</v>
          </cell>
          <cell r="C6029" t="str">
            <v>- - полотняного переплетения</v>
          </cell>
          <cell r="D6029" t="str">
            <v>м2</v>
          </cell>
          <cell r="E6029">
            <v>10</v>
          </cell>
        </row>
        <row r="6030">
          <cell r="B6030">
            <v>5209120000</v>
          </cell>
          <cell r="C6030" t="str">
            <v>- - 3- или 4-ниточного саржевого переплетения, включая обратную саржу</v>
          </cell>
          <cell r="D6030" t="str">
            <v>м2</v>
          </cell>
          <cell r="E6030">
            <v>10</v>
          </cell>
        </row>
        <row r="6031">
          <cell r="B6031">
            <v>5209190000</v>
          </cell>
          <cell r="C6031" t="str">
            <v>- - ткани прочие</v>
          </cell>
          <cell r="D6031" t="str">
            <v>м2</v>
          </cell>
          <cell r="E6031">
            <v>10</v>
          </cell>
        </row>
        <row r="6032">
          <cell r="B6032">
            <v>5209210000</v>
          </cell>
          <cell r="C6032" t="str">
            <v>- - полотняного переплетения</v>
          </cell>
          <cell r="D6032" t="str">
            <v>м2</v>
          </cell>
          <cell r="E6032">
            <v>10</v>
          </cell>
        </row>
        <row r="6033">
          <cell r="B6033">
            <v>5209220000</v>
          </cell>
          <cell r="C6033" t="str">
            <v>- - 3- или 4-ниточного саржевого переплетения, включая обратную саржу</v>
          </cell>
          <cell r="D6033" t="str">
            <v>м2</v>
          </cell>
          <cell r="E6033">
            <v>10</v>
          </cell>
        </row>
        <row r="6034">
          <cell r="B6034">
            <v>5209290000</v>
          </cell>
          <cell r="C6034" t="str">
            <v>- - ткани прочие</v>
          </cell>
          <cell r="D6034" t="str">
            <v>м2</v>
          </cell>
          <cell r="E6034">
            <v>10</v>
          </cell>
        </row>
        <row r="6035">
          <cell r="B6035">
            <v>5209310000</v>
          </cell>
          <cell r="C6035" t="str">
            <v>- - полотняного переплетения</v>
          </cell>
          <cell r="D6035" t="str">
            <v>м2</v>
          </cell>
          <cell r="E6035">
            <v>10</v>
          </cell>
        </row>
        <row r="6036">
          <cell r="B6036">
            <v>5209320000</v>
          </cell>
          <cell r="C6036" t="str">
            <v>- - 3- или 4-ниточного саржевого переплетения, включая обратную саржу</v>
          </cell>
          <cell r="D6036" t="str">
            <v>м2</v>
          </cell>
          <cell r="E6036">
            <v>10</v>
          </cell>
        </row>
        <row r="6037">
          <cell r="B6037">
            <v>5209390000</v>
          </cell>
          <cell r="C6037" t="str">
            <v>- - ткани прочие</v>
          </cell>
          <cell r="D6037" t="str">
            <v>м2</v>
          </cell>
          <cell r="E6037">
            <v>10</v>
          </cell>
        </row>
        <row r="6038">
          <cell r="B6038">
            <v>5209410000</v>
          </cell>
          <cell r="C6038" t="str">
            <v>- - полотняного переплетения</v>
          </cell>
          <cell r="D6038" t="str">
            <v>м2</v>
          </cell>
          <cell r="E6038">
            <v>10</v>
          </cell>
        </row>
        <row r="6039">
          <cell r="B6039">
            <v>5209420000</v>
          </cell>
          <cell r="C6039" t="str">
            <v>- - деним, или джинсовая ткань</v>
          </cell>
          <cell r="D6039" t="str">
            <v>м2</v>
          </cell>
          <cell r="E6039">
            <v>10</v>
          </cell>
        </row>
        <row r="6040">
          <cell r="B6040">
            <v>5209430000</v>
          </cell>
          <cell r="C6040" t="str">
            <v>- - ткани прочие 3- или 4-ниточного саржевого переплетения, включая обратную саржу</v>
          </cell>
          <cell r="D6040" t="str">
            <v>м2</v>
          </cell>
          <cell r="E6040">
            <v>10</v>
          </cell>
        </row>
        <row r="6041">
          <cell r="B6041">
            <v>5209490000</v>
          </cell>
          <cell r="C6041" t="str">
            <v>- - ткани прочие</v>
          </cell>
          <cell r="D6041" t="str">
            <v>м2</v>
          </cell>
          <cell r="E6041">
            <v>10</v>
          </cell>
        </row>
        <row r="6042">
          <cell r="B6042">
            <v>5209510000</v>
          </cell>
          <cell r="C6042" t="str">
            <v>- - полотняного переплетения</v>
          </cell>
          <cell r="D6042" t="str">
            <v>м2</v>
          </cell>
          <cell r="E6042">
            <v>10</v>
          </cell>
        </row>
        <row r="6043">
          <cell r="B6043">
            <v>5209520000</v>
          </cell>
          <cell r="C6043" t="str">
            <v>- - 3- или 4-ниточного саржевого переплетения, включая обратную саржу</v>
          </cell>
          <cell r="D6043" t="str">
            <v>м2</v>
          </cell>
          <cell r="E6043">
            <v>10</v>
          </cell>
        </row>
        <row r="6044">
          <cell r="B6044">
            <v>5209590000</v>
          </cell>
          <cell r="C6044" t="str">
            <v>- - ткани прочие</v>
          </cell>
          <cell r="D6044" t="str">
            <v>м2</v>
          </cell>
          <cell r="E6044">
            <v>10</v>
          </cell>
        </row>
        <row r="6045">
          <cell r="B6045">
            <v>5210110000</v>
          </cell>
          <cell r="C6045" t="str">
            <v>- - полотняного переплетения</v>
          </cell>
          <cell r="D6045" t="str">
            <v>м2</v>
          </cell>
          <cell r="E6045">
            <v>10</v>
          </cell>
        </row>
        <row r="6046">
          <cell r="B6046">
            <v>5210190000</v>
          </cell>
          <cell r="C6046" t="str">
            <v>- - ткани прочие</v>
          </cell>
          <cell r="D6046" t="str">
            <v>м2</v>
          </cell>
          <cell r="E6046">
            <v>10</v>
          </cell>
        </row>
        <row r="6047">
          <cell r="B6047">
            <v>5210210000</v>
          </cell>
          <cell r="C6047" t="str">
            <v>- - полотняного переплетения</v>
          </cell>
          <cell r="D6047" t="str">
            <v>м2</v>
          </cell>
          <cell r="E6047">
            <v>10</v>
          </cell>
        </row>
        <row r="6048">
          <cell r="B6048">
            <v>5210290000</v>
          </cell>
          <cell r="C6048" t="str">
            <v>- - ткани прочие</v>
          </cell>
          <cell r="D6048" t="str">
            <v>м2</v>
          </cell>
          <cell r="E6048">
            <v>10</v>
          </cell>
        </row>
        <row r="6049">
          <cell r="B6049">
            <v>5210310000</v>
          </cell>
          <cell r="C6049" t="str">
            <v>- - полотняного переплетения</v>
          </cell>
          <cell r="D6049" t="str">
            <v>м2</v>
          </cell>
          <cell r="E6049">
            <v>10</v>
          </cell>
        </row>
        <row r="6050">
          <cell r="B6050">
            <v>5210320000</v>
          </cell>
          <cell r="C6050" t="str">
            <v>- - 3- или 4-ниточного саржевого переплетения, включая обратную саржу</v>
          </cell>
          <cell r="D6050" t="str">
            <v>м2</v>
          </cell>
          <cell r="E6050">
            <v>10</v>
          </cell>
        </row>
        <row r="6051">
          <cell r="B6051">
            <v>5210390000</v>
          </cell>
          <cell r="C6051" t="str">
            <v>- - ткани прочие</v>
          </cell>
          <cell r="D6051" t="str">
            <v>м2</v>
          </cell>
          <cell r="E6051">
            <v>10</v>
          </cell>
        </row>
        <row r="6052">
          <cell r="B6052">
            <v>5210410000</v>
          </cell>
          <cell r="C6052" t="str">
            <v>- - полотняного переплетения</v>
          </cell>
          <cell r="D6052" t="str">
            <v>м2</v>
          </cell>
          <cell r="E6052">
            <v>10</v>
          </cell>
        </row>
        <row r="6053">
          <cell r="B6053">
            <v>5210490000</v>
          </cell>
          <cell r="C6053" t="str">
            <v>- - ткани прочие</v>
          </cell>
          <cell r="D6053" t="str">
            <v>м2</v>
          </cell>
          <cell r="E6053">
            <v>10</v>
          </cell>
        </row>
        <row r="6054">
          <cell r="B6054">
            <v>5210510000</v>
          </cell>
          <cell r="C6054" t="str">
            <v>- - полотняного переплетения</v>
          </cell>
          <cell r="D6054" t="str">
            <v>м2</v>
          </cell>
          <cell r="E6054">
            <v>10</v>
          </cell>
        </row>
        <row r="6055">
          <cell r="B6055">
            <v>5210590000</v>
          </cell>
          <cell r="C6055" t="str">
            <v>- - ткани прочие</v>
          </cell>
          <cell r="D6055" t="str">
            <v>м2</v>
          </cell>
          <cell r="E6055">
            <v>10</v>
          </cell>
        </row>
        <row r="6056">
          <cell r="B6056">
            <v>5211110000</v>
          </cell>
          <cell r="C6056" t="str">
            <v>- - полотняного переплетения</v>
          </cell>
          <cell r="D6056" t="str">
            <v>м2</v>
          </cell>
          <cell r="E6056">
            <v>10</v>
          </cell>
        </row>
        <row r="6057">
          <cell r="B6057">
            <v>5211120000</v>
          </cell>
          <cell r="C6057" t="str">
            <v>- - 3- или 4-ниточного саржевого переплетения, включая обратную саржу</v>
          </cell>
          <cell r="D6057" t="str">
            <v>м2</v>
          </cell>
          <cell r="E6057">
            <v>10</v>
          </cell>
        </row>
        <row r="6058">
          <cell r="B6058">
            <v>5211190000</v>
          </cell>
          <cell r="C6058" t="str">
            <v>- - ткани прочие</v>
          </cell>
          <cell r="D6058" t="str">
            <v>м2</v>
          </cell>
          <cell r="E6058">
            <v>10</v>
          </cell>
        </row>
        <row r="6059">
          <cell r="B6059">
            <v>5211200000</v>
          </cell>
          <cell r="C6059" t="str">
            <v>- отбеленные</v>
          </cell>
          <cell r="D6059" t="str">
            <v>м2</v>
          </cell>
          <cell r="E6059">
            <v>10</v>
          </cell>
        </row>
        <row r="6060">
          <cell r="B6060">
            <v>5211310000</v>
          </cell>
          <cell r="C6060" t="str">
            <v>- - полотняного переплетения</v>
          </cell>
          <cell r="D6060" t="str">
            <v>м2</v>
          </cell>
          <cell r="E6060">
            <v>10</v>
          </cell>
        </row>
        <row r="6061">
          <cell r="B6061">
            <v>5211320000</v>
          </cell>
          <cell r="C6061" t="str">
            <v>- - 3- или 4-ниточного саржевого переплетения, включая обратную саржу</v>
          </cell>
          <cell r="D6061" t="str">
            <v>м2</v>
          </cell>
          <cell r="E6061">
            <v>10</v>
          </cell>
        </row>
        <row r="6062">
          <cell r="B6062">
            <v>5211390000</v>
          </cell>
          <cell r="C6062" t="str">
            <v>- - ткани прочие</v>
          </cell>
          <cell r="D6062" t="str">
            <v>м2</v>
          </cell>
          <cell r="E6062">
            <v>10</v>
          </cell>
        </row>
        <row r="6063">
          <cell r="B6063">
            <v>5211410000</v>
          </cell>
          <cell r="C6063" t="str">
            <v>- - полотняного переплетения</v>
          </cell>
          <cell r="D6063" t="str">
            <v>м2</v>
          </cell>
          <cell r="E6063">
            <v>10</v>
          </cell>
        </row>
        <row r="6064">
          <cell r="B6064">
            <v>5211420000</v>
          </cell>
          <cell r="C6064" t="str">
            <v>- - деним, или джинсовая ткань</v>
          </cell>
          <cell r="D6064" t="str">
            <v>м2</v>
          </cell>
          <cell r="E6064">
            <v>10</v>
          </cell>
        </row>
        <row r="6065">
          <cell r="B6065">
            <v>5211430000</v>
          </cell>
          <cell r="C6065" t="str">
            <v>- - ткани прочие 3- или 4-ниточного саржевого переплетения, включая обратную саржу</v>
          </cell>
          <cell r="D6065" t="str">
            <v>м2</v>
          </cell>
          <cell r="E6065">
            <v>10</v>
          </cell>
        </row>
        <row r="6066">
          <cell r="B6066">
            <v>5211491000</v>
          </cell>
          <cell r="C6066" t="str">
            <v>- - - жаккардовые ткани</v>
          </cell>
          <cell r="D6066" t="str">
            <v>м2</v>
          </cell>
          <cell r="E6066">
            <v>10</v>
          </cell>
        </row>
        <row r="6067">
          <cell r="B6067">
            <v>5211499000</v>
          </cell>
          <cell r="C6067" t="str">
            <v>- - - прочие</v>
          </cell>
          <cell r="D6067" t="str">
            <v>м2</v>
          </cell>
          <cell r="E6067">
            <v>10</v>
          </cell>
        </row>
        <row r="6068">
          <cell r="B6068">
            <v>5211510000</v>
          </cell>
          <cell r="C6068" t="str">
            <v>- - полотняного переплетения</v>
          </cell>
          <cell r="D6068" t="str">
            <v>м2</v>
          </cell>
          <cell r="E6068">
            <v>10</v>
          </cell>
        </row>
        <row r="6069">
          <cell r="B6069">
            <v>5211520000</v>
          </cell>
          <cell r="C6069" t="str">
            <v>- - 3- или 4-ниточного саржевого переплетения, включая обратную саржу</v>
          </cell>
          <cell r="D6069" t="str">
            <v>м2</v>
          </cell>
          <cell r="E6069">
            <v>10</v>
          </cell>
        </row>
        <row r="6070">
          <cell r="B6070">
            <v>5211590000</v>
          </cell>
          <cell r="C6070" t="str">
            <v>- - ткани прочие</v>
          </cell>
          <cell r="D6070" t="str">
            <v>м2</v>
          </cell>
          <cell r="E6070">
            <v>10</v>
          </cell>
        </row>
        <row r="6071">
          <cell r="B6071">
            <v>5212111000</v>
          </cell>
          <cell r="C6071" t="str">
            <v>- - - смешанные в основном или исключительно с льняными волокнами</v>
          </cell>
          <cell r="D6071" t="str">
            <v>м2</v>
          </cell>
          <cell r="E6071">
            <v>10</v>
          </cell>
        </row>
        <row r="6072">
          <cell r="B6072">
            <v>5212119000</v>
          </cell>
          <cell r="C6072" t="str">
            <v>- - - смешанные прочие</v>
          </cell>
          <cell r="D6072" t="str">
            <v>м2</v>
          </cell>
          <cell r="E6072">
            <v>10</v>
          </cell>
        </row>
        <row r="6073">
          <cell r="B6073">
            <v>5212121000</v>
          </cell>
          <cell r="C6073" t="str">
            <v>- - - смешанные в основном или исключительно с льняными волокнами</v>
          </cell>
          <cell r="D6073" t="str">
            <v>м2</v>
          </cell>
          <cell r="E6073">
            <v>10</v>
          </cell>
        </row>
        <row r="6074">
          <cell r="B6074">
            <v>5212129000</v>
          </cell>
          <cell r="C6074" t="str">
            <v>- - - смешанные прочие</v>
          </cell>
          <cell r="D6074" t="str">
            <v>м2</v>
          </cell>
          <cell r="E6074">
            <v>10</v>
          </cell>
        </row>
        <row r="6075">
          <cell r="B6075">
            <v>5212131000</v>
          </cell>
          <cell r="C6075" t="str">
            <v>- - - смешанные в основном или исключительно с льняными волокнами</v>
          </cell>
          <cell r="D6075" t="str">
            <v>м2</v>
          </cell>
          <cell r="E6075">
            <v>10</v>
          </cell>
        </row>
        <row r="6076">
          <cell r="B6076">
            <v>5212139000</v>
          </cell>
          <cell r="C6076" t="str">
            <v>- - - смешанные прочие</v>
          </cell>
          <cell r="D6076" t="str">
            <v>м2</v>
          </cell>
          <cell r="E6076">
            <v>10</v>
          </cell>
        </row>
        <row r="6077">
          <cell r="B6077">
            <v>5212141000</v>
          </cell>
          <cell r="C6077" t="str">
            <v>- - - смешанные в основном или исключительно с льняными волокнами</v>
          </cell>
          <cell r="D6077" t="str">
            <v>м2</v>
          </cell>
          <cell r="E6077">
            <v>10</v>
          </cell>
        </row>
        <row r="6078">
          <cell r="B6078">
            <v>5212149000</v>
          </cell>
          <cell r="C6078" t="str">
            <v>- - - смешанные прочие</v>
          </cell>
          <cell r="D6078" t="str">
            <v>м2</v>
          </cell>
          <cell r="E6078">
            <v>10</v>
          </cell>
        </row>
        <row r="6079">
          <cell r="B6079">
            <v>5212151000</v>
          </cell>
          <cell r="C6079" t="str">
            <v>- - - смешанные в основном или исключительно с льняными волокнами</v>
          </cell>
          <cell r="D6079" t="str">
            <v>м2</v>
          </cell>
          <cell r="E6079">
            <v>10</v>
          </cell>
        </row>
        <row r="6080">
          <cell r="B6080">
            <v>5212159000</v>
          </cell>
          <cell r="C6080" t="str">
            <v>- - - смешанные прочие</v>
          </cell>
          <cell r="D6080" t="str">
            <v>м2</v>
          </cell>
          <cell r="E6080">
            <v>10</v>
          </cell>
        </row>
        <row r="6081">
          <cell r="B6081">
            <v>5212211000</v>
          </cell>
          <cell r="C6081" t="str">
            <v>- - - смешанные в основном или исключительно с льняными волокнами</v>
          </cell>
          <cell r="D6081" t="str">
            <v>м2</v>
          </cell>
          <cell r="E6081">
            <v>10</v>
          </cell>
        </row>
        <row r="6082">
          <cell r="B6082">
            <v>5212219000</v>
          </cell>
          <cell r="C6082" t="str">
            <v>- - - смешанные прочие</v>
          </cell>
          <cell r="D6082" t="str">
            <v>м2</v>
          </cell>
          <cell r="E6082">
            <v>10</v>
          </cell>
        </row>
        <row r="6083">
          <cell r="B6083">
            <v>5212221000</v>
          </cell>
          <cell r="C6083" t="str">
            <v>- - - смешанные в основном или исключительно с льняными волокнами</v>
          </cell>
          <cell r="D6083" t="str">
            <v>м2</v>
          </cell>
          <cell r="E6083">
            <v>10</v>
          </cell>
        </row>
        <row r="6084">
          <cell r="B6084">
            <v>5212229000</v>
          </cell>
          <cell r="C6084" t="str">
            <v>- - - смешанные прочие</v>
          </cell>
          <cell r="D6084" t="str">
            <v>м2</v>
          </cell>
          <cell r="E6084">
            <v>10</v>
          </cell>
        </row>
        <row r="6085">
          <cell r="B6085">
            <v>5212231000</v>
          </cell>
          <cell r="C6085" t="str">
            <v>- - - смешанные в основном или исключительно с льняными волокнами</v>
          </cell>
          <cell r="D6085" t="str">
            <v>м2</v>
          </cell>
          <cell r="E6085">
            <v>10</v>
          </cell>
        </row>
        <row r="6086">
          <cell r="B6086">
            <v>5212239000</v>
          </cell>
          <cell r="C6086" t="str">
            <v>- - - смешанные прочие</v>
          </cell>
          <cell r="D6086" t="str">
            <v>м2</v>
          </cell>
          <cell r="E6086">
            <v>10</v>
          </cell>
        </row>
        <row r="6087">
          <cell r="B6087">
            <v>5212241000</v>
          </cell>
          <cell r="C6087" t="str">
            <v>- - - смешанные в основном или исключительно с льняными волокнами</v>
          </cell>
          <cell r="D6087" t="str">
            <v>м2</v>
          </cell>
          <cell r="E6087">
            <v>10</v>
          </cell>
        </row>
        <row r="6088">
          <cell r="B6088">
            <v>5212249000</v>
          </cell>
          <cell r="C6088" t="str">
            <v>- - - смешанные прочие</v>
          </cell>
          <cell r="D6088" t="str">
            <v>м2</v>
          </cell>
          <cell r="E6088">
            <v>10</v>
          </cell>
        </row>
        <row r="6089">
          <cell r="B6089">
            <v>5212251000</v>
          </cell>
          <cell r="C6089" t="str">
            <v>- - - смешанные в основном или исключительно с льняными волокнами</v>
          </cell>
          <cell r="D6089" t="str">
            <v>м2</v>
          </cell>
          <cell r="E6089">
            <v>10</v>
          </cell>
        </row>
        <row r="6090">
          <cell r="B6090">
            <v>5212259000</v>
          </cell>
          <cell r="C6090" t="str">
            <v>- - - смешанные прочие</v>
          </cell>
          <cell r="D6090" t="str">
            <v>м2</v>
          </cell>
          <cell r="E6090">
            <v>10</v>
          </cell>
        </row>
        <row r="6091">
          <cell r="B6091">
            <v>5301100000</v>
          </cell>
          <cell r="C6091" t="str">
            <v>- лен-сырец или лен-моченец</v>
          </cell>
          <cell r="D6091" t="str">
            <v>-</v>
          </cell>
          <cell r="E6091">
            <v>11</v>
          </cell>
        </row>
        <row r="6092">
          <cell r="B6092">
            <v>5301210000</v>
          </cell>
          <cell r="C6092" t="str">
            <v>- - мятый или трепаный</v>
          </cell>
          <cell r="D6092" t="str">
            <v>-</v>
          </cell>
          <cell r="E6092">
            <v>11</v>
          </cell>
        </row>
        <row r="6093">
          <cell r="B6093">
            <v>5301290000</v>
          </cell>
          <cell r="C6093" t="str">
            <v>- - прочий</v>
          </cell>
          <cell r="D6093" t="str">
            <v>-</v>
          </cell>
          <cell r="E6093">
            <v>11</v>
          </cell>
        </row>
        <row r="6094">
          <cell r="B6094">
            <v>5301300000</v>
          </cell>
          <cell r="C6094" t="str">
            <v>- очесы и отходы льна</v>
          </cell>
          <cell r="D6094" t="str">
            <v>-</v>
          </cell>
          <cell r="E6094">
            <v>11</v>
          </cell>
        </row>
        <row r="6095">
          <cell r="B6095">
            <v>5302100000</v>
          </cell>
          <cell r="C6095" t="str">
            <v>- пенька-сырец или пенька моченая</v>
          </cell>
          <cell r="D6095" t="str">
            <v>-</v>
          </cell>
          <cell r="E6095">
            <v>5</v>
          </cell>
        </row>
        <row r="6096">
          <cell r="B6096">
            <v>5302900000</v>
          </cell>
          <cell r="C6096" t="str">
            <v>- прочие</v>
          </cell>
          <cell r="D6096" t="str">
            <v>-</v>
          </cell>
          <cell r="E6096">
            <v>5</v>
          </cell>
        </row>
        <row r="6097">
          <cell r="B6097">
            <v>5303100000</v>
          </cell>
          <cell r="C6097" t="str">
            <v>- джутовое волокно и другие текстильные лубяные волокна, в виде сырца или после мочки</v>
          </cell>
          <cell r="D6097" t="str">
            <v>-</v>
          </cell>
          <cell r="E6097">
            <v>5</v>
          </cell>
        </row>
        <row r="6098">
          <cell r="B6098">
            <v>5303900000</v>
          </cell>
          <cell r="C6098" t="str">
            <v>- прочие</v>
          </cell>
          <cell r="D6098" t="str">
            <v>-</v>
          </cell>
          <cell r="E6098">
            <v>3</v>
          </cell>
        </row>
        <row r="6099">
          <cell r="B6099">
            <v>5305000000</v>
          </cell>
          <cell r="C6099" t="str">
            <v>Волокно кокосового ореха, абаки (манильской пеньки, или Musa textilis Nee), рами и другие растительные текстильные волокна, в другом месте не поименованные или не включенные, в виде сырца или обработанные, но не подвергнутые прядению; очесы и отходы этих волокон (включая прядильные отходы и расщипанное сырье)</v>
          </cell>
          <cell r="D6099" t="str">
            <v>-</v>
          </cell>
          <cell r="E6099">
            <v>3</v>
          </cell>
        </row>
        <row r="6100">
          <cell r="B6100">
            <v>5306101000</v>
          </cell>
          <cell r="C6100" t="str">
            <v>- - - линейной плотности 833,3 дтекс или более (но не выше 12 метрического номера)</v>
          </cell>
          <cell r="D6100" t="str">
            <v>-</v>
          </cell>
          <cell r="E6100">
            <v>5</v>
          </cell>
        </row>
        <row r="6101">
          <cell r="B6101">
            <v>5306103000</v>
          </cell>
          <cell r="C6101" t="str">
            <v>- - - линейной плотности менее 833,3 дтекс, но не менее 277,8 дтекс (выше 12 метрического номера, но не выше 36 метрического номера)</v>
          </cell>
          <cell r="D6101" t="str">
            <v>-</v>
          </cell>
          <cell r="E6101">
            <v>5</v>
          </cell>
        </row>
        <row r="6102">
          <cell r="B6102">
            <v>5306105000</v>
          </cell>
          <cell r="C6102" t="str">
            <v>- - - линейной плотности менее 277,8 дтекс (выше 36 метрического номера)</v>
          </cell>
          <cell r="D6102" t="str">
            <v>-</v>
          </cell>
          <cell r="E6102">
            <v>5</v>
          </cell>
        </row>
        <row r="6103">
          <cell r="B6103">
            <v>5306109000</v>
          </cell>
          <cell r="C6103" t="str">
            <v>- - расфасованная для розничной продажи</v>
          </cell>
          <cell r="D6103" t="str">
            <v>-</v>
          </cell>
          <cell r="E6103">
            <v>5</v>
          </cell>
        </row>
        <row r="6104">
          <cell r="B6104">
            <v>5306201000</v>
          </cell>
          <cell r="C6104" t="str">
            <v>- - не расфасованная для розничной продажи</v>
          </cell>
          <cell r="D6104" t="str">
            <v>-</v>
          </cell>
          <cell r="E6104">
            <v>5</v>
          </cell>
        </row>
        <row r="6105">
          <cell r="B6105">
            <v>5306209000</v>
          </cell>
          <cell r="C6105" t="str">
            <v>- - расфасованная для розничной продажи</v>
          </cell>
          <cell r="D6105" t="str">
            <v>-</v>
          </cell>
          <cell r="E6105">
            <v>5</v>
          </cell>
        </row>
        <row r="6106">
          <cell r="B6106">
            <v>5307100000</v>
          </cell>
          <cell r="C6106" t="str">
            <v>- однониточная</v>
          </cell>
          <cell r="D6106" t="str">
            <v>-</v>
          </cell>
          <cell r="E6106">
            <v>5</v>
          </cell>
        </row>
        <row r="6107">
          <cell r="B6107">
            <v>5307200000</v>
          </cell>
          <cell r="C6107" t="str">
            <v>- многокруточная (крученая) или однокруточная</v>
          </cell>
          <cell r="D6107" t="str">
            <v>-</v>
          </cell>
          <cell r="E6107">
            <v>5</v>
          </cell>
        </row>
        <row r="6108">
          <cell r="B6108">
            <v>5308100000</v>
          </cell>
          <cell r="C6108" t="str">
            <v>- пряжа из волокон кокосового ореха</v>
          </cell>
          <cell r="D6108" t="str">
            <v>-</v>
          </cell>
          <cell r="E6108">
            <v>5</v>
          </cell>
        </row>
        <row r="6109">
          <cell r="B6109">
            <v>5308201000</v>
          </cell>
          <cell r="C6109" t="str">
            <v>- - не расфасованная для розничной продажи</v>
          </cell>
          <cell r="D6109" t="str">
            <v>-</v>
          </cell>
          <cell r="E6109">
            <v>5</v>
          </cell>
        </row>
        <row r="6110">
          <cell r="B6110">
            <v>5308209000</v>
          </cell>
          <cell r="C6110" t="str">
            <v>- - расфасованная для розничной продажи</v>
          </cell>
          <cell r="D6110" t="str">
            <v>-</v>
          </cell>
          <cell r="E6110">
            <v>5</v>
          </cell>
        </row>
        <row r="6111">
          <cell r="B6111">
            <v>5308901200</v>
          </cell>
          <cell r="C6111" t="str">
            <v>- - - линейной плотности 277,8 дтекс или более (не выше 36 метрического номера)</v>
          </cell>
          <cell r="D6111" t="str">
            <v>-</v>
          </cell>
          <cell r="E6111">
            <v>5</v>
          </cell>
        </row>
        <row r="6112">
          <cell r="B6112">
            <v>5308901900</v>
          </cell>
          <cell r="C6112" t="str">
            <v>- - - линейной плотности менее 277,8 дтекс (выше 36 метрического номера)</v>
          </cell>
          <cell r="D6112" t="str">
            <v>-</v>
          </cell>
          <cell r="E6112">
            <v>5</v>
          </cell>
        </row>
        <row r="6113">
          <cell r="B6113">
            <v>5308905000</v>
          </cell>
          <cell r="C6113" t="str">
            <v>- - пряжа бумажная</v>
          </cell>
          <cell r="D6113" t="str">
            <v>-</v>
          </cell>
          <cell r="E6113">
            <v>5</v>
          </cell>
        </row>
        <row r="6114">
          <cell r="B6114">
            <v>5308909000</v>
          </cell>
          <cell r="C6114" t="str">
            <v>- - прочая</v>
          </cell>
          <cell r="D6114" t="str">
            <v>-</v>
          </cell>
          <cell r="E6114">
            <v>5</v>
          </cell>
        </row>
        <row r="6115">
          <cell r="B6115">
            <v>5309111000</v>
          </cell>
          <cell r="C6115" t="str">
            <v>- - - неотбеленные</v>
          </cell>
          <cell r="D6115" t="str">
            <v>м2</v>
          </cell>
          <cell r="E6115">
            <v>10</v>
          </cell>
        </row>
        <row r="6116">
          <cell r="B6116">
            <v>5309119000</v>
          </cell>
          <cell r="C6116" t="str">
            <v>- - - отбеленные</v>
          </cell>
          <cell r="D6116" t="str">
            <v>м2</v>
          </cell>
          <cell r="E6116">
            <v>10</v>
          </cell>
        </row>
        <row r="6117">
          <cell r="B6117">
            <v>5309190000</v>
          </cell>
          <cell r="C6117" t="str">
            <v>- - прочие</v>
          </cell>
          <cell r="D6117" t="str">
            <v>м2</v>
          </cell>
          <cell r="E6117">
            <v>10</v>
          </cell>
        </row>
        <row r="6118">
          <cell r="B6118">
            <v>5309210000</v>
          </cell>
          <cell r="C6118" t="str">
            <v>- - неотбеленные или отбеленные</v>
          </cell>
          <cell r="D6118" t="str">
            <v>м2</v>
          </cell>
          <cell r="E6118">
            <v>10</v>
          </cell>
        </row>
        <row r="6119">
          <cell r="B6119">
            <v>5309290000</v>
          </cell>
          <cell r="C6119" t="str">
            <v>- - прочие</v>
          </cell>
          <cell r="D6119" t="str">
            <v>м2</v>
          </cell>
          <cell r="E6119">
            <v>10</v>
          </cell>
        </row>
        <row r="6120">
          <cell r="B6120">
            <v>5310101000</v>
          </cell>
          <cell r="C6120" t="str">
            <v>- - шириной не более 150 см</v>
          </cell>
          <cell r="D6120" t="str">
            <v>м2</v>
          </cell>
          <cell r="E6120">
            <v>8</v>
          </cell>
        </row>
        <row r="6121">
          <cell r="B6121">
            <v>5310109000</v>
          </cell>
          <cell r="C6121" t="str">
            <v>- - шириной более 150 см</v>
          </cell>
          <cell r="D6121" t="str">
            <v>м2</v>
          </cell>
          <cell r="E6121">
            <v>8</v>
          </cell>
        </row>
        <row r="6122">
          <cell r="B6122">
            <v>5310900000</v>
          </cell>
          <cell r="C6122" t="str">
            <v>- прочие</v>
          </cell>
          <cell r="D6122" t="str">
            <v>м2</v>
          </cell>
          <cell r="E6122">
            <v>10</v>
          </cell>
        </row>
        <row r="6123">
          <cell r="B6123">
            <v>5311001000</v>
          </cell>
          <cell r="C6123" t="str">
            <v>- из волокон рами</v>
          </cell>
          <cell r="D6123" t="str">
            <v>м2</v>
          </cell>
          <cell r="E6123">
            <v>10</v>
          </cell>
        </row>
        <row r="6124">
          <cell r="B6124">
            <v>5311009000</v>
          </cell>
          <cell r="C6124" t="str">
            <v>- прочие</v>
          </cell>
          <cell r="D6124" t="str">
            <v>м2</v>
          </cell>
          <cell r="E6124">
            <v>10</v>
          </cell>
        </row>
        <row r="6125">
          <cell r="B6125">
            <v>5401101200</v>
          </cell>
          <cell r="C6125" t="str">
            <v>- - - - нити полиэфирные, обвитые хлопковыми волокнами</v>
          </cell>
          <cell r="D6125" t="str">
            <v>-</v>
          </cell>
          <cell r="E6125">
            <v>5</v>
          </cell>
        </row>
        <row r="6126">
          <cell r="B6126">
            <v>5401101400</v>
          </cell>
          <cell r="C6126" t="str">
            <v>- - - - прочие</v>
          </cell>
          <cell r="D6126" t="str">
            <v>-</v>
          </cell>
          <cell r="E6126">
            <v>5</v>
          </cell>
        </row>
        <row r="6127">
          <cell r="B6127">
            <v>5401101600</v>
          </cell>
          <cell r="C6127" t="str">
            <v>- - - - текстурированные нити</v>
          </cell>
          <cell r="D6127" t="str">
            <v>-</v>
          </cell>
          <cell r="E6127">
            <v>5</v>
          </cell>
        </row>
        <row r="6128">
          <cell r="B6128">
            <v>5401101800</v>
          </cell>
          <cell r="C6128" t="str">
            <v>- - - - прочие</v>
          </cell>
          <cell r="D6128" t="str">
            <v>-</v>
          </cell>
          <cell r="E6128">
            <v>5</v>
          </cell>
        </row>
        <row r="6129">
          <cell r="B6129">
            <v>5401109000</v>
          </cell>
          <cell r="C6129" t="str">
            <v>- - расфасованные для розничной продажи</v>
          </cell>
          <cell r="D6129" t="str">
            <v>-</v>
          </cell>
          <cell r="E6129">
            <v>5</v>
          </cell>
        </row>
        <row r="6130">
          <cell r="B6130">
            <v>5401201000</v>
          </cell>
          <cell r="C6130" t="str">
            <v>- - не расфасованные для розничной продажи</v>
          </cell>
          <cell r="D6130" t="str">
            <v>-</v>
          </cell>
          <cell r="E6130">
            <v>5</v>
          </cell>
        </row>
        <row r="6131">
          <cell r="B6131">
            <v>5401209000</v>
          </cell>
          <cell r="C6131" t="str">
            <v>- - расфасованные для розничной продажи</v>
          </cell>
          <cell r="D6131" t="str">
            <v>-</v>
          </cell>
          <cell r="E6131">
            <v>5</v>
          </cell>
        </row>
        <row r="6132">
          <cell r="B6132">
            <v>5402110000</v>
          </cell>
          <cell r="C6132" t="str">
            <v>- - из арамидов</v>
          </cell>
          <cell r="D6132" t="str">
            <v>-</v>
          </cell>
          <cell r="E6132">
            <v>12</v>
          </cell>
        </row>
        <row r="6133">
          <cell r="B6133">
            <v>5402190000</v>
          </cell>
          <cell r="C6133" t="str">
            <v>- - прочие</v>
          </cell>
          <cell r="D6133" t="str">
            <v>-</v>
          </cell>
          <cell r="E6133">
            <v>5</v>
          </cell>
        </row>
        <row r="6134">
          <cell r="B6134">
            <v>5402200001</v>
          </cell>
          <cell r="C6134" t="str">
            <v>- - окрашенные в массе</v>
          </cell>
          <cell r="D6134" t="str">
            <v>-</v>
          </cell>
          <cell r="E6134">
            <v>0</v>
          </cell>
        </row>
        <row r="6135">
          <cell r="B6135">
            <v>5402200009</v>
          </cell>
          <cell r="C6135" t="str">
            <v>- - прочие</v>
          </cell>
          <cell r="D6135" t="str">
            <v>-</v>
          </cell>
          <cell r="E6135">
            <v>5</v>
          </cell>
        </row>
        <row r="6136">
          <cell r="B6136">
            <v>5402310000</v>
          </cell>
          <cell r="C6136" t="str">
            <v>- - нейлоновые или из других полиамидов, линейной плотности одиночной нити не более 50 текс</v>
          </cell>
          <cell r="D6136" t="str">
            <v>-</v>
          </cell>
          <cell r="E6136">
            <v>5</v>
          </cell>
        </row>
        <row r="6137">
          <cell r="B6137">
            <v>5402320000</v>
          </cell>
          <cell r="C6137" t="str">
            <v>- - нейлоновые или из других полиамидов, линейной плотности одиночной нити более 50 текс</v>
          </cell>
          <cell r="D6137" t="str">
            <v>-</v>
          </cell>
          <cell r="E6137">
            <v>5</v>
          </cell>
        </row>
        <row r="6138">
          <cell r="B6138">
            <v>5402330000</v>
          </cell>
          <cell r="C6138" t="str">
            <v>- - полиэфирные</v>
          </cell>
          <cell r="D6138" t="str">
            <v>-</v>
          </cell>
          <cell r="E6138">
            <v>5</v>
          </cell>
        </row>
        <row r="6139">
          <cell r="B6139">
            <v>5402340000</v>
          </cell>
          <cell r="C6139" t="str">
            <v>- - полипропиленовые</v>
          </cell>
          <cell r="D6139" t="str">
            <v>-</v>
          </cell>
          <cell r="E6139">
            <v>5</v>
          </cell>
        </row>
        <row r="6140">
          <cell r="B6140">
            <v>5402390000</v>
          </cell>
          <cell r="C6140" t="str">
            <v>- - прочие</v>
          </cell>
          <cell r="D6140" t="str">
            <v>-</v>
          </cell>
          <cell r="E6140">
            <v>5</v>
          </cell>
        </row>
        <row r="6141">
          <cell r="B6141">
            <v>5402440000</v>
          </cell>
          <cell r="C6141" t="str">
            <v>- - эластомерные</v>
          </cell>
          <cell r="D6141" t="str">
            <v>-</v>
          </cell>
          <cell r="E6141">
            <v>5</v>
          </cell>
        </row>
        <row r="6142">
          <cell r="B6142">
            <v>5402450000</v>
          </cell>
          <cell r="C6142" t="str">
            <v>- - прочие, нейлоновые или из других полиамидов</v>
          </cell>
          <cell r="D6142" t="str">
            <v>-</v>
          </cell>
          <cell r="E6142">
            <v>5</v>
          </cell>
        </row>
        <row r="6143">
          <cell r="B6143">
            <v>5402460000</v>
          </cell>
          <cell r="C6143" t="str">
            <v>- - прочие, полиэфирные, частично ориентированные</v>
          </cell>
          <cell r="D6143" t="str">
            <v>-</v>
          </cell>
          <cell r="E6143">
            <v>5</v>
          </cell>
        </row>
        <row r="6144">
          <cell r="B6144">
            <v>5402470000</v>
          </cell>
          <cell r="C6144" t="str">
            <v>- - прочие полиэфирные</v>
          </cell>
          <cell r="D6144" t="str">
            <v>-</v>
          </cell>
          <cell r="E6144">
            <v>5</v>
          </cell>
        </row>
        <row r="6145">
          <cell r="B6145">
            <v>5402480000</v>
          </cell>
          <cell r="C6145" t="str">
            <v>- - прочие полипропиленовые</v>
          </cell>
          <cell r="D6145" t="str">
            <v>-</v>
          </cell>
          <cell r="E6145">
            <v>5</v>
          </cell>
        </row>
        <row r="6146">
          <cell r="B6146">
            <v>5402490000</v>
          </cell>
          <cell r="C6146" t="str">
            <v>- - прочие</v>
          </cell>
          <cell r="D6146" t="str">
            <v>-</v>
          </cell>
          <cell r="E6146">
            <v>5</v>
          </cell>
        </row>
        <row r="6147">
          <cell r="B6147">
            <v>5402510000</v>
          </cell>
          <cell r="C6147" t="str">
            <v>- - нейлоновые или из других полиамидов</v>
          </cell>
          <cell r="D6147" t="str">
            <v>-</v>
          </cell>
          <cell r="E6147">
            <v>5</v>
          </cell>
        </row>
        <row r="6148">
          <cell r="B6148">
            <v>5402520000</v>
          </cell>
          <cell r="C6148" t="str">
            <v>- - полиэфирные</v>
          </cell>
          <cell r="D6148" t="str">
            <v>-</v>
          </cell>
          <cell r="E6148">
            <v>5</v>
          </cell>
        </row>
        <row r="6149">
          <cell r="B6149">
            <v>5402530000</v>
          </cell>
          <cell r="C6149" t="str">
            <v>- - полипропиленовые</v>
          </cell>
          <cell r="D6149" t="str">
            <v>-</v>
          </cell>
          <cell r="E6149">
            <v>5</v>
          </cell>
        </row>
        <row r="6150">
          <cell r="B6150">
            <v>5402590000</v>
          </cell>
          <cell r="C6150" t="str">
            <v>- - прочие</v>
          </cell>
          <cell r="D6150" t="str">
            <v>-</v>
          </cell>
          <cell r="E6150">
            <v>5</v>
          </cell>
        </row>
        <row r="6151">
          <cell r="B6151">
            <v>5402610000</v>
          </cell>
          <cell r="C6151" t="str">
            <v>- - нейлоновые или из других полиамидов</v>
          </cell>
          <cell r="D6151" t="str">
            <v>-</v>
          </cell>
          <cell r="E6151">
            <v>5</v>
          </cell>
        </row>
        <row r="6152">
          <cell r="B6152">
            <v>5402620000</v>
          </cell>
          <cell r="C6152" t="str">
            <v>- - полиэфирные</v>
          </cell>
          <cell r="D6152" t="str">
            <v>-</v>
          </cell>
          <cell r="E6152">
            <v>5</v>
          </cell>
        </row>
        <row r="6153">
          <cell r="B6153">
            <v>5402630000</v>
          </cell>
          <cell r="C6153" t="str">
            <v>- - полипропиленовые</v>
          </cell>
          <cell r="D6153" t="str">
            <v>-</v>
          </cell>
          <cell r="E6153">
            <v>5</v>
          </cell>
        </row>
        <row r="6154">
          <cell r="B6154">
            <v>5402690000</v>
          </cell>
          <cell r="C6154" t="str">
            <v>- - прочие</v>
          </cell>
          <cell r="D6154" t="str">
            <v>-</v>
          </cell>
          <cell r="E6154">
            <v>5</v>
          </cell>
        </row>
        <row r="6155">
          <cell r="B6155">
            <v>5403100000</v>
          </cell>
          <cell r="C6155" t="str">
            <v>- нити высокой прочности вискозные</v>
          </cell>
          <cell r="D6155" t="str">
            <v>-</v>
          </cell>
          <cell r="E6155">
            <v>5</v>
          </cell>
        </row>
        <row r="6156">
          <cell r="B6156">
            <v>5403310000</v>
          </cell>
          <cell r="C6156" t="str">
            <v>- - вискозные некрученые или с круткой не более 120 кр/м</v>
          </cell>
          <cell r="D6156" t="str">
            <v>-</v>
          </cell>
          <cell r="E6156">
            <v>5</v>
          </cell>
        </row>
        <row r="6157">
          <cell r="B6157">
            <v>5403320000</v>
          </cell>
          <cell r="C6157" t="str">
            <v>- - вискозные с круткой более 120 кр/м</v>
          </cell>
          <cell r="D6157" t="str">
            <v>-</v>
          </cell>
          <cell r="E6157">
            <v>5</v>
          </cell>
        </row>
        <row r="6158">
          <cell r="B6158">
            <v>5403330000</v>
          </cell>
          <cell r="C6158" t="str">
            <v>- - из ацетилцеллюлозы</v>
          </cell>
          <cell r="D6158" t="str">
            <v>-</v>
          </cell>
          <cell r="E6158">
            <v>5</v>
          </cell>
        </row>
        <row r="6159">
          <cell r="B6159">
            <v>5403390000</v>
          </cell>
          <cell r="C6159" t="str">
            <v>- - прочие</v>
          </cell>
          <cell r="D6159" t="str">
            <v>-</v>
          </cell>
          <cell r="E6159">
            <v>5</v>
          </cell>
        </row>
        <row r="6160">
          <cell r="B6160">
            <v>5403410000</v>
          </cell>
          <cell r="C6160" t="str">
            <v>- - вискозные</v>
          </cell>
          <cell r="D6160" t="str">
            <v>-</v>
          </cell>
          <cell r="E6160">
            <v>5</v>
          </cell>
        </row>
        <row r="6161">
          <cell r="B6161">
            <v>5403420000</v>
          </cell>
          <cell r="C6161" t="str">
            <v>- - из ацетилцеллюлозы</v>
          </cell>
          <cell r="D6161" t="str">
            <v>-</v>
          </cell>
          <cell r="E6161">
            <v>5</v>
          </cell>
        </row>
        <row r="6162">
          <cell r="B6162">
            <v>5403490000</v>
          </cell>
          <cell r="C6162" t="str">
            <v>- - прочие</v>
          </cell>
          <cell r="D6162" t="str">
            <v>-</v>
          </cell>
          <cell r="E6162">
            <v>5</v>
          </cell>
        </row>
        <row r="6163">
          <cell r="B6163">
            <v>5404110000</v>
          </cell>
          <cell r="C6163" t="str">
            <v>- - эластомерные</v>
          </cell>
          <cell r="D6163" t="str">
            <v>-</v>
          </cell>
          <cell r="E6163">
            <v>5</v>
          </cell>
        </row>
        <row r="6164">
          <cell r="B6164">
            <v>5404120000</v>
          </cell>
          <cell r="C6164" t="str">
            <v>- - прочие полипропиленовые</v>
          </cell>
          <cell r="D6164" t="str">
            <v>-</v>
          </cell>
          <cell r="E6164">
            <v>5</v>
          </cell>
        </row>
        <row r="6165">
          <cell r="B6165">
            <v>5404190000</v>
          </cell>
          <cell r="C6165" t="str">
            <v>- - прочие</v>
          </cell>
          <cell r="D6165" t="str">
            <v>-</v>
          </cell>
          <cell r="E6165">
            <v>5</v>
          </cell>
        </row>
        <row r="6166">
          <cell r="B6166">
            <v>5404901000</v>
          </cell>
          <cell r="C6166" t="str">
            <v>- - полипропиленовые</v>
          </cell>
          <cell r="D6166" t="str">
            <v>-</v>
          </cell>
          <cell r="E6166">
            <v>5</v>
          </cell>
        </row>
        <row r="6167">
          <cell r="B6167">
            <v>5404909000</v>
          </cell>
          <cell r="C6167" t="str">
            <v>- - прочие</v>
          </cell>
          <cell r="D6167" t="str">
            <v>-</v>
          </cell>
          <cell r="E6167">
            <v>5</v>
          </cell>
        </row>
        <row r="6168">
          <cell r="B6168">
            <v>5405000000</v>
          </cell>
          <cell r="C6168" t="str">
            <v>Мононити искусственные линейной плотности 67 дтекс или более и с размером поперечного сечения не более 1 мм; плоские и аналогичные нити (например, искусственная соломка) из искусственных текстильных материалов с шириной не более 5 мм</v>
          </cell>
          <cell r="D6168" t="str">
            <v>-</v>
          </cell>
          <cell r="E6168">
            <v>5</v>
          </cell>
        </row>
        <row r="6169">
          <cell r="B6169">
            <v>5406000000</v>
          </cell>
          <cell r="C6169" t="str">
            <v>Нити комплексные химические (кроме швейных ниток), расфасованные для розничной продажи</v>
          </cell>
          <cell r="D6169" t="str">
            <v>-</v>
          </cell>
          <cell r="E6169">
            <v>5</v>
          </cell>
        </row>
        <row r="6170">
          <cell r="B6170">
            <v>5407100010</v>
          </cell>
          <cell r="C6170" t="str">
            <v>- - ткани из арамидов</v>
          </cell>
          <cell r="D6170" t="str">
            <v>м2</v>
          </cell>
          <cell r="E6170">
            <v>15</v>
          </cell>
        </row>
        <row r="6171">
          <cell r="B6171">
            <v>5407100090</v>
          </cell>
          <cell r="C6171" t="str">
            <v>- - прочие</v>
          </cell>
          <cell r="D6171" t="str">
            <v>м2</v>
          </cell>
          <cell r="E6171">
            <v>13</v>
          </cell>
        </row>
        <row r="6172">
          <cell r="B6172">
            <v>5407201100</v>
          </cell>
          <cell r="C6172" t="str">
            <v>- - - менее 3 м</v>
          </cell>
          <cell r="D6172" t="str">
            <v>м2</v>
          </cell>
          <cell r="E6172">
            <v>8</v>
          </cell>
        </row>
        <row r="6173">
          <cell r="B6173">
            <v>5407201900</v>
          </cell>
          <cell r="C6173" t="str">
            <v>- - - 3 м или более</v>
          </cell>
          <cell r="D6173" t="str">
            <v>м2</v>
          </cell>
          <cell r="E6173">
            <v>8</v>
          </cell>
        </row>
        <row r="6174">
          <cell r="B6174">
            <v>5407209000</v>
          </cell>
          <cell r="C6174" t="str">
            <v>- - прочие</v>
          </cell>
          <cell r="D6174" t="str">
            <v>м2</v>
          </cell>
          <cell r="E6174">
            <v>10</v>
          </cell>
        </row>
        <row r="6175">
          <cell r="B6175">
            <v>5407300000</v>
          </cell>
          <cell r="C6175" t="str">
            <v>- ткани, упомянутые в примечании 9 к разделу XI</v>
          </cell>
          <cell r="D6175" t="str">
            <v>м2</v>
          </cell>
          <cell r="E6175">
            <v>10</v>
          </cell>
        </row>
        <row r="6176">
          <cell r="B6176">
            <v>5407410000</v>
          </cell>
          <cell r="C6176" t="str">
            <v>- - неотбеленные или отбеленные</v>
          </cell>
          <cell r="D6176" t="str">
            <v>м2</v>
          </cell>
          <cell r="E6176">
            <v>8</v>
          </cell>
        </row>
        <row r="6177">
          <cell r="B6177">
            <v>5407420000</v>
          </cell>
          <cell r="C6177" t="str">
            <v>- - окрашенные</v>
          </cell>
          <cell r="D6177" t="str">
            <v>м2</v>
          </cell>
          <cell r="E6177">
            <v>8</v>
          </cell>
        </row>
        <row r="6178">
          <cell r="B6178">
            <v>5407430000</v>
          </cell>
          <cell r="C6178" t="str">
            <v>- - из нитей различных цветов</v>
          </cell>
          <cell r="D6178" t="str">
            <v>м2</v>
          </cell>
          <cell r="E6178">
            <v>8</v>
          </cell>
        </row>
        <row r="6179">
          <cell r="B6179">
            <v>5407440000</v>
          </cell>
          <cell r="C6179" t="str">
            <v>- - напечатанные</v>
          </cell>
          <cell r="D6179" t="str">
            <v>м2</v>
          </cell>
          <cell r="E6179">
            <v>7</v>
          </cell>
        </row>
        <row r="6180">
          <cell r="B6180">
            <v>5407510000</v>
          </cell>
          <cell r="C6180" t="str">
            <v>- - неотбеленные или отбеленные</v>
          </cell>
          <cell r="D6180" t="str">
            <v>м2</v>
          </cell>
          <cell r="E6180">
            <v>8</v>
          </cell>
        </row>
        <row r="6181">
          <cell r="B6181">
            <v>5407520000</v>
          </cell>
          <cell r="C6181" t="str">
            <v>- - окрашенные</v>
          </cell>
          <cell r="D6181" t="str">
            <v>м2</v>
          </cell>
          <cell r="E6181">
            <v>7</v>
          </cell>
        </row>
        <row r="6182">
          <cell r="B6182">
            <v>5407530000</v>
          </cell>
          <cell r="C6182" t="str">
            <v>- - из нитей различных цветов</v>
          </cell>
          <cell r="D6182" t="str">
            <v>м2</v>
          </cell>
          <cell r="E6182">
            <v>8</v>
          </cell>
        </row>
        <row r="6183">
          <cell r="B6183">
            <v>5407540000</v>
          </cell>
          <cell r="C6183" t="str">
            <v>- - напечатанные</v>
          </cell>
          <cell r="D6183" t="str">
            <v>м2</v>
          </cell>
          <cell r="E6183">
            <v>8</v>
          </cell>
        </row>
        <row r="6184">
          <cell r="B6184">
            <v>5407611000</v>
          </cell>
          <cell r="C6184" t="str">
            <v>- - - неотбеленные или отбеленные</v>
          </cell>
          <cell r="D6184" t="str">
            <v>м2</v>
          </cell>
          <cell r="E6184">
            <v>8</v>
          </cell>
        </row>
        <row r="6185">
          <cell r="B6185">
            <v>5407613000</v>
          </cell>
          <cell r="C6185" t="str">
            <v>- - - окрашенные</v>
          </cell>
          <cell r="D6185" t="str">
            <v>м2</v>
          </cell>
          <cell r="E6185">
            <v>8</v>
          </cell>
        </row>
        <row r="6186">
          <cell r="B6186">
            <v>5407615000</v>
          </cell>
          <cell r="C6186" t="str">
            <v>- - - из нитей различных цветов</v>
          </cell>
          <cell r="D6186" t="str">
            <v>м2</v>
          </cell>
          <cell r="E6186">
            <v>8</v>
          </cell>
        </row>
        <row r="6187">
          <cell r="B6187">
            <v>5407619000</v>
          </cell>
          <cell r="C6187" t="str">
            <v>- - - напечатанные</v>
          </cell>
          <cell r="D6187" t="str">
            <v>м2</v>
          </cell>
          <cell r="E6187">
            <v>8</v>
          </cell>
        </row>
        <row r="6188">
          <cell r="B6188">
            <v>5407691000</v>
          </cell>
          <cell r="C6188" t="str">
            <v>- - - неотбеленные или отбеленные</v>
          </cell>
          <cell r="D6188" t="str">
            <v>м2</v>
          </cell>
          <cell r="E6188">
            <v>8</v>
          </cell>
        </row>
        <row r="6189">
          <cell r="B6189">
            <v>5407699000</v>
          </cell>
          <cell r="C6189" t="str">
            <v>- - - прочие</v>
          </cell>
          <cell r="D6189" t="str">
            <v>м2</v>
          </cell>
          <cell r="E6189">
            <v>8</v>
          </cell>
        </row>
        <row r="6190">
          <cell r="B6190">
            <v>5407710000</v>
          </cell>
          <cell r="C6190" t="str">
            <v>- - неотбеленные или отбеленные</v>
          </cell>
          <cell r="D6190" t="str">
            <v>м2</v>
          </cell>
          <cell r="E6190">
            <v>0</v>
          </cell>
        </row>
        <row r="6191">
          <cell r="B6191">
            <v>5407720000</v>
          </cell>
          <cell r="C6191" t="str">
            <v>- - окрашенные</v>
          </cell>
          <cell r="D6191" t="str">
            <v>м2</v>
          </cell>
          <cell r="E6191">
            <v>7</v>
          </cell>
        </row>
        <row r="6192">
          <cell r="B6192">
            <v>5407730000</v>
          </cell>
          <cell r="C6192" t="str">
            <v>- - из нитей различных цветов</v>
          </cell>
          <cell r="D6192" t="str">
            <v>м2</v>
          </cell>
          <cell r="E6192">
            <v>10</v>
          </cell>
        </row>
        <row r="6193">
          <cell r="B6193">
            <v>5407740000</v>
          </cell>
          <cell r="C6193" t="str">
            <v>- - напечатанные</v>
          </cell>
          <cell r="D6193" t="str">
            <v>м2</v>
          </cell>
          <cell r="E6193">
            <v>10</v>
          </cell>
        </row>
        <row r="6194">
          <cell r="B6194">
            <v>5407810000</v>
          </cell>
          <cell r="C6194" t="str">
            <v>- - неотбеленные или отбеленные</v>
          </cell>
          <cell r="D6194" t="str">
            <v>м2</v>
          </cell>
          <cell r="E6194">
            <v>10</v>
          </cell>
        </row>
        <row r="6195">
          <cell r="B6195">
            <v>5407820000</v>
          </cell>
          <cell r="C6195" t="str">
            <v>- - окрашенные</v>
          </cell>
          <cell r="D6195" t="str">
            <v>м2</v>
          </cell>
          <cell r="E6195">
            <v>10</v>
          </cell>
        </row>
        <row r="6196">
          <cell r="B6196">
            <v>5407830000</v>
          </cell>
          <cell r="C6196" t="str">
            <v>- - из нитей различных цветов</v>
          </cell>
          <cell r="D6196" t="str">
            <v>м2</v>
          </cell>
          <cell r="E6196">
            <v>10</v>
          </cell>
        </row>
        <row r="6197">
          <cell r="B6197">
            <v>5407840000</v>
          </cell>
          <cell r="C6197" t="str">
            <v>- - напечатанные</v>
          </cell>
          <cell r="D6197" t="str">
            <v>м2</v>
          </cell>
          <cell r="E6197">
            <v>10</v>
          </cell>
        </row>
        <row r="6198">
          <cell r="B6198">
            <v>5407910000</v>
          </cell>
          <cell r="C6198" t="str">
            <v>- - неотбеленные или отбеленные</v>
          </cell>
          <cell r="D6198" t="str">
            <v>м2</v>
          </cell>
          <cell r="E6198">
            <v>10</v>
          </cell>
        </row>
        <row r="6199">
          <cell r="B6199">
            <v>5407920000</v>
          </cell>
          <cell r="C6199" t="str">
            <v>- - окрашенные</v>
          </cell>
          <cell r="D6199" t="str">
            <v>м2</v>
          </cell>
          <cell r="E6199">
            <v>10</v>
          </cell>
        </row>
        <row r="6200">
          <cell r="B6200">
            <v>5407930000</v>
          </cell>
          <cell r="C6200" t="str">
            <v>- - из нитей различных цветов</v>
          </cell>
          <cell r="D6200" t="str">
            <v>м2</v>
          </cell>
          <cell r="E6200">
            <v>10</v>
          </cell>
        </row>
        <row r="6201">
          <cell r="B6201">
            <v>5407940000</v>
          </cell>
          <cell r="C6201" t="str">
            <v>- - напечатанные</v>
          </cell>
          <cell r="D6201" t="str">
            <v>м2</v>
          </cell>
          <cell r="E6201">
            <v>7</v>
          </cell>
        </row>
        <row r="6202">
          <cell r="B6202">
            <v>5408100000</v>
          </cell>
          <cell r="C6202" t="str">
            <v>- ткани из вискозных нитей высокой прочности</v>
          </cell>
          <cell r="D6202" t="str">
            <v>м2</v>
          </cell>
          <cell r="E6202">
            <v>5</v>
          </cell>
        </row>
        <row r="6203">
          <cell r="B6203">
            <v>5408210000</v>
          </cell>
          <cell r="C6203" t="str">
            <v>- - неотбеленные или отбеленные</v>
          </cell>
          <cell r="D6203" t="str">
            <v>м2</v>
          </cell>
          <cell r="E6203">
            <v>5</v>
          </cell>
        </row>
        <row r="6204">
          <cell r="B6204">
            <v>5408221000</v>
          </cell>
          <cell r="C6204" t="str">
            <v>- - - шириной более 135 см, но не более 155 см, полотняного переплетения, саржевого переплетения, включая обратную саржу, или атласного переплетения</v>
          </cell>
          <cell r="D6204" t="str">
            <v>м2</v>
          </cell>
          <cell r="E6204">
            <v>5</v>
          </cell>
        </row>
        <row r="6205">
          <cell r="B6205">
            <v>5408229000</v>
          </cell>
          <cell r="C6205" t="str">
            <v>- - - прочие</v>
          </cell>
          <cell r="D6205" t="str">
            <v>м2</v>
          </cell>
          <cell r="E6205">
            <v>5</v>
          </cell>
        </row>
        <row r="6206">
          <cell r="B6206">
            <v>5408230000</v>
          </cell>
          <cell r="C6206" t="str">
            <v>- - из нитей различных цветов</v>
          </cell>
          <cell r="D6206" t="str">
            <v>м2</v>
          </cell>
          <cell r="E6206">
            <v>5</v>
          </cell>
        </row>
        <row r="6207">
          <cell r="B6207">
            <v>5408240000</v>
          </cell>
          <cell r="C6207" t="str">
            <v>- - напечатанные</v>
          </cell>
          <cell r="D6207" t="str">
            <v>м2</v>
          </cell>
          <cell r="E6207">
            <v>5</v>
          </cell>
        </row>
        <row r="6208">
          <cell r="B6208">
            <v>5408310000</v>
          </cell>
          <cell r="C6208" t="str">
            <v>- - неотбеленные или отбеленные</v>
          </cell>
          <cell r="D6208" t="str">
            <v>м2</v>
          </cell>
          <cell r="E6208">
            <v>5</v>
          </cell>
        </row>
        <row r="6209">
          <cell r="B6209">
            <v>5408320000</v>
          </cell>
          <cell r="C6209" t="str">
            <v>- - окрашенные</v>
          </cell>
          <cell r="D6209" t="str">
            <v>м2</v>
          </cell>
          <cell r="E6209">
            <v>5</v>
          </cell>
        </row>
        <row r="6210">
          <cell r="B6210">
            <v>5408330000</v>
          </cell>
          <cell r="C6210" t="str">
            <v>- - из нитей различных цветов</v>
          </cell>
          <cell r="D6210" t="str">
            <v>м2</v>
          </cell>
          <cell r="E6210">
            <v>5</v>
          </cell>
        </row>
        <row r="6211">
          <cell r="B6211">
            <v>5408340000</v>
          </cell>
          <cell r="C6211" t="str">
            <v>- - напечатанные</v>
          </cell>
          <cell r="D6211" t="str">
            <v>м2</v>
          </cell>
          <cell r="E6211">
            <v>5</v>
          </cell>
        </row>
        <row r="6212">
          <cell r="B6212">
            <v>5501100001</v>
          </cell>
          <cell r="C6212" t="str">
            <v>- - из арамидов</v>
          </cell>
          <cell r="D6212" t="str">
            <v>-</v>
          </cell>
          <cell r="E6212">
            <v>10</v>
          </cell>
        </row>
        <row r="6213">
          <cell r="B6213">
            <v>5501100009</v>
          </cell>
          <cell r="C6213" t="str">
            <v>- - прочий</v>
          </cell>
          <cell r="D6213" t="str">
            <v>-</v>
          </cell>
          <cell r="E6213">
            <v>5</v>
          </cell>
        </row>
        <row r="6214">
          <cell r="B6214">
            <v>5501200000</v>
          </cell>
          <cell r="C6214" t="str">
            <v>- полиэфирный</v>
          </cell>
          <cell r="D6214" t="str">
            <v>-</v>
          </cell>
          <cell r="E6214">
            <v>5</v>
          </cell>
        </row>
        <row r="6215">
          <cell r="B6215">
            <v>5501300000</v>
          </cell>
          <cell r="C6215" t="str">
            <v>- акриловый или модакриловый</v>
          </cell>
          <cell r="D6215" t="str">
            <v>-</v>
          </cell>
          <cell r="E6215">
            <v>5</v>
          </cell>
        </row>
        <row r="6216">
          <cell r="B6216">
            <v>5501400000</v>
          </cell>
          <cell r="C6216" t="str">
            <v>- полипропиленовый</v>
          </cell>
          <cell r="D6216" t="str">
            <v>-</v>
          </cell>
          <cell r="E6216">
            <v>5</v>
          </cell>
        </row>
        <row r="6217">
          <cell r="B6217">
            <v>5501900000</v>
          </cell>
          <cell r="C6217" t="str">
            <v>- прочий</v>
          </cell>
          <cell r="D6217" t="str">
            <v>-</v>
          </cell>
          <cell r="E6217">
            <v>5</v>
          </cell>
        </row>
        <row r="6218">
          <cell r="B6218">
            <v>5502100000</v>
          </cell>
          <cell r="C6218" t="str">
            <v>- ацетата целлюлозы</v>
          </cell>
          <cell r="D6218" t="str">
            <v>-</v>
          </cell>
          <cell r="E6218">
            <v>5</v>
          </cell>
        </row>
        <row r="6219">
          <cell r="B6219">
            <v>5502901000</v>
          </cell>
          <cell r="C6219" t="str">
            <v>- - вискозный</v>
          </cell>
          <cell r="D6219" t="str">
            <v>-</v>
          </cell>
          <cell r="E6219">
            <v>5</v>
          </cell>
        </row>
        <row r="6220">
          <cell r="B6220">
            <v>5502909000</v>
          </cell>
          <cell r="C6220" t="str">
            <v>- - прочий</v>
          </cell>
          <cell r="D6220" t="str">
            <v>-</v>
          </cell>
          <cell r="E6220">
            <v>5</v>
          </cell>
        </row>
        <row r="6221">
          <cell r="B6221">
            <v>5503110000</v>
          </cell>
          <cell r="C6221" t="str">
            <v>- - из арамидов</v>
          </cell>
          <cell r="D6221" t="str">
            <v>-</v>
          </cell>
          <cell r="E6221">
            <v>5</v>
          </cell>
        </row>
        <row r="6222">
          <cell r="B6222">
            <v>5503190000</v>
          </cell>
          <cell r="C6222" t="str">
            <v>- - прочие</v>
          </cell>
          <cell r="D6222" t="str">
            <v>-</v>
          </cell>
          <cell r="E6222">
            <v>5</v>
          </cell>
        </row>
        <row r="6223">
          <cell r="B6223">
            <v>5503200000</v>
          </cell>
          <cell r="C6223" t="str">
            <v>- полиэфирные</v>
          </cell>
          <cell r="D6223" t="str">
            <v>-</v>
          </cell>
          <cell r="E6223">
            <v>5</v>
          </cell>
        </row>
        <row r="6224">
          <cell r="B6224">
            <v>5503300000</v>
          </cell>
          <cell r="C6224" t="str">
            <v>- акриловые или модакриловые</v>
          </cell>
          <cell r="D6224" t="str">
            <v>-</v>
          </cell>
          <cell r="E6224">
            <v>5</v>
          </cell>
        </row>
        <row r="6225">
          <cell r="B6225">
            <v>5503400000</v>
          </cell>
          <cell r="C6225" t="str">
            <v>- полипропиленовые</v>
          </cell>
          <cell r="D6225" t="str">
            <v>-</v>
          </cell>
          <cell r="E6225">
            <v>5</v>
          </cell>
        </row>
        <row r="6226">
          <cell r="B6226">
            <v>5503900000</v>
          </cell>
          <cell r="C6226" t="str">
            <v>- прочие</v>
          </cell>
          <cell r="D6226" t="str">
            <v>-</v>
          </cell>
          <cell r="E6226">
            <v>5</v>
          </cell>
        </row>
        <row r="6227">
          <cell r="B6227">
            <v>5504900000</v>
          </cell>
          <cell r="C6227" t="str">
            <v>- прочие</v>
          </cell>
          <cell r="D6227" t="str">
            <v>-</v>
          </cell>
          <cell r="E6227">
            <v>5</v>
          </cell>
        </row>
        <row r="6228">
          <cell r="B6228">
            <v>5505101000</v>
          </cell>
          <cell r="C6228" t="str">
            <v>- - нейлоновых или из прочих полиамидов</v>
          </cell>
          <cell r="D6228" t="str">
            <v>-</v>
          </cell>
          <cell r="E6228">
            <v>5</v>
          </cell>
        </row>
        <row r="6229">
          <cell r="B6229">
            <v>5505103000</v>
          </cell>
          <cell r="C6229" t="str">
            <v>- - полиэфирных</v>
          </cell>
          <cell r="D6229" t="str">
            <v>-</v>
          </cell>
          <cell r="E6229">
            <v>5</v>
          </cell>
        </row>
        <row r="6230">
          <cell r="B6230">
            <v>5505105000</v>
          </cell>
          <cell r="C6230" t="str">
            <v>- - акриловых или модакриловых</v>
          </cell>
          <cell r="D6230" t="str">
            <v>-</v>
          </cell>
          <cell r="E6230">
            <v>5</v>
          </cell>
        </row>
        <row r="6231">
          <cell r="B6231">
            <v>5505107000</v>
          </cell>
          <cell r="C6231" t="str">
            <v>- - полипропиленовых</v>
          </cell>
          <cell r="D6231" t="str">
            <v>-</v>
          </cell>
          <cell r="E6231">
            <v>5</v>
          </cell>
        </row>
        <row r="6232">
          <cell r="B6232">
            <v>5505109000</v>
          </cell>
          <cell r="C6232" t="str">
            <v>- - прочих</v>
          </cell>
          <cell r="D6232" t="str">
            <v>-</v>
          </cell>
          <cell r="E6232">
            <v>5</v>
          </cell>
        </row>
        <row r="6233">
          <cell r="B6233">
            <v>5505200000</v>
          </cell>
          <cell r="C6233" t="str">
            <v>- искусственных волокон</v>
          </cell>
          <cell r="D6233" t="str">
            <v>-</v>
          </cell>
          <cell r="E6233">
            <v>5</v>
          </cell>
        </row>
        <row r="6234">
          <cell r="B6234">
            <v>5506100000</v>
          </cell>
          <cell r="C6234" t="str">
            <v>- нейлоновые или из прочих полиамидов</v>
          </cell>
          <cell r="D6234" t="str">
            <v>-</v>
          </cell>
          <cell r="E6234">
            <v>5</v>
          </cell>
        </row>
        <row r="6235">
          <cell r="B6235">
            <v>5506200000</v>
          </cell>
          <cell r="C6235" t="str">
            <v>- полиэфирные</v>
          </cell>
          <cell r="D6235" t="str">
            <v>-</v>
          </cell>
          <cell r="E6235">
            <v>5</v>
          </cell>
        </row>
        <row r="6236">
          <cell r="B6236">
            <v>5506300000</v>
          </cell>
          <cell r="C6236" t="str">
            <v>- акриловые или модакриловые</v>
          </cell>
          <cell r="D6236" t="str">
            <v>-</v>
          </cell>
          <cell r="E6236">
            <v>5</v>
          </cell>
        </row>
        <row r="6237">
          <cell r="B6237">
            <v>5506400000</v>
          </cell>
          <cell r="C6237" t="str">
            <v>- полипропиленовые</v>
          </cell>
          <cell r="D6237" t="str">
            <v>-</v>
          </cell>
          <cell r="E6237">
            <v>5</v>
          </cell>
        </row>
        <row r="6238">
          <cell r="B6238">
            <v>5506900000</v>
          </cell>
          <cell r="C6238" t="str">
            <v>- прочие</v>
          </cell>
          <cell r="D6238" t="str">
            <v>-</v>
          </cell>
          <cell r="E6238">
            <v>5</v>
          </cell>
        </row>
        <row r="6239">
          <cell r="B6239">
            <v>5507000000</v>
          </cell>
          <cell r="C6239" t="str">
            <v>Волокна искусственные, подвергнутые кардо-, гребнечесанию или другой подготовке для прядения</v>
          </cell>
          <cell r="D6239" t="str">
            <v>-</v>
          </cell>
          <cell r="E6239">
            <v>5</v>
          </cell>
        </row>
        <row r="6240">
          <cell r="B6240">
            <v>5508101000</v>
          </cell>
          <cell r="C6240" t="str">
            <v>- - не расфасованные для розничной продажи</v>
          </cell>
          <cell r="D6240" t="str">
            <v>-</v>
          </cell>
          <cell r="E6240">
            <v>5</v>
          </cell>
        </row>
        <row r="6241">
          <cell r="B6241">
            <v>5508109000</v>
          </cell>
          <cell r="C6241" t="str">
            <v>- - расфасованные для розничной продажи</v>
          </cell>
          <cell r="D6241" t="str">
            <v>-</v>
          </cell>
          <cell r="E6241">
            <v>5</v>
          </cell>
        </row>
        <row r="6242">
          <cell r="B6242">
            <v>5508201000</v>
          </cell>
          <cell r="C6242" t="str">
            <v>- - не расфасованные для розничной продажи</v>
          </cell>
          <cell r="D6242" t="str">
            <v>-</v>
          </cell>
          <cell r="E6242">
            <v>5</v>
          </cell>
        </row>
        <row r="6243">
          <cell r="B6243">
            <v>5508209000</v>
          </cell>
          <cell r="C6243" t="str">
            <v>- - расфасованные для розничной продажи</v>
          </cell>
          <cell r="D6243" t="str">
            <v>-</v>
          </cell>
          <cell r="E6243">
            <v>5</v>
          </cell>
        </row>
        <row r="6244">
          <cell r="B6244">
            <v>5509110000</v>
          </cell>
          <cell r="C6244" t="str">
            <v>- - однониточная пряжа</v>
          </cell>
          <cell r="D6244" t="str">
            <v>-</v>
          </cell>
          <cell r="E6244">
            <v>5</v>
          </cell>
        </row>
        <row r="6245">
          <cell r="B6245">
            <v>5509120000</v>
          </cell>
          <cell r="C6245" t="str">
            <v>- - многокруточная (крученая) или однокруточная пряжа</v>
          </cell>
          <cell r="D6245" t="str">
            <v>-</v>
          </cell>
          <cell r="E6245">
            <v>5</v>
          </cell>
        </row>
        <row r="6246">
          <cell r="B6246">
            <v>5509210000</v>
          </cell>
          <cell r="C6246" t="str">
            <v>- - однониточная пряжа</v>
          </cell>
          <cell r="D6246" t="str">
            <v>-</v>
          </cell>
          <cell r="E6246">
            <v>5</v>
          </cell>
        </row>
        <row r="6247">
          <cell r="B6247">
            <v>5509220000</v>
          </cell>
          <cell r="C6247" t="str">
            <v>- - многокруточная (крученая) или однокруточная пряжа</v>
          </cell>
          <cell r="D6247" t="str">
            <v>-</v>
          </cell>
          <cell r="E6247">
            <v>5</v>
          </cell>
        </row>
        <row r="6248">
          <cell r="B6248">
            <v>5509310000</v>
          </cell>
          <cell r="C6248" t="str">
            <v>- - однониточная пряжа</v>
          </cell>
          <cell r="D6248" t="str">
            <v>-</v>
          </cell>
          <cell r="E6248">
            <v>5</v>
          </cell>
        </row>
        <row r="6249">
          <cell r="B6249">
            <v>5509320000</v>
          </cell>
          <cell r="C6249" t="str">
            <v>- - многокруточная (крученая) или однокруточная пряжа</v>
          </cell>
          <cell r="D6249" t="str">
            <v>-</v>
          </cell>
          <cell r="E6249">
            <v>5</v>
          </cell>
        </row>
        <row r="6250">
          <cell r="B6250">
            <v>5509410000</v>
          </cell>
          <cell r="C6250" t="str">
            <v>- - однониточная пряжа</v>
          </cell>
          <cell r="D6250" t="str">
            <v>-</v>
          </cell>
          <cell r="E6250">
            <v>5</v>
          </cell>
        </row>
        <row r="6251">
          <cell r="B6251">
            <v>5509420000</v>
          </cell>
          <cell r="C6251" t="str">
            <v>- - многокруточная (крученая) или однокруточная пряжа</v>
          </cell>
          <cell r="D6251" t="str">
            <v>-</v>
          </cell>
          <cell r="E6251">
            <v>5</v>
          </cell>
        </row>
        <row r="6252">
          <cell r="B6252">
            <v>5509510000</v>
          </cell>
          <cell r="C6252" t="str">
            <v>- - смешанная в основном или исключительно с искусственными волокнами</v>
          </cell>
          <cell r="D6252" t="str">
            <v>-</v>
          </cell>
          <cell r="E6252">
            <v>5</v>
          </cell>
        </row>
        <row r="6253">
          <cell r="B6253">
            <v>5509520000</v>
          </cell>
          <cell r="C6253" t="str">
            <v>- - смешанная в основном или исключительно с шерстью или тонким волосом животных</v>
          </cell>
          <cell r="D6253" t="str">
            <v>-</v>
          </cell>
          <cell r="E6253">
            <v>5</v>
          </cell>
        </row>
        <row r="6254">
          <cell r="B6254">
            <v>5509530000</v>
          </cell>
          <cell r="C6254" t="str">
            <v>- - смешанная в основном или исключительно с хлопковыми волокнами</v>
          </cell>
          <cell r="D6254" t="str">
            <v>-</v>
          </cell>
          <cell r="E6254">
            <v>5</v>
          </cell>
        </row>
        <row r="6255">
          <cell r="B6255">
            <v>5509590000</v>
          </cell>
          <cell r="C6255" t="str">
            <v>- - прочая</v>
          </cell>
          <cell r="D6255" t="str">
            <v>-</v>
          </cell>
          <cell r="E6255">
            <v>5</v>
          </cell>
        </row>
        <row r="6256">
          <cell r="B6256">
            <v>5509610000</v>
          </cell>
          <cell r="C6256" t="str">
            <v>- - смешанная в основном или исключительно с шерстью или тонким волосом животных</v>
          </cell>
          <cell r="D6256" t="str">
            <v>-</v>
          </cell>
          <cell r="E6256">
            <v>5</v>
          </cell>
        </row>
        <row r="6257">
          <cell r="B6257">
            <v>5509620000</v>
          </cell>
          <cell r="C6257" t="str">
            <v>- - смешанная в основном или исключительно с хлопковыми волокнами</v>
          </cell>
          <cell r="D6257" t="str">
            <v>-</v>
          </cell>
          <cell r="E6257">
            <v>5</v>
          </cell>
        </row>
        <row r="6258">
          <cell r="B6258">
            <v>5509690000</v>
          </cell>
          <cell r="C6258" t="str">
            <v>- - прочая</v>
          </cell>
          <cell r="D6258" t="str">
            <v>-</v>
          </cell>
          <cell r="E6258">
            <v>5</v>
          </cell>
        </row>
        <row r="6259">
          <cell r="B6259">
            <v>5509910000</v>
          </cell>
          <cell r="C6259" t="str">
            <v>- - смешанная в основном или исключительно с шерстью или тонким волосом животных</v>
          </cell>
          <cell r="D6259" t="str">
            <v>-</v>
          </cell>
          <cell r="E6259">
            <v>5</v>
          </cell>
        </row>
        <row r="6260">
          <cell r="B6260">
            <v>5509920000</v>
          </cell>
          <cell r="C6260" t="str">
            <v>- - смешанная в основном или исключительно с хлопковыми волокнами</v>
          </cell>
          <cell r="D6260" t="str">
            <v>-</v>
          </cell>
          <cell r="E6260">
            <v>5</v>
          </cell>
        </row>
        <row r="6261">
          <cell r="B6261">
            <v>5509990000</v>
          </cell>
          <cell r="C6261" t="str">
            <v>- - прочая</v>
          </cell>
          <cell r="D6261" t="str">
            <v>-</v>
          </cell>
          <cell r="E6261">
            <v>5</v>
          </cell>
        </row>
        <row r="6262">
          <cell r="B6262">
            <v>5510110000</v>
          </cell>
          <cell r="C6262" t="str">
            <v>- - однониточная пряжа</v>
          </cell>
          <cell r="D6262" t="str">
            <v>-</v>
          </cell>
          <cell r="E6262">
            <v>5</v>
          </cell>
        </row>
        <row r="6263">
          <cell r="B6263">
            <v>5510120000</v>
          </cell>
          <cell r="C6263" t="str">
            <v>- - многокруточная (крученая) или однокруточная пряжа</v>
          </cell>
          <cell r="D6263" t="str">
            <v>-</v>
          </cell>
          <cell r="E6263">
            <v>5</v>
          </cell>
        </row>
        <row r="6264">
          <cell r="B6264">
            <v>5510200000</v>
          </cell>
          <cell r="C6264" t="str">
            <v>- пряжа прочая, смешанная в основном или исключительно с шерстью или тонким волосом животных</v>
          </cell>
          <cell r="D6264" t="str">
            <v>-</v>
          </cell>
          <cell r="E6264">
            <v>5</v>
          </cell>
        </row>
        <row r="6265">
          <cell r="B6265">
            <v>5510300000</v>
          </cell>
          <cell r="C6265" t="str">
            <v>- пряжа прочая, смешанная в основном или исключительно с хлопковыми волокнами</v>
          </cell>
          <cell r="D6265" t="str">
            <v>-</v>
          </cell>
          <cell r="E6265">
            <v>5</v>
          </cell>
        </row>
        <row r="6266">
          <cell r="B6266">
            <v>5510900000</v>
          </cell>
          <cell r="C6266" t="str">
            <v>- пряжа прочая</v>
          </cell>
          <cell r="D6266" t="str">
            <v>-</v>
          </cell>
          <cell r="E6266">
            <v>5</v>
          </cell>
        </row>
        <row r="6267">
          <cell r="B6267">
            <v>5511100000</v>
          </cell>
          <cell r="C6267" t="str">
            <v>- из синтетических волокон, содержащая 85 мас.% или более этих волокон</v>
          </cell>
          <cell r="D6267" t="str">
            <v>-</v>
          </cell>
          <cell r="E6267">
            <v>5</v>
          </cell>
        </row>
        <row r="6268">
          <cell r="B6268">
            <v>5511200000</v>
          </cell>
          <cell r="C6268" t="str">
            <v>- из синтетических волокон, содержащая менее 85 мас.% этих волокон</v>
          </cell>
          <cell r="D6268" t="str">
            <v>-</v>
          </cell>
          <cell r="E6268">
            <v>5</v>
          </cell>
        </row>
        <row r="6269">
          <cell r="B6269">
            <v>5511300000</v>
          </cell>
          <cell r="C6269" t="str">
            <v>- из искусственных волокон</v>
          </cell>
          <cell r="D6269" t="str">
            <v>-</v>
          </cell>
          <cell r="E6269">
            <v>5</v>
          </cell>
        </row>
        <row r="6270">
          <cell r="B6270">
            <v>5512110000</v>
          </cell>
          <cell r="C6270" t="str">
            <v>- - неотбеленные или отбеленные</v>
          </cell>
          <cell r="D6270" t="str">
            <v>м2</v>
          </cell>
          <cell r="E6270">
            <v>8</v>
          </cell>
        </row>
        <row r="6271">
          <cell r="B6271">
            <v>5512191000</v>
          </cell>
          <cell r="C6271" t="str">
            <v>- - - напечатанные</v>
          </cell>
          <cell r="D6271" t="str">
            <v>м2</v>
          </cell>
          <cell r="E6271">
            <v>8</v>
          </cell>
        </row>
        <row r="6272">
          <cell r="B6272">
            <v>5512199000</v>
          </cell>
          <cell r="C6272" t="str">
            <v>- - - прочие</v>
          </cell>
          <cell r="D6272" t="str">
            <v>м2</v>
          </cell>
          <cell r="E6272">
            <v>8</v>
          </cell>
        </row>
        <row r="6273">
          <cell r="B6273">
            <v>5512210000</v>
          </cell>
          <cell r="C6273" t="str">
            <v>- - неотбеленные или отбеленные</v>
          </cell>
          <cell r="D6273" t="str">
            <v>м2</v>
          </cell>
          <cell r="E6273">
            <v>8</v>
          </cell>
        </row>
        <row r="6274">
          <cell r="B6274">
            <v>5512291000</v>
          </cell>
          <cell r="C6274" t="str">
            <v>- - - напечатанные</v>
          </cell>
          <cell r="D6274" t="str">
            <v>м2</v>
          </cell>
          <cell r="E6274">
            <v>8</v>
          </cell>
        </row>
        <row r="6275">
          <cell r="B6275">
            <v>5512299000</v>
          </cell>
          <cell r="C6275" t="str">
            <v>- - - прочие</v>
          </cell>
          <cell r="D6275" t="str">
            <v>м2</v>
          </cell>
          <cell r="E6275">
            <v>8</v>
          </cell>
        </row>
        <row r="6276">
          <cell r="B6276">
            <v>5512910000</v>
          </cell>
          <cell r="C6276" t="str">
            <v>- - неотбеленные или отбеленные</v>
          </cell>
          <cell r="D6276" t="str">
            <v>м2</v>
          </cell>
          <cell r="E6276">
            <v>8</v>
          </cell>
        </row>
        <row r="6277">
          <cell r="B6277">
            <v>5512991000</v>
          </cell>
          <cell r="C6277" t="str">
            <v>- - - напечатанные</v>
          </cell>
          <cell r="D6277" t="str">
            <v>м2</v>
          </cell>
          <cell r="E6277">
            <v>8</v>
          </cell>
        </row>
        <row r="6278">
          <cell r="B6278">
            <v>5512999000</v>
          </cell>
          <cell r="C6278" t="str">
            <v>- - - прочие</v>
          </cell>
          <cell r="D6278" t="str">
            <v>м2</v>
          </cell>
          <cell r="E6278">
            <v>8</v>
          </cell>
        </row>
        <row r="6279">
          <cell r="B6279">
            <v>5513112000</v>
          </cell>
          <cell r="C6279" t="str">
            <v>- - - шириной 165 см или менее</v>
          </cell>
          <cell r="D6279" t="str">
            <v>м2</v>
          </cell>
          <cell r="E6279">
            <v>8</v>
          </cell>
        </row>
        <row r="6280">
          <cell r="B6280">
            <v>5513119000</v>
          </cell>
          <cell r="C6280" t="str">
            <v>- - - шириной более 165 см</v>
          </cell>
          <cell r="D6280" t="str">
            <v>м2</v>
          </cell>
          <cell r="E6280">
            <v>8</v>
          </cell>
        </row>
        <row r="6281">
          <cell r="B6281">
            <v>5513120000</v>
          </cell>
          <cell r="C6281" t="str">
            <v>- - из полиэфирных волокон, 3- или 4-ниточного саржевого переплетения, включая обратную саржу</v>
          </cell>
          <cell r="D6281" t="str">
            <v>м2</v>
          </cell>
          <cell r="E6281">
            <v>8</v>
          </cell>
        </row>
        <row r="6282">
          <cell r="B6282">
            <v>5513130000</v>
          </cell>
          <cell r="C6282" t="str">
            <v>- - ткани из полиэфирных волокон прочие</v>
          </cell>
          <cell r="D6282" t="str">
            <v>м2</v>
          </cell>
          <cell r="E6282">
            <v>8</v>
          </cell>
        </row>
        <row r="6283">
          <cell r="B6283">
            <v>5513190000</v>
          </cell>
          <cell r="C6283" t="str">
            <v>- - ткани прочие</v>
          </cell>
          <cell r="D6283" t="str">
            <v>м2</v>
          </cell>
          <cell r="E6283">
            <v>8</v>
          </cell>
        </row>
        <row r="6284">
          <cell r="B6284">
            <v>5513210000</v>
          </cell>
          <cell r="C6284" t="str">
            <v>- - из полиэфирных волокон, полотняного переплетения</v>
          </cell>
          <cell r="D6284" t="str">
            <v>м2</v>
          </cell>
          <cell r="E6284">
            <v>7.5</v>
          </cell>
        </row>
        <row r="6285">
          <cell r="B6285">
            <v>5513231000</v>
          </cell>
          <cell r="C6285" t="str">
            <v>- - - 3- или 4-ниточного саржевого переплетения, включая обратную саржу</v>
          </cell>
          <cell r="D6285" t="str">
            <v>м2</v>
          </cell>
          <cell r="E6285">
            <v>8</v>
          </cell>
        </row>
        <row r="6286">
          <cell r="B6286">
            <v>5513239000</v>
          </cell>
          <cell r="C6286" t="str">
            <v>- - - прочие</v>
          </cell>
          <cell r="D6286" t="str">
            <v>м2</v>
          </cell>
          <cell r="E6286">
            <v>8</v>
          </cell>
        </row>
        <row r="6287">
          <cell r="B6287">
            <v>5513290000</v>
          </cell>
          <cell r="C6287" t="str">
            <v>- - ткани прочие</v>
          </cell>
          <cell r="D6287" t="str">
            <v>м2</v>
          </cell>
          <cell r="E6287">
            <v>8</v>
          </cell>
        </row>
        <row r="6288">
          <cell r="B6288">
            <v>5513310000</v>
          </cell>
          <cell r="C6288" t="str">
            <v>- - из полиэфирных волокон, полотняного переплетения</v>
          </cell>
          <cell r="D6288" t="str">
            <v>м2</v>
          </cell>
          <cell r="E6288">
            <v>8</v>
          </cell>
        </row>
        <row r="6289">
          <cell r="B6289">
            <v>5513390000</v>
          </cell>
          <cell r="C6289" t="str">
            <v>- - ткани прочие</v>
          </cell>
          <cell r="D6289" t="str">
            <v>м2</v>
          </cell>
          <cell r="E6289">
            <v>8</v>
          </cell>
        </row>
        <row r="6290">
          <cell r="B6290">
            <v>5513410000</v>
          </cell>
          <cell r="C6290" t="str">
            <v>- - из полиэфирных волокон, полотняного переплетения</v>
          </cell>
          <cell r="D6290" t="str">
            <v>м2</v>
          </cell>
          <cell r="E6290">
            <v>8</v>
          </cell>
        </row>
        <row r="6291">
          <cell r="B6291">
            <v>5513490000</v>
          </cell>
          <cell r="C6291" t="str">
            <v>- - ткани прочие</v>
          </cell>
          <cell r="D6291" t="str">
            <v>м2</v>
          </cell>
          <cell r="E6291">
            <v>8</v>
          </cell>
        </row>
        <row r="6292">
          <cell r="B6292">
            <v>5514110000</v>
          </cell>
          <cell r="C6292" t="str">
            <v>- - из полиэфирных волокон, полотняного переплетения</v>
          </cell>
          <cell r="D6292" t="str">
            <v>м2</v>
          </cell>
          <cell r="E6292">
            <v>8</v>
          </cell>
        </row>
        <row r="6293">
          <cell r="B6293">
            <v>5514120000</v>
          </cell>
          <cell r="C6293" t="str">
            <v>- - из полиэфирных волокон, 3- или 4-ниточного саржевого переплетения, включая обратную саржу</v>
          </cell>
          <cell r="D6293" t="str">
            <v>м2</v>
          </cell>
          <cell r="E6293">
            <v>8</v>
          </cell>
        </row>
        <row r="6294">
          <cell r="B6294">
            <v>5514191000</v>
          </cell>
          <cell r="C6294" t="str">
            <v>- - - из полиэфирных волокон</v>
          </cell>
          <cell r="D6294" t="str">
            <v>м2</v>
          </cell>
          <cell r="E6294">
            <v>8</v>
          </cell>
        </row>
        <row r="6295">
          <cell r="B6295">
            <v>5514199000</v>
          </cell>
          <cell r="C6295" t="str">
            <v>- - - прочие</v>
          </cell>
          <cell r="D6295" t="str">
            <v>м2</v>
          </cell>
          <cell r="E6295">
            <v>8</v>
          </cell>
        </row>
        <row r="6296">
          <cell r="B6296">
            <v>5514210000</v>
          </cell>
          <cell r="C6296" t="str">
            <v>- - из полиэфирных волокон, полотняного переплетения</v>
          </cell>
          <cell r="D6296" t="str">
            <v>м2</v>
          </cell>
          <cell r="E6296">
            <v>8</v>
          </cell>
        </row>
        <row r="6297">
          <cell r="B6297">
            <v>5514220000</v>
          </cell>
          <cell r="C6297" t="str">
            <v>- - из полиэфирных волокон, 3- или 4-ниточного саржевого переплетения, включая обратную саржу</v>
          </cell>
          <cell r="D6297" t="str">
            <v>м2</v>
          </cell>
          <cell r="E6297">
            <v>8</v>
          </cell>
        </row>
        <row r="6298">
          <cell r="B6298">
            <v>5514230000</v>
          </cell>
          <cell r="C6298" t="str">
            <v>- - ткани из полиэфирных волокон прочие</v>
          </cell>
          <cell r="D6298" t="str">
            <v>м2</v>
          </cell>
          <cell r="E6298">
            <v>8</v>
          </cell>
        </row>
        <row r="6299">
          <cell r="B6299">
            <v>5514290000</v>
          </cell>
          <cell r="C6299" t="str">
            <v>- - ткани прочие</v>
          </cell>
          <cell r="D6299" t="str">
            <v>м2</v>
          </cell>
          <cell r="E6299">
            <v>8</v>
          </cell>
        </row>
        <row r="6300">
          <cell r="B6300">
            <v>5514301000</v>
          </cell>
          <cell r="C6300" t="str">
            <v>- - из полиэфирных волокон, полотняного переплетения</v>
          </cell>
          <cell r="D6300" t="str">
            <v>м2</v>
          </cell>
          <cell r="E6300">
            <v>8</v>
          </cell>
        </row>
        <row r="6301">
          <cell r="B6301">
            <v>5514303000</v>
          </cell>
          <cell r="C6301" t="str">
            <v>- - из полиэфирных волокон, 3- или 4-ниточного саржевого переплетения, включая обратную саржу</v>
          </cell>
          <cell r="D6301" t="str">
            <v>м2</v>
          </cell>
          <cell r="E6301">
            <v>8</v>
          </cell>
        </row>
        <row r="6302">
          <cell r="B6302">
            <v>5514305000</v>
          </cell>
          <cell r="C6302" t="str">
            <v>- - ткани из полиэфирных волокон прочие</v>
          </cell>
          <cell r="D6302" t="str">
            <v>м2</v>
          </cell>
          <cell r="E6302">
            <v>8</v>
          </cell>
        </row>
        <row r="6303">
          <cell r="B6303">
            <v>5514309000</v>
          </cell>
          <cell r="C6303" t="str">
            <v>- - ткани прочие</v>
          </cell>
          <cell r="D6303" t="str">
            <v>м2</v>
          </cell>
          <cell r="E6303">
            <v>8</v>
          </cell>
        </row>
        <row r="6304">
          <cell r="B6304">
            <v>5514410000</v>
          </cell>
          <cell r="C6304" t="str">
            <v>- - из полиэфирных волокон, полотняного переплетения</v>
          </cell>
          <cell r="D6304" t="str">
            <v>м2</v>
          </cell>
          <cell r="E6304">
            <v>8</v>
          </cell>
        </row>
        <row r="6305">
          <cell r="B6305">
            <v>5514420000</v>
          </cell>
          <cell r="C6305" t="str">
            <v>- - из полиэфирных волокон, 3- или 4-ниточного саржевого переплетения, включая обратную саржу</v>
          </cell>
          <cell r="D6305" t="str">
            <v>м2</v>
          </cell>
          <cell r="E6305">
            <v>8</v>
          </cell>
        </row>
        <row r="6306">
          <cell r="B6306">
            <v>5514430000</v>
          </cell>
          <cell r="C6306" t="str">
            <v>- - ткани из полиэфирных волокон прочие</v>
          </cell>
          <cell r="D6306" t="str">
            <v>м2</v>
          </cell>
          <cell r="E6306">
            <v>8</v>
          </cell>
        </row>
        <row r="6307">
          <cell r="B6307">
            <v>5514490000</v>
          </cell>
          <cell r="C6307" t="str">
            <v>- - ткани прочие</v>
          </cell>
          <cell r="D6307" t="str">
            <v>м2</v>
          </cell>
          <cell r="E6307">
            <v>8</v>
          </cell>
        </row>
        <row r="6308">
          <cell r="B6308">
            <v>5515111000</v>
          </cell>
          <cell r="C6308" t="str">
            <v>- - - неотбеленные или отбеленные</v>
          </cell>
          <cell r="D6308" t="str">
            <v>м2</v>
          </cell>
          <cell r="E6308">
            <v>10</v>
          </cell>
        </row>
        <row r="6309">
          <cell r="B6309">
            <v>5515113000</v>
          </cell>
          <cell r="C6309" t="str">
            <v>- - - напечатанные</v>
          </cell>
          <cell r="D6309" t="str">
            <v>м2</v>
          </cell>
          <cell r="E6309">
            <v>10</v>
          </cell>
        </row>
        <row r="6310">
          <cell r="B6310">
            <v>5515119000</v>
          </cell>
          <cell r="C6310" t="str">
            <v>- - - прочие</v>
          </cell>
          <cell r="D6310" t="str">
            <v>м2</v>
          </cell>
          <cell r="E6310">
            <v>10</v>
          </cell>
        </row>
        <row r="6311">
          <cell r="B6311">
            <v>5515121000</v>
          </cell>
          <cell r="C6311" t="str">
            <v>- - - неотбеленные или отбеленные</v>
          </cell>
          <cell r="D6311" t="str">
            <v>м2</v>
          </cell>
          <cell r="E6311">
            <v>10</v>
          </cell>
        </row>
        <row r="6312">
          <cell r="B6312">
            <v>5515123000</v>
          </cell>
          <cell r="C6312" t="str">
            <v>- - - напечатанные</v>
          </cell>
          <cell r="D6312" t="str">
            <v>м2</v>
          </cell>
          <cell r="E6312">
            <v>10</v>
          </cell>
        </row>
        <row r="6313">
          <cell r="B6313">
            <v>5515129000</v>
          </cell>
          <cell r="C6313" t="str">
            <v>- - - прочие</v>
          </cell>
          <cell r="D6313" t="str">
            <v>м2</v>
          </cell>
          <cell r="E6313">
            <v>10</v>
          </cell>
        </row>
        <row r="6314">
          <cell r="B6314">
            <v>5515131100</v>
          </cell>
          <cell r="C6314" t="str">
            <v>- - - - неотбеленные или отбеленные</v>
          </cell>
          <cell r="D6314" t="str">
            <v>м2</v>
          </cell>
          <cell r="E6314">
            <v>10</v>
          </cell>
        </row>
        <row r="6315">
          <cell r="B6315">
            <v>5515131900</v>
          </cell>
          <cell r="C6315" t="str">
            <v>- - - - прочие</v>
          </cell>
          <cell r="D6315" t="str">
            <v>м2</v>
          </cell>
          <cell r="E6315">
            <v>10</v>
          </cell>
        </row>
        <row r="6316">
          <cell r="B6316">
            <v>5515139100</v>
          </cell>
          <cell r="C6316" t="str">
            <v>- - - - неотбеленные или отбеленные</v>
          </cell>
          <cell r="D6316" t="str">
            <v>м2</v>
          </cell>
          <cell r="E6316">
            <v>10</v>
          </cell>
        </row>
        <row r="6317">
          <cell r="B6317">
            <v>5515139900</v>
          </cell>
          <cell r="C6317" t="str">
            <v>- - - - прочие</v>
          </cell>
          <cell r="D6317" t="str">
            <v>м2</v>
          </cell>
          <cell r="E6317">
            <v>10</v>
          </cell>
        </row>
        <row r="6318">
          <cell r="B6318">
            <v>5515191000</v>
          </cell>
          <cell r="C6318" t="str">
            <v>- - - неотбеленные или отбеленные</v>
          </cell>
          <cell r="D6318" t="str">
            <v>м2</v>
          </cell>
          <cell r="E6318">
            <v>10</v>
          </cell>
        </row>
        <row r="6319">
          <cell r="B6319">
            <v>5515193000</v>
          </cell>
          <cell r="C6319" t="str">
            <v>- - - напечатанные</v>
          </cell>
          <cell r="D6319" t="str">
            <v>м2</v>
          </cell>
          <cell r="E6319">
            <v>10</v>
          </cell>
        </row>
        <row r="6320">
          <cell r="B6320">
            <v>5515199000</v>
          </cell>
          <cell r="C6320" t="str">
            <v>- - - прочие</v>
          </cell>
          <cell r="D6320" t="str">
            <v>м2</v>
          </cell>
          <cell r="E6320">
            <v>7</v>
          </cell>
        </row>
        <row r="6321">
          <cell r="B6321">
            <v>5515211000</v>
          </cell>
          <cell r="C6321" t="str">
            <v>- - - неотбеленные или отбеленные</v>
          </cell>
          <cell r="D6321" t="str">
            <v>м2</v>
          </cell>
          <cell r="E6321">
            <v>10</v>
          </cell>
        </row>
        <row r="6322">
          <cell r="B6322">
            <v>5515213000</v>
          </cell>
          <cell r="C6322" t="str">
            <v>- - - напечатанные</v>
          </cell>
          <cell r="D6322" t="str">
            <v>м2</v>
          </cell>
          <cell r="E6322">
            <v>10</v>
          </cell>
        </row>
        <row r="6323">
          <cell r="B6323">
            <v>5515219000</v>
          </cell>
          <cell r="C6323" t="str">
            <v>- - - прочие</v>
          </cell>
          <cell r="D6323" t="str">
            <v>м2</v>
          </cell>
          <cell r="E6323">
            <v>10</v>
          </cell>
        </row>
        <row r="6324">
          <cell r="B6324">
            <v>5515221100</v>
          </cell>
          <cell r="C6324" t="str">
            <v>- - - - неотбеленные или отбеленные</v>
          </cell>
          <cell r="D6324" t="str">
            <v>м2</v>
          </cell>
          <cell r="E6324">
            <v>10</v>
          </cell>
        </row>
        <row r="6325">
          <cell r="B6325">
            <v>5515221900</v>
          </cell>
          <cell r="C6325" t="str">
            <v>- - - - прочие</v>
          </cell>
          <cell r="D6325" t="str">
            <v>м2</v>
          </cell>
          <cell r="E6325">
            <v>10</v>
          </cell>
        </row>
        <row r="6326">
          <cell r="B6326">
            <v>5515229100</v>
          </cell>
          <cell r="C6326" t="str">
            <v>- - - - неотбеленные или отбеленные</v>
          </cell>
          <cell r="D6326" t="str">
            <v>м2</v>
          </cell>
          <cell r="E6326">
            <v>10</v>
          </cell>
        </row>
        <row r="6327">
          <cell r="B6327">
            <v>5515229900</v>
          </cell>
          <cell r="C6327" t="str">
            <v>- - - - прочие</v>
          </cell>
          <cell r="D6327" t="str">
            <v>м2</v>
          </cell>
          <cell r="E6327">
            <v>10</v>
          </cell>
        </row>
        <row r="6328">
          <cell r="B6328">
            <v>5515290000</v>
          </cell>
          <cell r="C6328" t="str">
            <v>- - прочие</v>
          </cell>
          <cell r="D6328" t="str">
            <v>м2</v>
          </cell>
          <cell r="E6328">
            <v>10</v>
          </cell>
        </row>
        <row r="6329">
          <cell r="B6329">
            <v>5515911000</v>
          </cell>
          <cell r="C6329" t="str">
            <v>- - - неотбеленные или отбеленные</v>
          </cell>
          <cell r="D6329" t="str">
            <v>м2</v>
          </cell>
          <cell r="E6329">
            <v>10</v>
          </cell>
        </row>
        <row r="6330">
          <cell r="B6330">
            <v>5515913000</v>
          </cell>
          <cell r="C6330" t="str">
            <v>- - - напечатанные</v>
          </cell>
          <cell r="D6330" t="str">
            <v>м2</v>
          </cell>
          <cell r="E6330">
            <v>10</v>
          </cell>
        </row>
        <row r="6331">
          <cell r="B6331">
            <v>5515919000</v>
          </cell>
          <cell r="C6331" t="str">
            <v>- - - прочие</v>
          </cell>
          <cell r="D6331" t="str">
            <v>м2</v>
          </cell>
          <cell r="E6331">
            <v>10</v>
          </cell>
        </row>
        <row r="6332">
          <cell r="B6332">
            <v>5515992000</v>
          </cell>
          <cell r="C6332" t="str">
            <v>- - - неотбеленные или отбеленные</v>
          </cell>
          <cell r="D6332" t="str">
            <v>м2</v>
          </cell>
          <cell r="E6332">
            <v>10</v>
          </cell>
        </row>
        <row r="6333">
          <cell r="B6333">
            <v>5515994000</v>
          </cell>
          <cell r="C6333" t="str">
            <v>- - - напечатанные</v>
          </cell>
          <cell r="D6333" t="str">
            <v>м2</v>
          </cell>
          <cell r="E6333">
            <v>10</v>
          </cell>
        </row>
        <row r="6334">
          <cell r="B6334">
            <v>5515998000</v>
          </cell>
          <cell r="C6334" t="str">
            <v>- - - прочие</v>
          </cell>
          <cell r="D6334" t="str">
            <v>м2</v>
          </cell>
          <cell r="E6334">
            <v>10</v>
          </cell>
        </row>
        <row r="6335">
          <cell r="B6335">
            <v>5516110000</v>
          </cell>
          <cell r="C6335" t="str">
            <v>- - неотбеленные или отбеленные</v>
          </cell>
          <cell r="D6335" t="str">
            <v>м2</v>
          </cell>
          <cell r="E6335">
            <v>10</v>
          </cell>
        </row>
        <row r="6336">
          <cell r="B6336">
            <v>5516120000</v>
          </cell>
          <cell r="C6336" t="str">
            <v>- - окрашенные</v>
          </cell>
          <cell r="D6336" t="str">
            <v>м2</v>
          </cell>
          <cell r="E6336">
            <v>10</v>
          </cell>
        </row>
        <row r="6337">
          <cell r="B6337">
            <v>5516130000</v>
          </cell>
          <cell r="C6337" t="str">
            <v>- - из пряжи различных цветов</v>
          </cell>
          <cell r="D6337" t="str">
            <v>м2</v>
          </cell>
          <cell r="E6337">
            <v>10</v>
          </cell>
        </row>
        <row r="6338">
          <cell r="B6338">
            <v>5516140000</v>
          </cell>
          <cell r="C6338" t="str">
            <v>- - напечатанные</v>
          </cell>
          <cell r="D6338" t="str">
            <v>м2</v>
          </cell>
          <cell r="E6338">
            <v>10</v>
          </cell>
        </row>
        <row r="6339">
          <cell r="B6339">
            <v>5516210000</v>
          </cell>
          <cell r="C6339" t="str">
            <v>- - неотбеленные или отбеленные</v>
          </cell>
          <cell r="D6339" t="str">
            <v>м2</v>
          </cell>
          <cell r="E6339">
            <v>10</v>
          </cell>
        </row>
        <row r="6340">
          <cell r="B6340">
            <v>5516220000</v>
          </cell>
          <cell r="C6340" t="str">
            <v>- - окрашенные</v>
          </cell>
          <cell r="D6340" t="str">
            <v>м2</v>
          </cell>
          <cell r="E6340">
            <v>10</v>
          </cell>
        </row>
        <row r="6341">
          <cell r="B6341">
            <v>5516231000</v>
          </cell>
          <cell r="C6341" t="str">
            <v>- - - жаккардовые ткани шириной 140 см или более (тик для матрацев)</v>
          </cell>
          <cell r="D6341" t="str">
            <v>м2</v>
          </cell>
          <cell r="E6341">
            <v>10</v>
          </cell>
        </row>
        <row r="6342">
          <cell r="B6342">
            <v>5516239000</v>
          </cell>
          <cell r="C6342" t="str">
            <v>- - - прочие</v>
          </cell>
          <cell r="D6342" t="str">
            <v>м2</v>
          </cell>
          <cell r="E6342">
            <v>10</v>
          </cell>
        </row>
        <row r="6343">
          <cell r="B6343">
            <v>5516240000</v>
          </cell>
          <cell r="C6343" t="str">
            <v>- - напечатанные</v>
          </cell>
          <cell r="D6343" t="str">
            <v>м2</v>
          </cell>
          <cell r="E6343">
            <v>10</v>
          </cell>
        </row>
        <row r="6344">
          <cell r="B6344">
            <v>5516310000</v>
          </cell>
          <cell r="C6344" t="str">
            <v>- - неотбеленные или отбеленные</v>
          </cell>
          <cell r="D6344" t="str">
            <v>м2</v>
          </cell>
          <cell r="E6344">
            <v>10</v>
          </cell>
        </row>
        <row r="6345">
          <cell r="B6345">
            <v>5516320000</v>
          </cell>
          <cell r="C6345" t="str">
            <v>- - окрашенные</v>
          </cell>
          <cell r="D6345" t="str">
            <v>м2</v>
          </cell>
          <cell r="E6345">
            <v>10</v>
          </cell>
        </row>
        <row r="6346">
          <cell r="B6346">
            <v>5516330000</v>
          </cell>
          <cell r="C6346" t="str">
            <v>- - из пряжи различных цветов</v>
          </cell>
          <cell r="D6346" t="str">
            <v>м2</v>
          </cell>
          <cell r="E6346">
            <v>10</v>
          </cell>
        </row>
        <row r="6347">
          <cell r="B6347">
            <v>5516340000</v>
          </cell>
          <cell r="C6347" t="str">
            <v>- - напечатанные</v>
          </cell>
          <cell r="D6347" t="str">
            <v>м2</v>
          </cell>
          <cell r="E6347">
            <v>10</v>
          </cell>
        </row>
        <row r="6348">
          <cell r="B6348">
            <v>5516410000</v>
          </cell>
          <cell r="C6348" t="str">
            <v>- - неотбеленные или отбеленные</v>
          </cell>
          <cell r="D6348" t="str">
            <v>м2</v>
          </cell>
          <cell r="E6348">
            <v>10</v>
          </cell>
        </row>
        <row r="6349">
          <cell r="B6349">
            <v>5516420000</v>
          </cell>
          <cell r="C6349" t="str">
            <v>- - окрашенные</v>
          </cell>
          <cell r="D6349" t="str">
            <v>м2</v>
          </cell>
          <cell r="E6349">
            <v>10</v>
          </cell>
        </row>
        <row r="6350">
          <cell r="B6350">
            <v>5516430000</v>
          </cell>
          <cell r="C6350" t="str">
            <v>- - из пряжи различных цветов</v>
          </cell>
          <cell r="D6350" t="str">
            <v>м2</v>
          </cell>
          <cell r="E6350">
            <v>10</v>
          </cell>
        </row>
        <row r="6351">
          <cell r="B6351">
            <v>5516440000</v>
          </cell>
          <cell r="C6351" t="str">
            <v>- - напечатанные</v>
          </cell>
          <cell r="D6351" t="str">
            <v>м2</v>
          </cell>
          <cell r="E6351">
            <v>10</v>
          </cell>
        </row>
        <row r="6352">
          <cell r="B6352">
            <v>5516910000</v>
          </cell>
          <cell r="C6352" t="str">
            <v>- - неотбеленные или отбеленные</v>
          </cell>
          <cell r="D6352" t="str">
            <v>м2</v>
          </cell>
          <cell r="E6352">
            <v>10</v>
          </cell>
        </row>
        <row r="6353">
          <cell r="B6353">
            <v>5516920000</v>
          </cell>
          <cell r="C6353" t="str">
            <v>- - окрашенные</v>
          </cell>
          <cell r="D6353" t="str">
            <v>м2</v>
          </cell>
          <cell r="E6353">
            <v>10</v>
          </cell>
        </row>
        <row r="6354">
          <cell r="B6354">
            <v>5516930000</v>
          </cell>
          <cell r="C6354" t="str">
            <v>- - из пряжи различных цветов</v>
          </cell>
          <cell r="D6354" t="str">
            <v>м2</v>
          </cell>
          <cell r="E6354">
            <v>10</v>
          </cell>
        </row>
        <row r="6355">
          <cell r="B6355">
            <v>5516940000</v>
          </cell>
          <cell r="C6355" t="str">
            <v>- - напечатанные</v>
          </cell>
          <cell r="D6355" t="str">
            <v>м2</v>
          </cell>
          <cell r="E6355">
            <v>10</v>
          </cell>
        </row>
        <row r="6356">
          <cell r="B6356">
            <v>5601211000</v>
          </cell>
          <cell r="C6356" t="str">
            <v>- - - гигроскопические</v>
          </cell>
          <cell r="D6356" t="str">
            <v>-</v>
          </cell>
          <cell r="E6356">
            <v>5</v>
          </cell>
        </row>
        <row r="6357">
          <cell r="B6357">
            <v>5601219000</v>
          </cell>
          <cell r="C6357" t="str">
            <v>- - - прочие</v>
          </cell>
          <cell r="D6357" t="str">
            <v>-</v>
          </cell>
          <cell r="E6357">
            <v>5</v>
          </cell>
        </row>
        <row r="6358">
          <cell r="B6358">
            <v>5601221000</v>
          </cell>
          <cell r="C6358" t="str">
            <v>- - - в рулонах диаметром не более 8 мм</v>
          </cell>
          <cell r="D6358" t="str">
            <v>-</v>
          </cell>
          <cell r="E6358">
            <v>5</v>
          </cell>
        </row>
        <row r="6359">
          <cell r="B6359">
            <v>5601229000</v>
          </cell>
          <cell r="C6359" t="str">
            <v>- - - прочие</v>
          </cell>
          <cell r="D6359" t="str">
            <v>-</v>
          </cell>
          <cell r="E6359">
            <v>5</v>
          </cell>
        </row>
        <row r="6360">
          <cell r="B6360">
            <v>5601290000</v>
          </cell>
          <cell r="C6360" t="str">
            <v>- - прочие</v>
          </cell>
          <cell r="D6360" t="str">
            <v>-</v>
          </cell>
          <cell r="E6360">
            <v>5</v>
          </cell>
        </row>
        <row r="6361">
          <cell r="B6361">
            <v>5601300000</v>
          </cell>
          <cell r="C6361" t="str">
            <v>- пух и пыль текстильные и узелки</v>
          </cell>
          <cell r="D6361" t="str">
            <v>-</v>
          </cell>
          <cell r="E6361">
            <v>5</v>
          </cell>
        </row>
        <row r="6362">
          <cell r="B6362">
            <v>5602101100</v>
          </cell>
          <cell r="C6362" t="str">
            <v>- - - - из джутовых или других текстильных лубяных волокон товарной позиции 5303</v>
          </cell>
          <cell r="D6362" t="str">
            <v>-</v>
          </cell>
          <cell r="E6362">
            <v>11</v>
          </cell>
        </row>
        <row r="6363">
          <cell r="B6363">
            <v>5602101900</v>
          </cell>
          <cell r="C6363" t="str">
            <v>- - - - из прочих текстильных материалов</v>
          </cell>
          <cell r="D6363" t="str">
            <v>-</v>
          </cell>
          <cell r="E6363">
            <v>11</v>
          </cell>
        </row>
        <row r="6364">
          <cell r="B6364">
            <v>5602103100</v>
          </cell>
          <cell r="C6364" t="str">
            <v>- - - - из шерсти или тонкого волоса животных</v>
          </cell>
          <cell r="D6364" t="str">
            <v>-</v>
          </cell>
          <cell r="E6364">
            <v>11</v>
          </cell>
        </row>
        <row r="6365">
          <cell r="B6365">
            <v>5602103800</v>
          </cell>
          <cell r="C6365" t="str">
            <v>- - - - из прочих текстильных материалов</v>
          </cell>
          <cell r="D6365" t="str">
            <v>-</v>
          </cell>
          <cell r="E6365">
            <v>11</v>
          </cell>
        </row>
        <row r="6366">
          <cell r="B6366">
            <v>5602109000</v>
          </cell>
          <cell r="C6366" t="str">
            <v>- - пропитанные, с покрытием или дублированные</v>
          </cell>
          <cell r="D6366" t="str">
            <v>-</v>
          </cell>
          <cell r="E6366">
            <v>11</v>
          </cell>
        </row>
        <row r="6367">
          <cell r="B6367">
            <v>5602210000</v>
          </cell>
          <cell r="C6367" t="str">
            <v>- - из шерсти или тонкого волоса животных</v>
          </cell>
          <cell r="D6367" t="str">
            <v>-</v>
          </cell>
          <cell r="E6367">
            <v>10</v>
          </cell>
        </row>
        <row r="6368">
          <cell r="B6368">
            <v>5602290000</v>
          </cell>
          <cell r="C6368" t="str">
            <v>- - из прочих текстильных материалов</v>
          </cell>
          <cell r="D6368" t="str">
            <v>-</v>
          </cell>
          <cell r="E6368">
            <v>10</v>
          </cell>
        </row>
        <row r="6369">
          <cell r="B6369">
            <v>5602900000</v>
          </cell>
          <cell r="C6369" t="str">
            <v>- прочие</v>
          </cell>
          <cell r="D6369" t="str">
            <v>-</v>
          </cell>
          <cell r="E6369">
            <v>10</v>
          </cell>
        </row>
        <row r="6370">
          <cell r="B6370">
            <v>5603111000</v>
          </cell>
          <cell r="C6370" t="str">
            <v>- - - с покрытием</v>
          </cell>
          <cell r="D6370" t="str">
            <v>-</v>
          </cell>
          <cell r="E6370">
            <v>5</v>
          </cell>
        </row>
        <row r="6371">
          <cell r="B6371">
            <v>5603119000</v>
          </cell>
          <cell r="C6371" t="str">
            <v>- - - прочие</v>
          </cell>
          <cell r="D6371" t="str">
            <v>-</v>
          </cell>
          <cell r="E6371">
            <v>5</v>
          </cell>
        </row>
        <row r="6372">
          <cell r="B6372">
            <v>5603121000</v>
          </cell>
          <cell r="C6372" t="str">
            <v>- - - с покрытием</v>
          </cell>
          <cell r="D6372" t="str">
            <v>-</v>
          </cell>
          <cell r="E6372">
            <v>5</v>
          </cell>
        </row>
        <row r="6373">
          <cell r="B6373">
            <v>5603129000</v>
          </cell>
          <cell r="C6373" t="str">
            <v>- - - прочие</v>
          </cell>
          <cell r="D6373" t="str">
            <v>-</v>
          </cell>
          <cell r="E6373">
            <v>5</v>
          </cell>
        </row>
        <row r="6374">
          <cell r="B6374">
            <v>5603131000</v>
          </cell>
          <cell r="C6374" t="str">
            <v>- - - с покрытием</v>
          </cell>
          <cell r="D6374" t="str">
            <v>-</v>
          </cell>
          <cell r="E6374">
            <v>5</v>
          </cell>
        </row>
        <row r="6375">
          <cell r="B6375">
            <v>5603139000</v>
          </cell>
          <cell r="C6375" t="str">
            <v>- - - прочие</v>
          </cell>
          <cell r="D6375" t="str">
            <v>-</v>
          </cell>
          <cell r="E6375">
            <v>5</v>
          </cell>
        </row>
        <row r="6376">
          <cell r="B6376">
            <v>5603141001</v>
          </cell>
          <cell r="C6376" t="str">
            <v>- - - - клеенка столовая с поливинилхлоридным покрытием на основе из нетканых материалов</v>
          </cell>
          <cell r="D6376" t="str">
            <v>-</v>
          </cell>
          <cell r="E6376" t="str">
            <v>0,17 евро за 1 кг</v>
          </cell>
        </row>
        <row r="6377">
          <cell r="B6377">
            <v>5603141009</v>
          </cell>
          <cell r="C6377" t="str">
            <v>- - - - прочие</v>
          </cell>
          <cell r="D6377" t="str">
            <v>-</v>
          </cell>
          <cell r="E6377">
            <v>5</v>
          </cell>
        </row>
        <row r="6378">
          <cell r="B6378">
            <v>5603149000</v>
          </cell>
          <cell r="C6378" t="str">
            <v>- - - прочие</v>
          </cell>
          <cell r="D6378" t="str">
            <v>-</v>
          </cell>
          <cell r="E6378">
            <v>5</v>
          </cell>
        </row>
        <row r="6379">
          <cell r="B6379">
            <v>5603911000</v>
          </cell>
          <cell r="C6379" t="str">
            <v>- - - с покрытием</v>
          </cell>
          <cell r="D6379" t="str">
            <v>-</v>
          </cell>
          <cell r="E6379">
            <v>5</v>
          </cell>
        </row>
        <row r="6380">
          <cell r="B6380">
            <v>5603919000</v>
          </cell>
          <cell r="C6380" t="str">
            <v>- - - прочие</v>
          </cell>
          <cell r="D6380" t="str">
            <v>-</v>
          </cell>
          <cell r="E6380">
            <v>5</v>
          </cell>
        </row>
        <row r="6381">
          <cell r="B6381">
            <v>5603921000</v>
          </cell>
          <cell r="C6381" t="str">
            <v>- - - с покрытием</v>
          </cell>
          <cell r="D6381" t="str">
            <v>-</v>
          </cell>
          <cell r="E6381">
            <v>5</v>
          </cell>
        </row>
        <row r="6382">
          <cell r="B6382">
            <v>5603929000</v>
          </cell>
          <cell r="C6382" t="str">
            <v>- - - прочие</v>
          </cell>
          <cell r="D6382" t="str">
            <v>-</v>
          </cell>
          <cell r="E6382">
            <v>5</v>
          </cell>
        </row>
        <row r="6383">
          <cell r="B6383">
            <v>5603931000</v>
          </cell>
          <cell r="C6383" t="str">
            <v>- - - с покрытием</v>
          </cell>
          <cell r="D6383" t="str">
            <v>-</v>
          </cell>
          <cell r="E6383">
            <v>5</v>
          </cell>
        </row>
        <row r="6384">
          <cell r="B6384">
            <v>5603939000</v>
          </cell>
          <cell r="C6384" t="str">
            <v>- - - прочие</v>
          </cell>
          <cell r="D6384" t="str">
            <v>-</v>
          </cell>
          <cell r="E6384">
            <v>5</v>
          </cell>
        </row>
        <row r="6385">
          <cell r="B6385">
            <v>5603941001</v>
          </cell>
          <cell r="C6385" t="str">
            <v>- - - - клеенка столовая с поливинилхлоридным покрытием на основе из нетканых материалов</v>
          </cell>
          <cell r="D6385" t="str">
            <v>-</v>
          </cell>
          <cell r="E6385" t="str">
            <v>0,17 евро за 1 кг</v>
          </cell>
        </row>
        <row r="6386">
          <cell r="B6386">
            <v>5603941009</v>
          </cell>
          <cell r="C6386" t="str">
            <v>- - - - прочие</v>
          </cell>
          <cell r="D6386" t="str">
            <v>-</v>
          </cell>
          <cell r="E6386">
            <v>5</v>
          </cell>
        </row>
        <row r="6387">
          <cell r="B6387">
            <v>5603949000</v>
          </cell>
          <cell r="C6387" t="str">
            <v>- - - прочие</v>
          </cell>
          <cell r="D6387" t="str">
            <v>-</v>
          </cell>
          <cell r="E6387">
            <v>5</v>
          </cell>
        </row>
        <row r="6388">
          <cell r="B6388">
            <v>5604100000</v>
          </cell>
          <cell r="C6388" t="str">
            <v>- резиновые нить и шнур, с текстильным покрытием</v>
          </cell>
          <cell r="D6388" t="str">
            <v>-</v>
          </cell>
          <cell r="E6388">
            <v>5</v>
          </cell>
        </row>
        <row r="6389">
          <cell r="B6389">
            <v>5604901000</v>
          </cell>
          <cell r="C6389" t="str">
            <v>- - нить высокопрочная из полиэфиров, из нейлона или прочих полиамидов, или из вискозного волокна, пропитанная или с покрытием</v>
          </cell>
          <cell r="D6389" t="str">
            <v>-</v>
          </cell>
          <cell r="E6389">
            <v>5</v>
          </cell>
        </row>
        <row r="6390">
          <cell r="B6390">
            <v>5604909000</v>
          </cell>
          <cell r="C6390" t="str">
            <v>- - прочие</v>
          </cell>
          <cell r="D6390" t="str">
            <v>-</v>
          </cell>
          <cell r="E6390">
            <v>5</v>
          </cell>
        </row>
        <row r="6391">
          <cell r="B6391">
            <v>5605000000</v>
          </cell>
          <cell r="C6391" t="str">
            <v>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комбинированной с металлом в виде нити, полосы или ленты или порошка, или покрытая металлом</v>
          </cell>
          <cell r="D6391" t="str">
            <v>-</v>
          </cell>
          <cell r="E6391">
            <v>5</v>
          </cell>
        </row>
        <row r="6392">
          <cell r="B6392">
            <v>5606001000</v>
          </cell>
          <cell r="C6392" t="str">
            <v>- фасонная петлистая пряжа</v>
          </cell>
          <cell r="D6392" t="str">
            <v>-</v>
          </cell>
          <cell r="E6392">
            <v>5</v>
          </cell>
        </row>
        <row r="6393">
          <cell r="B6393">
            <v>5606009100</v>
          </cell>
          <cell r="C6393" t="str">
            <v>- - позументная нить</v>
          </cell>
          <cell r="D6393" t="str">
            <v>-</v>
          </cell>
          <cell r="E6393">
            <v>5</v>
          </cell>
        </row>
        <row r="6394">
          <cell r="B6394">
            <v>5606009900</v>
          </cell>
          <cell r="C6394" t="str">
            <v>- - прочие</v>
          </cell>
          <cell r="D6394" t="str">
            <v>-</v>
          </cell>
          <cell r="E6394">
            <v>5</v>
          </cell>
        </row>
        <row r="6395">
          <cell r="B6395">
            <v>5607210000</v>
          </cell>
          <cell r="C6395" t="str">
            <v>- - упаковочная бечевка или шпагат</v>
          </cell>
          <cell r="D6395" t="str">
            <v>-</v>
          </cell>
          <cell r="E6395">
            <v>11</v>
          </cell>
        </row>
        <row r="6396">
          <cell r="B6396">
            <v>5607290000</v>
          </cell>
          <cell r="C6396" t="str">
            <v>- - прочие</v>
          </cell>
          <cell r="D6396" t="str">
            <v>-</v>
          </cell>
          <cell r="E6396">
            <v>11</v>
          </cell>
        </row>
        <row r="6397">
          <cell r="B6397">
            <v>5607410000</v>
          </cell>
          <cell r="C6397" t="str">
            <v>- - упаковочная бечевка или шпагат</v>
          </cell>
          <cell r="D6397" t="str">
            <v>-</v>
          </cell>
          <cell r="E6397">
            <v>11</v>
          </cell>
        </row>
        <row r="6398">
          <cell r="B6398">
            <v>5607491100</v>
          </cell>
          <cell r="C6398" t="str">
            <v>- - - - плетеные или в оплетке</v>
          </cell>
          <cell r="D6398" t="str">
            <v>-</v>
          </cell>
          <cell r="E6398">
            <v>10</v>
          </cell>
        </row>
        <row r="6399">
          <cell r="B6399">
            <v>5607491900</v>
          </cell>
          <cell r="C6399" t="str">
            <v>- - - - прочие</v>
          </cell>
          <cell r="D6399" t="str">
            <v>-</v>
          </cell>
          <cell r="E6399">
            <v>10</v>
          </cell>
        </row>
        <row r="6400">
          <cell r="B6400">
            <v>5607499000</v>
          </cell>
          <cell r="C6400" t="str">
            <v>- - - линейной плотности 50 000 дтекс (5 г/м) или менее</v>
          </cell>
          <cell r="D6400" t="str">
            <v>-</v>
          </cell>
          <cell r="E6400">
            <v>10</v>
          </cell>
        </row>
        <row r="6401">
          <cell r="B6401">
            <v>5607501100</v>
          </cell>
          <cell r="C6401" t="str">
            <v>- - - - плетеные или в оплетке</v>
          </cell>
          <cell r="D6401" t="str">
            <v>-</v>
          </cell>
          <cell r="E6401">
            <v>11</v>
          </cell>
        </row>
        <row r="6402">
          <cell r="B6402">
            <v>5607501900</v>
          </cell>
          <cell r="C6402" t="str">
            <v>- - - - прочие</v>
          </cell>
          <cell r="D6402" t="str">
            <v>-</v>
          </cell>
          <cell r="E6402">
            <v>11</v>
          </cell>
        </row>
        <row r="6403">
          <cell r="B6403">
            <v>5607503000</v>
          </cell>
          <cell r="C6403" t="str">
            <v>- - - линейной плотности 50 000 дтекс (5 г/м) или менее</v>
          </cell>
          <cell r="D6403" t="str">
            <v>-</v>
          </cell>
          <cell r="E6403">
            <v>11</v>
          </cell>
        </row>
        <row r="6404">
          <cell r="B6404">
            <v>5607509000</v>
          </cell>
          <cell r="C6404" t="str">
            <v>- - из прочих синтетических волокон</v>
          </cell>
          <cell r="D6404" t="str">
            <v>-</v>
          </cell>
          <cell r="E6404">
            <v>11</v>
          </cell>
        </row>
        <row r="6405">
          <cell r="B6405">
            <v>5607902000</v>
          </cell>
          <cell r="C6405" t="str">
            <v>- - из абаки (манильской пеньки или Musa textilis Nee) или других жестких (листовых) волокон; из джутовых волокон или из прочих текстильных лубяных волокон товарной позиции 5303</v>
          </cell>
          <cell r="D6405" t="str">
            <v>-</v>
          </cell>
          <cell r="E6405">
            <v>9</v>
          </cell>
        </row>
        <row r="6406">
          <cell r="B6406">
            <v>5607909000</v>
          </cell>
          <cell r="C6406" t="str">
            <v>- - прочие</v>
          </cell>
          <cell r="D6406" t="str">
            <v>-</v>
          </cell>
          <cell r="E6406">
            <v>9.4</v>
          </cell>
        </row>
        <row r="6407">
          <cell r="B6407">
            <v>5608112000</v>
          </cell>
          <cell r="C6407" t="str">
            <v>- - - из бечевок, веревок или канатов</v>
          </cell>
          <cell r="D6407" t="str">
            <v>-</v>
          </cell>
          <cell r="E6407">
            <v>3.75</v>
          </cell>
        </row>
        <row r="6408">
          <cell r="B6408">
            <v>5608118000</v>
          </cell>
          <cell r="C6408" t="str">
            <v>- - - прочие</v>
          </cell>
          <cell r="D6408" t="str">
            <v>-</v>
          </cell>
          <cell r="E6408">
            <v>3.75</v>
          </cell>
        </row>
        <row r="6409">
          <cell r="B6409">
            <v>5608191100</v>
          </cell>
          <cell r="C6409" t="str">
            <v>- - - - - из бечевок, веревок или канатов</v>
          </cell>
          <cell r="D6409" t="str">
            <v>-</v>
          </cell>
          <cell r="E6409">
            <v>5</v>
          </cell>
        </row>
        <row r="6410">
          <cell r="B6410">
            <v>5608191900</v>
          </cell>
          <cell r="C6410" t="str">
            <v>- - - - - прочие</v>
          </cell>
          <cell r="D6410" t="str">
            <v>-</v>
          </cell>
          <cell r="E6410">
            <v>5</v>
          </cell>
        </row>
        <row r="6411">
          <cell r="B6411">
            <v>5608193000</v>
          </cell>
          <cell r="C6411" t="str">
            <v>- - - - прочие</v>
          </cell>
          <cell r="D6411" t="str">
            <v>-</v>
          </cell>
          <cell r="E6411">
            <v>5</v>
          </cell>
        </row>
        <row r="6412">
          <cell r="B6412">
            <v>5608199000</v>
          </cell>
          <cell r="C6412" t="str">
            <v>- - - прочие</v>
          </cell>
          <cell r="D6412" t="str">
            <v>-</v>
          </cell>
          <cell r="E6412">
            <v>5</v>
          </cell>
        </row>
        <row r="6413">
          <cell r="B6413">
            <v>5608900000</v>
          </cell>
          <cell r="C6413" t="str">
            <v>- прочие</v>
          </cell>
          <cell r="D6413" t="str">
            <v>-</v>
          </cell>
          <cell r="E6413">
            <v>5</v>
          </cell>
        </row>
        <row r="6414">
          <cell r="B6414">
            <v>5609000000</v>
          </cell>
          <cell r="C6414" t="str">
            <v>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v>
          </cell>
          <cell r="D6414" t="str">
            <v>-</v>
          </cell>
          <cell r="E6414">
            <v>5</v>
          </cell>
        </row>
        <row r="6415">
          <cell r="B6415">
            <v>5701101000</v>
          </cell>
          <cell r="C6415" t="str">
            <v>- - содержащие более 10 мас.% шелковых нитей или пряжи из шелковых отходов, исключая гребенные очесы</v>
          </cell>
          <cell r="D6415" t="str">
            <v>м2</v>
          </cell>
          <cell r="E6415" t="str">
            <v>0,38 евро за 1 м2</v>
          </cell>
        </row>
        <row r="6416">
          <cell r="B6416">
            <v>5701109000</v>
          </cell>
          <cell r="C6416" t="str">
            <v>- - прочие</v>
          </cell>
          <cell r="D6416" t="str">
            <v>м2</v>
          </cell>
          <cell r="E6416" t="str">
            <v>0,38 евро за 1 м2</v>
          </cell>
        </row>
        <row r="6417">
          <cell r="B6417">
            <v>5701901000</v>
          </cell>
          <cell r="C6417" t="str">
            <v>- - из шелковых нитей, пряжи из шелковых отходов, кроме гребенных очесов, из синтетических нитей, из пряжи товарной позиции 5605 или из текстильных материалов, содержащих металлические нити</v>
          </cell>
          <cell r="D6417" t="str">
            <v>м2</v>
          </cell>
          <cell r="E6417" t="str">
            <v>0,38 евро за 1 м2</v>
          </cell>
        </row>
        <row r="6418">
          <cell r="B6418">
            <v>5701909000</v>
          </cell>
          <cell r="C6418" t="str">
            <v>- - из прочих текстильных материалов</v>
          </cell>
          <cell r="D6418" t="str">
            <v>м2</v>
          </cell>
          <cell r="E6418" t="str">
            <v>0,38 евро за 1 м2</v>
          </cell>
        </row>
        <row r="6419">
          <cell r="B6419">
            <v>5702100000</v>
          </cell>
          <cell r="C6419" t="str">
            <v>- ковры "килим", "сумах", "кермани" и аналогичные ковры ручной работы</v>
          </cell>
          <cell r="D6419" t="str">
            <v>м2</v>
          </cell>
          <cell r="E6419" t="str">
            <v>0,38 евро за 1 м2</v>
          </cell>
        </row>
        <row r="6420">
          <cell r="B6420">
            <v>5702200000</v>
          </cell>
          <cell r="C6420" t="str">
            <v>- напольные покрытия из волокон кокосового ореха</v>
          </cell>
          <cell r="D6420" t="str">
            <v>м2</v>
          </cell>
          <cell r="E6420" t="str">
            <v>0,38 евро за 1 м2</v>
          </cell>
        </row>
        <row r="6421">
          <cell r="B6421">
            <v>5702311000</v>
          </cell>
          <cell r="C6421" t="str">
            <v>- - - аксминстерские ковры</v>
          </cell>
          <cell r="D6421" t="str">
            <v>м2</v>
          </cell>
          <cell r="E6421" t="str">
            <v>0,38 евро за 1 м2</v>
          </cell>
        </row>
        <row r="6422">
          <cell r="B6422">
            <v>5702318000</v>
          </cell>
          <cell r="C6422" t="str">
            <v>- - - прочие</v>
          </cell>
          <cell r="D6422" t="str">
            <v>м2</v>
          </cell>
          <cell r="E6422" t="str">
            <v>0,38 евро за 1 м2</v>
          </cell>
        </row>
        <row r="6423">
          <cell r="B6423">
            <v>5702321000</v>
          </cell>
          <cell r="C6423" t="str">
            <v>- - - аксминстерские ковры</v>
          </cell>
          <cell r="D6423" t="str">
            <v>м2</v>
          </cell>
          <cell r="E6423" t="str">
            <v>0,38 евро за 1 м2</v>
          </cell>
        </row>
        <row r="6424">
          <cell r="B6424">
            <v>5702329000</v>
          </cell>
          <cell r="C6424" t="str">
            <v>- - - прочие</v>
          </cell>
          <cell r="D6424" t="str">
            <v>м2</v>
          </cell>
          <cell r="E6424" t="str">
            <v>0,38 евро за 1 м2</v>
          </cell>
        </row>
        <row r="6425">
          <cell r="B6425">
            <v>5702390000</v>
          </cell>
          <cell r="C6425" t="str">
            <v>- - из прочих текстильных материалов</v>
          </cell>
          <cell r="D6425" t="str">
            <v>м2</v>
          </cell>
          <cell r="E6425" t="str">
            <v>0,38 евро за 1 м2</v>
          </cell>
        </row>
        <row r="6426">
          <cell r="B6426">
            <v>5702411000</v>
          </cell>
          <cell r="C6426" t="str">
            <v>- - - аксминстерские ковры</v>
          </cell>
          <cell r="D6426" t="str">
            <v>м2</v>
          </cell>
          <cell r="E6426" t="str">
            <v>0,38 евро за 1 м2</v>
          </cell>
        </row>
        <row r="6427">
          <cell r="B6427">
            <v>5702419000</v>
          </cell>
          <cell r="C6427" t="str">
            <v>- - - прочие</v>
          </cell>
          <cell r="D6427" t="str">
            <v>м2</v>
          </cell>
          <cell r="E6427" t="str">
            <v>0,38 евро за 1 м2</v>
          </cell>
        </row>
        <row r="6428">
          <cell r="B6428">
            <v>5702421000</v>
          </cell>
          <cell r="C6428" t="str">
            <v>- - - аксминстерские ковры</v>
          </cell>
          <cell r="D6428" t="str">
            <v>м2</v>
          </cell>
          <cell r="E6428" t="str">
            <v>0,25 евро за 1 м2</v>
          </cell>
        </row>
        <row r="6429">
          <cell r="B6429">
            <v>5702429000</v>
          </cell>
          <cell r="C6429" t="str">
            <v>- - - прочие</v>
          </cell>
          <cell r="D6429" t="str">
            <v>м2</v>
          </cell>
          <cell r="E6429" t="str">
            <v>0,25 евро за 1 м2</v>
          </cell>
        </row>
        <row r="6430">
          <cell r="B6430">
            <v>5702490000</v>
          </cell>
          <cell r="C6430" t="str">
            <v>- - из прочих текстильных материалов</v>
          </cell>
          <cell r="D6430" t="str">
            <v>м2</v>
          </cell>
          <cell r="E6430" t="str">
            <v>0,38 евро за 1 м2</v>
          </cell>
        </row>
        <row r="6431">
          <cell r="B6431">
            <v>5702501000</v>
          </cell>
          <cell r="C6431" t="str">
            <v>- - из шерсти или тонкого волоса животных</v>
          </cell>
          <cell r="D6431" t="str">
            <v>м2</v>
          </cell>
          <cell r="E6431" t="str">
            <v>0,38 евро за 1 м2</v>
          </cell>
        </row>
        <row r="6432">
          <cell r="B6432">
            <v>5702503100</v>
          </cell>
          <cell r="C6432" t="str">
            <v>- - - из полипропилена</v>
          </cell>
          <cell r="D6432" t="str">
            <v>м2</v>
          </cell>
          <cell r="E6432" t="str">
            <v>0,38 евро за 1 м2</v>
          </cell>
        </row>
        <row r="6433">
          <cell r="B6433">
            <v>5702503900</v>
          </cell>
          <cell r="C6433" t="str">
            <v>- - - прочие</v>
          </cell>
          <cell r="D6433" t="str">
            <v>м2</v>
          </cell>
          <cell r="E6433" t="str">
            <v>0,38 евро за 1 м2</v>
          </cell>
        </row>
        <row r="6434">
          <cell r="B6434">
            <v>5702509000</v>
          </cell>
          <cell r="C6434" t="str">
            <v>- - из прочих текстильных материалов</v>
          </cell>
          <cell r="D6434" t="str">
            <v>м2</v>
          </cell>
          <cell r="E6434" t="str">
            <v>0,38 евро за 1 м2</v>
          </cell>
        </row>
        <row r="6435">
          <cell r="B6435">
            <v>5702910000</v>
          </cell>
          <cell r="C6435" t="str">
            <v>- - из шерсти или тонкого волоса животных</v>
          </cell>
          <cell r="D6435" t="str">
            <v>м2</v>
          </cell>
          <cell r="E6435" t="str">
            <v>0,38 евро за 1 м2</v>
          </cell>
        </row>
        <row r="6436">
          <cell r="B6436">
            <v>5702921000</v>
          </cell>
          <cell r="C6436" t="str">
            <v>- - - из полипропилена</v>
          </cell>
          <cell r="D6436" t="str">
            <v>м2</v>
          </cell>
          <cell r="E6436" t="str">
            <v>0,38 евро за 1 м2</v>
          </cell>
        </row>
        <row r="6437">
          <cell r="B6437">
            <v>5702929000</v>
          </cell>
          <cell r="C6437" t="str">
            <v>- - - прочие</v>
          </cell>
          <cell r="D6437" t="str">
            <v>м2</v>
          </cell>
          <cell r="E6437" t="str">
            <v>0,38 евро за 1 м2</v>
          </cell>
        </row>
        <row r="6438">
          <cell r="B6438">
            <v>5702990000</v>
          </cell>
          <cell r="C6438" t="str">
            <v>- - из прочих текстильных материалов</v>
          </cell>
          <cell r="D6438" t="str">
            <v>м2</v>
          </cell>
          <cell r="E6438" t="str">
            <v>0,38 евро за 1 м2</v>
          </cell>
        </row>
        <row r="6439">
          <cell r="B6439">
            <v>5703100000</v>
          </cell>
          <cell r="C6439" t="str">
            <v>- из шерсти или тонкого волоса животных</v>
          </cell>
          <cell r="D6439" t="str">
            <v>м2</v>
          </cell>
          <cell r="E6439" t="str">
            <v>0,38 евро за 1 м2</v>
          </cell>
        </row>
        <row r="6440">
          <cell r="B6440">
            <v>5703201201</v>
          </cell>
          <cell r="C6440" t="str">
            <v>- - - - максимальной площадью 0,3 м2</v>
          </cell>
          <cell r="D6440" t="str">
            <v>м2</v>
          </cell>
          <cell r="E6440" t="str">
            <v>0,38 евро за 1 м2</v>
          </cell>
        </row>
        <row r="6441">
          <cell r="B6441">
            <v>5703201209</v>
          </cell>
          <cell r="C6441" t="str">
            <v>- - - - прочие</v>
          </cell>
          <cell r="D6441" t="str">
            <v>м2</v>
          </cell>
          <cell r="E6441" t="str">
            <v>0,25 евро за 1 м2</v>
          </cell>
        </row>
        <row r="6442">
          <cell r="B6442">
            <v>5703201800</v>
          </cell>
          <cell r="C6442" t="str">
            <v>- - - прочие</v>
          </cell>
          <cell r="D6442" t="str">
            <v>м2</v>
          </cell>
          <cell r="E6442" t="str">
            <v>0,25 евро за 1 м2</v>
          </cell>
        </row>
        <row r="6443">
          <cell r="B6443">
            <v>5703209201</v>
          </cell>
          <cell r="C6443" t="str">
            <v>- - - - максимальной площадью 0,3 м2</v>
          </cell>
          <cell r="D6443" t="str">
            <v>м2</v>
          </cell>
          <cell r="E6443" t="str">
            <v>0,38 евро за 1 м2</v>
          </cell>
        </row>
        <row r="6444">
          <cell r="B6444">
            <v>5703209209</v>
          </cell>
          <cell r="C6444" t="str">
            <v>- - - - прочие</v>
          </cell>
          <cell r="D6444" t="str">
            <v>м2</v>
          </cell>
          <cell r="E6444" t="str">
            <v>0,3 евро за 1 м2</v>
          </cell>
        </row>
        <row r="6445">
          <cell r="B6445">
            <v>5703209800</v>
          </cell>
          <cell r="C6445" t="str">
            <v>- - - прочие</v>
          </cell>
          <cell r="D6445" t="str">
            <v>м2</v>
          </cell>
          <cell r="E6445" t="str">
            <v>0,3 евро за 1 м2</v>
          </cell>
        </row>
        <row r="6446">
          <cell r="B6446">
            <v>5703301200</v>
          </cell>
          <cell r="C6446" t="str">
            <v>- - - в виде пластин максимальной площадью 1 м2</v>
          </cell>
          <cell r="D6446" t="str">
            <v>м2</v>
          </cell>
          <cell r="E6446" t="str">
            <v>0,38 евро за 1 м2</v>
          </cell>
        </row>
        <row r="6447">
          <cell r="B6447">
            <v>5703301800</v>
          </cell>
          <cell r="C6447" t="str">
            <v>- - - прочие</v>
          </cell>
          <cell r="D6447" t="str">
            <v>м2</v>
          </cell>
          <cell r="E6447" t="str">
            <v>0,38 евро за 1 м2</v>
          </cell>
        </row>
        <row r="6448">
          <cell r="B6448">
            <v>5703308201</v>
          </cell>
          <cell r="C6448" t="str">
            <v>- - - - максимальной площадью 0,3 м2</v>
          </cell>
          <cell r="D6448" t="str">
            <v>м2</v>
          </cell>
          <cell r="E6448" t="str">
            <v>0,38 евро за 1 м2</v>
          </cell>
        </row>
        <row r="6449">
          <cell r="B6449">
            <v>5703308202</v>
          </cell>
          <cell r="C6449" t="str">
            <v>- - - - - напечатанные</v>
          </cell>
          <cell r="D6449" t="str">
            <v>м2</v>
          </cell>
          <cell r="E6449" t="str">
            <v>0,38 евро за 1 м2</v>
          </cell>
        </row>
        <row r="6450">
          <cell r="B6450">
            <v>5703308209</v>
          </cell>
          <cell r="C6450" t="str">
            <v>- - - - - прочие</v>
          </cell>
          <cell r="D6450" t="str">
            <v>м2</v>
          </cell>
          <cell r="E6450" t="str">
            <v>0,25 евро за 1 м2</v>
          </cell>
        </row>
        <row r="6451">
          <cell r="B6451">
            <v>5703308801</v>
          </cell>
          <cell r="C6451" t="str">
            <v>- - - - напечатанные</v>
          </cell>
          <cell r="D6451" t="str">
            <v>м2</v>
          </cell>
          <cell r="E6451" t="str">
            <v>0,38 евро за 1 м2</v>
          </cell>
        </row>
        <row r="6452">
          <cell r="B6452">
            <v>5703308809</v>
          </cell>
          <cell r="C6452" t="str">
            <v>- - - - прочие</v>
          </cell>
          <cell r="D6452" t="str">
            <v>м2</v>
          </cell>
          <cell r="E6452" t="str">
            <v>0,25 евро за 1 м2</v>
          </cell>
        </row>
        <row r="6453">
          <cell r="B6453">
            <v>5703902001</v>
          </cell>
          <cell r="C6453" t="str">
            <v>- - - в виде пластин максимальной площадью 0,3 м2</v>
          </cell>
          <cell r="D6453" t="str">
            <v>м2</v>
          </cell>
          <cell r="E6453" t="str">
            <v>0,38 евро за 1 м2</v>
          </cell>
        </row>
        <row r="6454">
          <cell r="B6454">
            <v>5703902009</v>
          </cell>
          <cell r="C6454" t="str">
            <v>- - - прочие</v>
          </cell>
          <cell r="D6454" t="str">
            <v>м2</v>
          </cell>
          <cell r="E6454" t="str">
            <v>0,38 евро за 1 м2</v>
          </cell>
        </row>
        <row r="6455">
          <cell r="B6455">
            <v>5703908000</v>
          </cell>
          <cell r="C6455" t="str">
            <v>- - прочие</v>
          </cell>
          <cell r="D6455" t="str">
            <v>м2</v>
          </cell>
          <cell r="E6455" t="str">
            <v>0,38 евро за 1 м2</v>
          </cell>
        </row>
        <row r="6456">
          <cell r="B6456">
            <v>5704100000</v>
          </cell>
          <cell r="C6456" t="str">
            <v>- в виде пластин максимальной площадью 0,3 м2</v>
          </cell>
          <cell r="D6456" t="str">
            <v>м2</v>
          </cell>
          <cell r="E6456" t="str">
            <v>0,38 евро за 1 м2</v>
          </cell>
        </row>
        <row r="6457">
          <cell r="B6457">
            <v>5704200000</v>
          </cell>
          <cell r="C6457" t="str">
            <v>- в виде пластин максимальной площадью более 0,3 м2, но не более 1 м2</v>
          </cell>
          <cell r="D6457" t="str">
            <v>м2</v>
          </cell>
          <cell r="E6457" t="str">
            <v>0,2 евро за 1 м2</v>
          </cell>
        </row>
        <row r="6458">
          <cell r="B6458">
            <v>5704900000</v>
          </cell>
          <cell r="C6458" t="str">
            <v>- прочие</v>
          </cell>
          <cell r="D6458" t="str">
            <v>м2</v>
          </cell>
          <cell r="E6458" t="str">
            <v>0,2 евро за 1 м2</v>
          </cell>
        </row>
        <row r="6459">
          <cell r="B6459">
            <v>5705003000</v>
          </cell>
          <cell r="C6459" t="str">
            <v>- из химических текстильных материалов</v>
          </cell>
          <cell r="D6459" t="str">
            <v>м2</v>
          </cell>
          <cell r="E6459" t="str">
            <v>0,38 евро за 1 м2</v>
          </cell>
        </row>
        <row r="6460">
          <cell r="B6460">
            <v>5705008000</v>
          </cell>
          <cell r="C6460" t="str">
            <v>- из прочих текстильных материалов</v>
          </cell>
          <cell r="D6460" t="str">
            <v>м2</v>
          </cell>
          <cell r="E6460" t="str">
            <v>0,38 евро за 1 м2</v>
          </cell>
        </row>
        <row r="6461">
          <cell r="B6461">
            <v>5801100000</v>
          </cell>
          <cell r="C6461" t="str">
            <v>- из шерсти или тонкого волоса животных</v>
          </cell>
          <cell r="D6461" t="str">
            <v>м2</v>
          </cell>
          <cell r="E6461">
            <v>12</v>
          </cell>
        </row>
        <row r="6462">
          <cell r="B6462">
            <v>5801210000</v>
          </cell>
          <cell r="C6462" t="str">
            <v>- - ткани с неразрезным уточным ворсом</v>
          </cell>
          <cell r="D6462" t="str">
            <v>м2</v>
          </cell>
          <cell r="E6462">
            <v>12</v>
          </cell>
        </row>
        <row r="6463">
          <cell r="B6463">
            <v>5801220000</v>
          </cell>
          <cell r="C6463" t="str">
            <v>- - вельвет-корд с разрезным ворсом</v>
          </cell>
          <cell r="D6463" t="str">
            <v>м2</v>
          </cell>
          <cell r="E6463">
            <v>12</v>
          </cell>
        </row>
        <row r="6464">
          <cell r="B6464">
            <v>5801230000</v>
          </cell>
          <cell r="C6464" t="str">
            <v>- - ткани с уточным ворсом прочие</v>
          </cell>
          <cell r="D6464" t="str">
            <v>м2</v>
          </cell>
          <cell r="E6464">
            <v>12</v>
          </cell>
        </row>
        <row r="6465">
          <cell r="B6465">
            <v>5801260000</v>
          </cell>
          <cell r="C6465" t="str">
            <v>- - ткани из синели</v>
          </cell>
          <cell r="D6465" t="str">
            <v>м2</v>
          </cell>
          <cell r="E6465">
            <v>12</v>
          </cell>
        </row>
        <row r="6466">
          <cell r="B6466">
            <v>5801270000</v>
          </cell>
          <cell r="C6466" t="str">
            <v>- - ткани с основным ворсом</v>
          </cell>
          <cell r="D6466" t="str">
            <v>м2</v>
          </cell>
          <cell r="E6466">
            <v>12</v>
          </cell>
        </row>
        <row r="6467">
          <cell r="B6467">
            <v>5801310000</v>
          </cell>
          <cell r="C6467" t="str">
            <v>- - ткани с неразрезным уточным ворсом</v>
          </cell>
          <cell r="D6467" t="str">
            <v>м2</v>
          </cell>
          <cell r="E6467">
            <v>12</v>
          </cell>
        </row>
        <row r="6468">
          <cell r="B6468">
            <v>5801320000</v>
          </cell>
          <cell r="C6468" t="str">
            <v>- - вельвет-корд с разрезным ворсом</v>
          </cell>
          <cell r="D6468" t="str">
            <v>м2</v>
          </cell>
          <cell r="E6468">
            <v>12</v>
          </cell>
        </row>
        <row r="6469">
          <cell r="B6469">
            <v>5801330000</v>
          </cell>
          <cell r="C6469" t="str">
            <v>- - ткани с уточным ворсом прочие</v>
          </cell>
          <cell r="D6469" t="str">
            <v>м2</v>
          </cell>
          <cell r="E6469">
            <v>12</v>
          </cell>
        </row>
        <row r="6470">
          <cell r="B6470">
            <v>5801360000</v>
          </cell>
          <cell r="C6470" t="str">
            <v>- - ткани из синели</v>
          </cell>
          <cell r="D6470" t="str">
            <v>м2</v>
          </cell>
          <cell r="E6470">
            <v>12</v>
          </cell>
        </row>
        <row r="6471">
          <cell r="B6471">
            <v>5801370000</v>
          </cell>
          <cell r="C6471" t="str">
            <v>- - ткани с основным ворсом</v>
          </cell>
          <cell r="D6471" t="str">
            <v>м2</v>
          </cell>
          <cell r="E6471">
            <v>12</v>
          </cell>
        </row>
        <row r="6472">
          <cell r="B6472">
            <v>5801901000</v>
          </cell>
          <cell r="C6472" t="str">
            <v>- - из льна</v>
          </cell>
          <cell r="D6472" t="str">
            <v>м2</v>
          </cell>
          <cell r="E6472">
            <v>10</v>
          </cell>
        </row>
        <row r="6473">
          <cell r="B6473">
            <v>5801909000</v>
          </cell>
          <cell r="C6473" t="str">
            <v>- - прочие</v>
          </cell>
          <cell r="D6473" t="str">
            <v>м2</v>
          </cell>
          <cell r="E6473">
            <v>10</v>
          </cell>
        </row>
        <row r="6474">
          <cell r="B6474">
            <v>5802110000</v>
          </cell>
          <cell r="C6474" t="str">
            <v>- - неотбеленные</v>
          </cell>
          <cell r="D6474" t="str">
            <v>м2</v>
          </cell>
          <cell r="E6474">
            <v>12</v>
          </cell>
        </row>
        <row r="6475">
          <cell r="B6475">
            <v>5802190000</v>
          </cell>
          <cell r="C6475" t="str">
            <v>- - прочие</v>
          </cell>
          <cell r="D6475" t="str">
            <v>м2</v>
          </cell>
          <cell r="E6475">
            <v>12</v>
          </cell>
        </row>
        <row r="6476">
          <cell r="B6476">
            <v>5802200000</v>
          </cell>
          <cell r="C6476" t="str">
            <v>- ткани махровые полотенечные и аналогичные махровые ткани из прочих текстильных материалов</v>
          </cell>
          <cell r="D6476" t="str">
            <v>м2</v>
          </cell>
          <cell r="E6476">
            <v>12</v>
          </cell>
        </row>
        <row r="6477">
          <cell r="B6477">
            <v>5802300000</v>
          </cell>
          <cell r="C6477" t="str">
            <v>- тафтинговые текстильные материалы</v>
          </cell>
          <cell r="D6477" t="str">
            <v>м2</v>
          </cell>
          <cell r="E6477">
            <v>12</v>
          </cell>
        </row>
        <row r="6478">
          <cell r="B6478">
            <v>5803001000</v>
          </cell>
          <cell r="C6478" t="str">
            <v>- из хлопчатобумажной пряжи</v>
          </cell>
          <cell r="D6478" t="str">
            <v>м2</v>
          </cell>
          <cell r="E6478">
            <v>12</v>
          </cell>
        </row>
        <row r="6479">
          <cell r="B6479">
            <v>5803003000</v>
          </cell>
          <cell r="C6479" t="str">
            <v>- из шелковых нитей или пряжи из шелковых отходов</v>
          </cell>
          <cell r="D6479" t="str">
            <v>м2</v>
          </cell>
          <cell r="E6479">
            <v>12</v>
          </cell>
        </row>
        <row r="6480">
          <cell r="B6480">
            <v>5803009000</v>
          </cell>
          <cell r="C6480" t="str">
            <v>- прочие</v>
          </cell>
          <cell r="D6480" t="str">
            <v>м2</v>
          </cell>
          <cell r="E6480">
            <v>12</v>
          </cell>
        </row>
        <row r="6481">
          <cell r="B6481">
            <v>5804101000</v>
          </cell>
          <cell r="C6481" t="str">
            <v>- - одноцветные, без узора</v>
          </cell>
          <cell r="D6481" t="str">
            <v>-</v>
          </cell>
          <cell r="E6481">
            <v>12</v>
          </cell>
        </row>
        <row r="6482">
          <cell r="B6482">
            <v>5804109000</v>
          </cell>
          <cell r="C6482" t="str">
            <v>- - прочие</v>
          </cell>
          <cell r="D6482" t="str">
            <v>-</v>
          </cell>
          <cell r="E6482">
            <v>12</v>
          </cell>
        </row>
        <row r="6483">
          <cell r="B6483">
            <v>5804211000</v>
          </cell>
          <cell r="C6483" t="str">
            <v>- - - изготовленные на тамбурных машинах</v>
          </cell>
          <cell r="D6483" t="str">
            <v>-</v>
          </cell>
          <cell r="E6483">
            <v>12</v>
          </cell>
        </row>
        <row r="6484">
          <cell r="B6484">
            <v>5804219000</v>
          </cell>
          <cell r="C6484" t="str">
            <v>- - - прочие</v>
          </cell>
          <cell r="D6484" t="str">
            <v>-</v>
          </cell>
          <cell r="E6484">
            <v>12</v>
          </cell>
        </row>
        <row r="6485">
          <cell r="B6485">
            <v>5804291000</v>
          </cell>
          <cell r="C6485" t="str">
            <v>- - - изготовленные на тамбурных машинах</v>
          </cell>
          <cell r="D6485" t="str">
            <v>-</v>
          </cell>
          <cell r="E6485">
            <v>12</v>
          </cell>
        </row>
        <row r="6486">
          <cell r="B6486">
            <v>5804299000</v>
          </cell>
          <cell r="C6486" t="str">
            <v>- - - прочие</v>
          </cell>
          <cell r="D6486" t="str">
            <v>-</v>
          </cell>
          <cell r="E6486">
            <v>12</v>
          </cell>
        </row>
        <row r="6487">
          <cell r="B6487">
            <v>5804300000</v>
          </cell>
          <cell r="C6487" t="str">
            <v>- кружева ручного вязания</v>
          </cell>
          <cell r="D6487" t="str">
            <v>-</v>
          </cell>
          <cell r="E6487">
            <v>12</v>
          </cell>
        </row>
        <row r="6488">
          <cell r="B6488">
            <v>5805000000</v>
          </cell>
          <cell r="C6488" t="str">
            <v>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v>
          </cell>
          <cell r="D6488" t="str">
            <v>-</v>
          </cell>
          <cell r="E6488">
            <v>12</v>
          </cell>
        </row>
        <row r="6489">
          <cell r="B6489">
            <v>5806100000</v>
          </cell>
          <cell r="C6489" t="str">
            <v>- ворсовые ткани (включая махровые полотенечные и аналогичные махровые ткани) и ткани из синели</v>
          </cell>
          <cell r="D6489" t="str">
            <v>-</v>
          </cell>
          <cell r="E6489">
            <v>12</v>
          </cell>
        </row>
        <row r="6490">
          <cell r="B6490">
            <v>5806200000</v>
          </cell>
          <cell r="C6490" t="str">
            <v>- ткани прочие, содержащие 5 мас.% или более эластомерных или резиновых нитей</v>
          </cell>
          <cell r="D6490" t="str">
            <v>-</v>
          </cell>
          <cell r="E6490">
            <v>12</v>
          </cell>
        </row>
        <row r="6491">
          <cell r="B6491">
            <v>5806310000</v>
          </cell>
          <cell r="C6491" t="str">
            <v>- - из хлопчатобумажной пряжи</v>
          </cell>
          <cell r="D6491" t="str">
            <v>-</v>
          </cell>
          <cell r="E6491">
            <v>12</v>
          </cell>
        </row>
        <row r="6492">
          <cell r="B6492">
            <v>5806321000</v>
          </cell>
          <cell r="C6492" t="str">
            <v>- - - с тканой кромкой</v>
          </cell>
          <cell r="D6492" t="str">
            <v>-</v>
          </cell>
          <cell r="E6492">
            <v>10</v>
          </cell>
        </row>
        <row r="6493">
          <cell r="B6493">
            <v>5806329000</v>
          </cell>
          <cell r="C6493" t="str">
            <v>- - - прочие</v>
          </cell>
          <cell r="D6493" t="str">
            <v>-</v>
          </cell>
          <cell r="E6493">
            <v>12</v>
          </cell>
        </row>
        <row r="6494">
          <cell r="B6494">
            <v>5806390000</v>
          </cell>
          <cell r="C6494" t="str">
            <v>- - из прочих текстильных материалов</v>
          </cell>
          <cell r="D6494" t="str">
            <v>-</v>
          </cell>
          <cell r="E6494">
            <v>12</v>
          </cell>
        </row>
        <row r="6495">
          <cell r="B6495">
            <v>5806400000</v>
          </cell>
          <cell r="C6495" t="str">
            <v>- ткани безуточные, скрепленные склеиванием (болдюк)</v>
          </cell>
          <cell r="D6495" t="str">
            <v>-</v>
          </cell>
          <cell r="E6495">
            <v>12</v>
          </cell>
        </row>
        <row r="6496">
          <cell r="B6496">
            <v>5807101000</v>
          </cell>
          <cell r="C6496" t="str">
            <v>- - с ткаными надписями</v>
          </cell>
          <cell r="D6496" t="str">
            <v>-</v>
          </cell>
          <cell r="E6496">
            <v>12</v>
          </cell>
        </row>
        <row r="6497">
          <cell r="B6497">
            <v>5807109000</v>
          </cell>
          <cell r="C6497" t="str">
            <v>- - прочие</v>
          </cell>
          <cell r="D6497" t="str">
            <v>-</v>
          </cell>
          <cell r="E6497">
            <v>12</v>
          </cell>
        </row>
        <row r="6498">
          <cell r="B6498">
            <v>5807901000</v>
          </cell>
          <cell r="C6498" t="str">
            <v>- - из фетра или войлока, или нетканых материалов</v>
          </cell>
          <cell r="D6498" t="str">
            <v>-</v>
          </cell>
          <cell r="E6498">
            <v>12</v>
          </cell>
        </row>
        <row r="6499">
          <cell r="B6499">
            <v>5807909000</v>
          </cell>
          <cell r="C6499" t="str">
            <v>- - прочие</v>
          </cell>
          <cell r="D6499" t="str">
            <v>-</v>
          </cell>
          <cell r="E6499">
            <v>12</v>
          </cell>
        </row>
        <row r="6500">
          <cell r="B6500">
            <v>5808100000</v>
          </cell>
          <cell r="C6500" t="str">
            <v>- тесьма плетеная в куске</v>
          </cell>
          <cell r="D6500" t="str">
            <v>-</v>
          </cell>
          <cell r="E6500">
            <v>10</v>
          </cell>
        </row>
        <row r="6501">
          <cell r="B6501">
            <v>5808900000</v>
          </cell>
          <cell r="C6501" t="str">
            <v>- прочие</v>
          </cell>
          <cell r="D6501" t="str">
            <v>-</v>
          </cell>
          <cell r="E6501">
            <v>10</v>
          </cell>
        </row>
        <row r="6502">
          <cell r="B6502">
            <v>5809000000</v>
          </cell>
          <cell r="C6502" t="str">
            <v>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v>
          </cell>
          <cell r="D6502" t="str">
            <v>-</v>
          </cell>
          <cell r="E6502">
            <v>10</v>
          </cell>
        </row>
        <row r="6503">
          <cell r="B6503">
            <v>5810101000</v>
          </cell>
          <cell r="C6503" t="str">
            <v>- - ценой более 35 евро/кг (нетто-масса)</v>
          </cell>
          <cell r="D6503" t="str">
            <v>-</v>
          </cell>
          <cell r="E6503">
            <v>12</v>
          </cell>
        </row>
        <row r="6504">
          <cell r="B6504">
            <v>5810109000</v>
          </cell>
          <cell r="C6504" t="str">
            <v>- - прочие</v>
          </cell>
          <cell r="D6504" t="str">
            <v>-</v>
          </cell>
          <cell r="E6504">
            <v>12</v>
          </cell>
        </row>
        <row r="6505">
          <cell r="B6505">
            <v>5810911000</v>
          </cell>
          <cell r="C6505" t="str">
            <v>- - - ценой более 17,50 евро/кг (нетто-масса)</v>
          </cell>
          <cell r="D6505" t="str">
            <v>-</v>
          </cell>
          <cell r="E6505">
            <v>14.4</v>
          </cell>
        </row>
        <row r="6506">
          <cell r="B6506">
            <v>5810919000</v>
          </cell>
          <cell r="C6506" t="str">
            <v>- - - прочие</v>
          </cell>
          <cell r="D6506" t="str">
            <v>-</v>
          </cell>
          <cell r="E6506">
            <v>14.4</v>
          </cell>
        </row>
        <row r="6507">
          <cell r="B6507">
            <v>5810921000</v>
          </cell>
          <cell r="C6507" t="str">
            <v>- - - ценой более 17,50 евро/кг (нетто-масса)</v>
          </cell>
          <cell r="D6507" t="str">
            <v>-</v>
          </cell>
          <cell r="E6507">
            <v>3</v>
          </cell>
        </row>
        <row r="6508">
          <cell r="B6508">
            <v>5810929000</v>
          </cell>
          <cell r="C6508" t="str">
            <v>- - - прочие</v>
          </cell>
          <cell r="D6508" t="str">
            <v>-</v>
          </cell>
          <cell r="E6508">
            <v>3</v>
          </cell>
        </row>
        <row r="6509">
          <cell r="B6509">
            <v>5810991000</v>
          </cell>
          <cell r="C6509" t="str">
            <v>- - - ценой более 17,50 евро/кг (нетто-масса)</v>
          </cell>
          <cell r="D6509" t="str">
            <v>-</v>
          </cell>
          <cell r="E6509">
            <v>14.4</v>
          </cell>
        </row>
        <row r="6510">
          <cell r="B6510">
            <v>5810999000</v>
          </cell>
          <cell r="C6510" t="str">
            <v>- - - прочие</v>
          </cell>
          <cell r="D6510" t="str">
            <v>-</v>
          </cell>
          <cell r="E6510">
            <v>14.4</v>
          </cell>
        </row>
        <row r="6511">
          <cell r="B6511">
            <v>5811000000</v>
          </cell>
          <cell r="C6511" t="str">
            <v>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v>
          </cell>
          <cell r="D6511" t="str">
            <v>м2</v>
          </cell>
          <cell r="E6511">
            <v>14.4</v>
          </cell>
        </row>
        <row r="6512">
          <cell r="B6512">
            <v>5901100000</v>
          </cell>
          <cell r="C6512" t="str">
            <v>- текстильные материалы, просмоленные или накрахмаленные, используемые для изготовления книжных переплетов или аналогичных целей</v>
          </cell>
          <cell r="D6512" t="str">
            <v>м2</v>
          </cell>
          <cell r="E6512">
            <v>5</v>
          </cell>
        </row>
        <row r="6513">
          <cell r="B6513">
            <v>5901900000</v>
          </cell>
          <cell r="C6513" t="str">
            <v>- прочие</v>
          </cell>
          <cell r="D6513" t="str">
            <v>м2</v>
          </cell>
          <cell r="E6513">
            <v>5</v>
          </cell>
        </row>
        <row r="6514">
          <cell r="B6514">
            <v>5902101000</v>
          </cell>
          <cell r="C6514" t="str">
            <v>- - пропитанные резиной</v>
          </cell>
          <cell r="D6514" t="str">
            <v>м2</v>
          </cell>
          <cell r="E6514">
            <v>5</v>
          </cell>
        </row>
        <row r="6515">
          <cell r="B6515">
            <v>5902109000</v>
          </cell>
          <cell r="C6515" t="str">
            <v>- - прочие</v>
          </cell>
          <cell r="D6515" t="str">
            <v>м2</v>
          </cell>
          <cell r="E6515">
            <v>5</v>
          </cell>
        </row>
        <row r="6516">
          <cell r="B6516">
            <v>5902201000</v>
          </cell>
          <cell r="C6516" t="str">
            <v>- - пропитанные резиной</v>
          </cell>
          <cell r="D6516" t="str">
            <v>м2</v>
          </cell>
          <cell r="E6516">
            <v>5</v>
          </cell>
        </row>
        <row r="6517">
          <cell r="B6517">
            <v>5902209000</v>
          </cell>
          <cell r="C6517" t="str">
            <v>- - прочие</v>
          </cell>
          <cell r="D6517" t="str">
            <v>м2</v>
          </cell>
          <cell r="E6517">
            <v>5</v>
          </cell>
        </row>
        <row r="6518">
          <cell r="B6518">
            <v>5902901000</v>
          </cell>
          <cell r="C6518" t="str">
            <v>- - пропитанные резиной</v>
          </cell>
          <cell r="D6518" t="str">
            <v>м2</v>
          </cell>
          <cell r="E6518">
            <v>5</v>
          </cell>
        </row>
        <row r="6519">
          <cell r="B6519">
            <v>5902909000</v>
          </cell>
          <cell r="C6519" t="str">
            <v>- - прочие</v>
          </cell>
          <cell r="D6519" t="str">
            <v>м2</v>
          </cell>
          <cell r="E6519">
            <v>5</v>
          </cell>
        </row>
        <row r="6520">
          <cell r="B6520">
            <v>5903101000</v>
          </cell>
          <cell r="C6520" t="str">
            <v>- - пропитанные</v>
          </cell>
          <cell r="D6520" t="str">
            <v>м2</v>
          </cell>
          <cell r="E6520">
            <v>5</v>
          </cell>
        </row>
        <row r="6521">
          <cell r="B6521">
            <v>5903109001</v>
          </cell>
          <cell r="C6521" t="str">
            <v>- - - клеенка столовая на тканевой основе</v>
          </cell>
          <cell r="D6521" t="str">
            <v>м2</v>
          </cell>
          <cell r="E6521">
            <v>5</v>
          </cell>
        </row>
        <row r="6522">
          <cell r="B6522">
            <v>5903109009</v>
          </cell>
          <cell r="C6522" t="str">
            <v>- - - прочие</v>
          </cell>
          <cell r="D6522" t="str">
            <v>м2</v>
          </cell>
          <cell r="E6522">
            <v>5</v>
          </cell>
        </row>
        <row r="6523">
          <cell r="B6523">
            <v>5903201000</v>
          </cell>
          <cell r="C6523" t="str">
            <v>- - пропитанные</v>
          </cell>
          <cell r="D6523" t="str">
            <v>м2</v>
          </cell>
          <cell r="E6523">
            <v>5</v>
          </cell>
        </row>
        <row r="6524">
          <cell r="B6524">
            <v>5903209000</v>
          </cell>
          <cell r="C6524" t="str">
            <v>- - с покрытием или дублированные</v>
          </cell>
          <cell r="D6524" t="str">
            <v>м2</v>
          </cell>
          <cell r="E6524">
            <v>5</v>
          </cell>
        </row>
        <row r="6525">
          <cell r="B6525">
            <v>5903901000</v>
          </cell>
          <cell r="C6525" t="str">
            <v>- - пропитанные</v>
          </cell>
          <cell r="D6525" t="str">
            <v>м2</v>
          </cell>
          <cell r="E6525">
            <v>5</v>
          </cell>
        </row>
        <row r="6526">
          <cell r="B6526">
            <v>5903909100</v>
          </cell>
          <cell r="C6526" t="str">
            <v>- - - производными целлюлозы или другими пластмассами, с материалом, образующим лицевую сторону</v>
          </cell>
          <cell r="D6526" t="str">
            <v>м2</v>
          </cell>
          <cell r="E6526">
            <v>5</v>
          </cell>
        </row>
        <row r="6527">
          <cell r="B6527">
            <v>5903909900</v>
          </cell>
          <cell r="C6527" t="str">
            <v>- - - прочие</v>
          </cell>
          <cell r="D6527" t="str">
            <v>м2</v>
          </cell>
          <cell r="E6527">
            <v>5</v>
          </cell>
        </row>
        <row r="6528">
          <cell r="B6528">
            <v>5904100000</v>
          </cell>
          <cell r="C6528" t="str">
            <v>- линолеум</v>
          </cell>
          <cell r="D6528" t="str">
            <v>м2</v>
          </cell>
          <cell r="E6528" t="str">
            <v>10, но не менее 0,25 евро за 1 кг</v>
          </cell>
        </row>
        <row r="6529">
          <cell r="B6529">
            <v>5904900001</v>
          </cell>
          <cell r="C6529" t="str">
            <v>- - с основой из войлока, полученного иглопробивным способом</v>
          </cell>
          <cell r="D6529" t="str">
            <v>м2</v>
          </cell>
          <cell r="E6529" t="str">
            <v>10, но не менее 0,25 евро за 1 кг</v>
          </cell>
        </row>
        <row r="6530">
          <cell r="B6530">
            <v>5904900009</v>
          </cell>
          <cell r="C6530" t="str">
            <v>- - прочие</v>
          </cell>
          <cell r="D6530" t="str">
            <v>м2</v>
          </cell>
          <cell r="E6530" t="str">
            <v>10 плюс 0,038 евро за 1 кг</v>
          </cell>
        </row>
        <row r="6531">
          <cell r="B6531">
            <v>5905001000</v>
          </cell>
          <cell r="C6531" t="str">
            <v>- состоящие из параллельных нитей, закрепленных на подложке из любого материала</v>
          </cell>
          <cell r="D6531" t="str">
            <v>м2</v>
          </cell>
          <cell r="E6531">
            <v>10</v>
          </cell>
        </row>
        <row r="6532">
          <cell r="B6532">
            <v>5905003000</v>
          </cell>
          <cell r="C6532" t="str">
            <v>- - из льна</v>
          </cell>
          <cell r="D6532" t="str">
            <v>м2</v>
          </cell>
          <cell r="E6532">
            <v>10</v>
          </cell>
        </row>
        <row r="6533">
          <cell r="B6533">
            <v>5905005000</v>
          </cell>
          <cell r="C6533" t="str">
            <v>- - из джутового волокна</v>
          </cell>
          <cell r="D6533" t="str">
            <v>м2</v>
          </cell>
          <cell r="E6533">
            <v>10</v>
          </cell>
        </row>
        <row r="6534">
          <cell r="B6534">
            <v>5905007000</v>
          </cell>
          <cell r="C6534" t="str">
            <v>- - из химических нитей</v>
          </cell>
          <cell r="D6534" t="str">
            <v>м2</v>
          </cell>
          <cell r="E6534">
            <v>10</v>
          </cell>
        </row>
        <row r="6535">
          <cell r="B6535">
            <v>5905009000</v>
          </cell>
          <cell r="C6535" t="str">
            <v>- - прочие</v>
          </cell>
          <cell r="D6535" t="str">
            <v>м2</v>
          </cell>
          <cell r="E6535">
            <v>10</v>
          </cell>
        </row>
        <row r="6536">
          <cell r="B6536">
            <v>5906100000</v>
          </cell>
          <cell r="C6536" t="str">
            <v>- клейкие ленты шириной не более 20 см</v>
          </cell>
          <cell r="D6536" t="str">
            <v>-</v>
          </cell>
          <cell r="E6536">
            <v>5</v>
          </cell>
        </row>
        <row r="6537">
          <cell r="B6537">
            <v>5906910000</v>
          </cell>
          <cell r="C6537" t="str">
            <v>- - трикотажные машинного или ручного вязания</v>
          </cell>
          <cell r="D6537" t="str">
            <v>-</v>
          </cell>
          <cell r="E6537">
            <v>5</v>
          </cell>
        </row>
        <row r="6538">
          <cell r="B6538">
            <v>5906991000</v>
          </cell>
          <cell r="C6538" t="str">
            <v>- - - материалы, упомянутые в примечании 4 (в) к данной группе</v>
          </cell>
          <cell r="D6538" t="str">
            <v>-</v>
          </cell>
          <cell r="E6538">
            <v>5</v>
          </cell>
        </row>
        <row r="6539">
          <cell r="B6539">
            <v>5906999000</v>
          </cell>
          <cell r="C6539" t="str">
            <v>- - - прочие</v>
          </cell>
          <cell r="D6539" t="str">
            <v>-</v>
          </cell>
          <cell r="E6539">
            <v>5</v>
          </cell>
        </row>
        <row r="6540">
          <cell r="B6540">
            <v>5907000000</v>
          </cell>
          <cell r="C6540" t="str">
            <v>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v>
          </cell>
          <cell r="D6540" t="str">
            <v>м2</v>
          </cell>
          <cell r="E6540">
            <v>5</v>
          </cell>
        </row>
        <row r="6541">
          <cell r="B6541">
            <v>5908000000</v>
          </cell>
          <cell r="C6541" t="str">
            <v>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v>
          </cell>
          <cell r="D6541" t="str">
            <v>-</v>
          </cell>
          <cell r="E6541">
            <v>5</v>
          </cell>
        </row>
        <row r="6542">
          <cell r="B6542">
            <v>5909001000</v>
          </cell>
          <cell r="C6542" t="str">
            <v>- из синтетических нитей</v>
          </cell>
          <cell r="D6542" t="str">
            <v>-</v>
          </cell>
          <cell r="E6542">
            <v>5</v>
          </cell>
        </row>
        <row r="6543">
          <cell r="B6543">
            <v>5909009000</v>
          </cell>
          <cell r="C6543" t="str">
            <v>- из прочих текстильных материалов</v>
          </cell>
          <cell r="D6543" t="str">
            <v>-</v>
          </cell>
          <cell r="E6543">
            <v>5</v>
          </cell>
        </row>
        <row r="6544">
          <cell r="B6544">
            <v>5910000000</v>
          </cell>
          <cell r="C6544" t="str">
            <v>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v>
          </cell>
          <cell r="D6544" t="str">
            <v>-</v>
          </cell>
          <cell r="E6544">
            <v>5</v>
          </cell>
        </row>
        <row r="6545">
          <cell r="B6545">
            <v>5911100000</v>
          </cell>
          <cell r="C6545" t="str">
            <v>- 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узкие ткани, изготовленные из вельвета, пропитанного резиной, для покрытия ткацких навоев</v>
          </cell>
          <cell r="D6545" t="str">
            <v>-</v>
          </cell>
          <cell r="E6545">
            <v>5</v>
          </cell>
        </row>
        <row r="6546">
          <cell r="B6546">
            <v>5911200000</v>
          </cell>
          <cell r="C6546" t="str">
            <v>- ситоткань в готовом или неготовом виде</v>
          </cell>
          <cell r="D6546" t="str">
            <v>-</v>
          </cell>
          <cell r="E6546">
            <v>5</v>
          </cell>
        </row>
        <row r="6547">
          <cell r="B6547">
            <v>5911311100</v>
          </cell>
          <cell r="C6547" t="str">
            <v>- - - - тканые материалы, типа материалов, используемых в бумагоделательных машинах (например, формовочные ткани)</v>
          </cell>
          <cell r="D6547" t="str">
            <v>м2</v>
          </cell>
          <cell r="E6547">
            <v>5</v>
          </cell>
        </row>
        <row r="6548">
          <cell r="B6548">
            <v>5911311900</v>
          </cell>
          <cell r="C6548" t="str">
            <v>- - - - прочие</v>
          </cell>
          <cell r="D6548" t="str">
            <v>-</v>
          </cell>
          <cell r="E6548">
            <v>5</v>
          </cell>
        </row>
        <row r="6549">
          <cell r="B6549">
            <v>5911319000</v>
          </cell>
          <cell r="C6549" t="str">
            <v>- - - из прочих текстильных материалов</v>
          </cell>
          <cell r="D6549" t="str">
            <v>-</v>
          </cell>
          <cell r="E6549">
            <v>5</v>
          </cell>
        </row>
        <row r="6550">
          <cell r="B6550">
            <v>5911321100</v>
          </cell>
          <cell r="C6550" t="str">
            <v>- - - - тканые материалы, имеющие поверхностный иглопробивной слой, типа материалов, используемых в бумагоделательных машинах (например, прессовые сукна)</v>
          </cell>
          <cell r="D6550" t="str">
            <v>м2</v>
          </cell>
          <cell r="E6550">
            <v>5</v>
          </cell>
        </row>
        <row r="6551">
          <cell r="B6551">
            <v>5911321900</v>
          </cell>
          <cell r="C6551" t="str">
            <v>- - - - прочие</v>
          </cell>
          <cell r="D6551" t="str">
            <v>м2</v>
          </cell>
          <cell r="E6551">
            <v>5</v>
          </cell>
        </row>
        <row r="6552">
          <cell r="B6552">
            <v>5911329000</v>
          </cell>
          <cell r="C6552" t="str">
            <v>- - - из прочих текстильных материалов</v>
          </cell>
          <cell r="D6552" t="str">
            <v>-</v>
          </cell>
          <cell r="E6552">
            <v>5</v>
          </cell>
        </row>
        <row r="6553">
          <cell r="B6553">
            <v>5911400000</v>
          </cell>
          <cell r="C6553" t="str">
            <v>- ткани фильтровальные, используемые в прессах для отжима масла или для аналогичных целей, включая ткани, изготовленные из человеческого волоса</v>
          </cell>
          <cell r="D6553" t="str">
            <v>-</v>
          </cell>
          <cell r="E6553">
            <v>5</v>
          </cell>
        </row>
        <row r="6554">
          <cell r="B6554">
            <v>5911901000</v>
          </cell>
          <cell r="C6554" t="str">
            <v>- - из войлока или фетра</v>
          </cell>
          <cell r="D6554" t="str">
            <v>-</v>
          </cell>
          <cell r="E6554">
            <v>5</v>
          </cell>
        </row>
        <row r="6555">
          <cell r="B6555">
            <v>5911909000</v>
          </cell>
          <cell r="C6555" t="str">
            <v>- - прочие</v>
          </cell>
          <cell r="D6555" t="str">
            <v>-</v>
          </cell>
          <cell r="E6555">
            <v>5</v>
          </cell>
        </row>
        <row r="6556">
          <cell r="B6556">
            <v>6001100000</v>
          </cell>
          <cell r="C6556" t="str">
            <v>- длинноворсовые полотна</v>
          </cell>
          <cell r="D6556" t="str">
            <v>-</v>
          </cell>
          <cell r="E6556">
            <v>8</v>
          </cell>
        </row>
        <row r="6557">
          <cell r="B6557">
            <v>6001210000</v>
          </cell>
          <cell r="C6557" t="str">
            <v>- - из хлопчатобумажной пряжи</v>
          </cell>
          <cell r="D6557" t="str">
            <v>-</v>
          </cell>
          <cell r="E6557">
            <v>8</v>
          </cell>
        </row>
        <row r="6558">
          <cell r="B6558">
            <v>6001220000</v>
          </cell>
          <cell r="C6558" t="str">
            <v>- - из химических нитей</v>
          </cell>
          <cell r="D6558" t="str">
            <v>-</v>
          </cell>
          <cell r="E6558">
            <v>8</v>
          </cell>
        </row>
        <row r="6559">
          <cell r="B6559">
            <v>6001290000</v>
          </cell>
          <cell r="C6559" t="str">
            <v>- - из прочих текстильных материалов</v>
          </cell>
          <cell r="D6559" t="str">
            <v>-</v>
          </cell>
          <cell r="E6559">
            <v>8</v>
          </cell>
        </row>
        <row r="6560">
          <cell r="B6560">
            <v>6001910000</v>
          </cell>
          <cell r="C6560" t="str">
            <v>- - из хлопчатобумажной пряжи</v>
          </cell>
          <cell r="D6560" t="str">
            <v>-</v>
          </cell>
          <cell r="E6560">
            <v>8</v>
          </cell>
        </row>
        <row r="6561">
          <cell r="B6561">
            <v>6001920000</v>
          </cell>
          <cell r="C6561" t="str">
            <v>- - из химических нитей</v>
          </cell>
          <cell r="D6561" t="str">
            <v>-</v>
          </cell>
          <cell r="E6561">
            <v>7</v>
          </cell>
        </row>
        <row r="6562">
          <cell r="B6562">
            <v>6001990000</v>
          </cell>
          <cell r="C6562" t="str">
            <v>- - из прочих текстильных материалов</v>
          </cell>
          <cell r="D6562" t="str">
            <v>-</v>
          </cell>
          <cell r="E6562">
            <v>7</v>
          </cell>
        </row>
        <row r="6563">
          <cell r="B6563">
            <v>6002400000</v>
          </cell>
          <cell r="C6563" t="str">
            <v>- содержащие 5 мас.% или более эластомерных нитей, но не содержащие резиновых нитей</v>
          </cell>
          <cell r="D6563" t="str">
            <v>-</v>
          </cell>
          <cell r="E6563">
            <v>3</v>
          </cell>
        </row>
        <row r="6564">
          <cell r="B6564">
            <v>6002900000</v>
          </cell>
          <cell r="C6564" t="str">
            <v>- прочие</v>
          </cell>
          <cell r="D6564" t="str">
            <v>-</v>
          </cell>
          <cell r="E6564">
            <v>8</v>
          </cell>
        </row>
        <row r="6565">
          <cell r="B6565">
            <v>6003100000</v>
          </cell>
          <cell r="C6565" t="str">
            <v>- из шерстяной пряжи или пряжи из тонкого волоса животных</v>
          </cell>
          <cell r="D6565" t="str">
            <v>-</v>
          </cell>
          <cell r="E6565">
            <v>8</v>
          </cell>
        </row>
        <row r="6566">
          <cell r="B6566">
            <v>6003200000</v>
          </cell>
          <cell r="C6566" t="str">
            <v>- из хлопчатобумажной пряжи</v>
          </cell>
          <cell r="D6566" t="str">
            <v>-</v>
          </cell>
          <cell r="E6566">
            <v>8</v>
          </cell>
        </row>
        <row r="6567">
          <cell r="B6567">
            <v>6003301000</v>
          </cell>
          <cell r="C6567" t="str">
            <v>- - кружево основовязаное</v>
          </cell>
          <cell r="D6567" t="str">
            <v>-</v>
          </cell>
          <cell r="E6567">
            <v>3</v>
          </cell>
        </row>
        <row r="6568">
          <cell r="B6568">
            <v>6003309000</v>
          </cell>
          <cell r="C6568" t="str">
            <v>- - прочие</v>
          </cell>
          <cell r="D6568" t="str">
            <v>-</v>
          </cell>
          <cell r="E6568">
            <v>8</v>
          </cell>
        </row>
        <row r="6569">
          <cell r="B6569">
            <v>6003400000</v>
          </cell>
          <cell r="C6569" t="str">
            <v>- из искусственных нитей</v>
          </cell>
          <cell r="D6569" t="str">
            <v>-</v>
          </cell>
          <cell r="E6569">
            <v>8</v>
          </cell>
        </row>
        <row r="6570">
          <cell r="B6570">
            <v>6003900000</v>
          </cell>
          <cell r="C6570" t="str">
            <v>- прочие</v>
          </cell>
          <cell r="D6570" t="str">
            <v>-</v>
          </cell>
          <cell r="E6570">
            <v>8</v>
          </cell>
        </row>
        <row r="6571">
          <cell r="B6571">
            <v>6004900000</v>
          </cell>
          <cell r="C6571" t="str">
            <v>- прочие</v>
          </cell>
          <cell r="D6571" t="str">
            <v>-</v>
          </cell>
          <cell r="E6571">
            <v>8</v>
          </cell>
        </row>
        <row r="6572">
          <cell r="B6572">
            <v>6005210000</v>
          </cell>
          <cell r="C6572" t="str">
            <v>- - неотбеленные или отбеленные</v>
          </cell>
          <cell r="D6572" t="str">
            <v>-</v>
          </cell>
          <cell r="E6572">
            <v>8</v>
          </cell>
        </row>
        <row r="6573">
          <cell r="B6573">
            <v>6005220000</v>
          </cell>
          <cell r="C6573" t="str">
            <v>- - окрашенные</v>
          </cell>
          <cell r="D6573" t="str">
            <v>-</v>
          </cell>
          <cell r="E6573">
            <v>8</v>
          </cell>
        </row>
        <row r="6574">
          <cell r="B6574">
            <v>6005230000</v>
          </cell>
          <cell r="C6574" t="str">
            <v>- - из пряжи различных цветов</v>
          </cell>
          <cell r="D6574" t="str">
            <v>-</v>
          </cell>
          <cell r="E6574">
            <v>8</v>
          </cell>
        </row>
        <row r="6575">
          <cell r="B6575">
            <v>6005240000</v>
          </cell>
          <cell r="C6575" t="str">
            <v>- - напечатанные</v>
          </cell>
          <cell r="D6575" t="str">
            <v>-</v>
          </cell>
          <cell r="E6575">
            <v>8</v>
          </cell>
        </row>
        <row r="6576">
          <cell r="B6576">
            <v>6005350000</v>
          </cell>
          <cell r="C6576" t="str">
            <v>- - полотна, указанные в примечании к субпозициям 1 к данной группе</v>
          </cell>
          <cell r="D6576" t="str">
            <v>-</v>
          </cell>
          <cell r="E6576">
            <v>8</v>
          </cell>
        </row>
        <row r="6577">
          <cell r="B6577">
            <v>6005361000</v>
          </cell>
          <cell r="C6577" t="str">
            <v>- - - для гардин, включая полотно для тюлевых занавесей</v>
          </cell>
          <cell r="D6577" t="str">
            <v>-</v>
          </cell>
          <cell r="E6577">
            <v>8</v>
          </cell>
        </row>
        <row r="6578">
          <cell r="B6578">
            <v>6005365000</v>
          </cell>
          <cell r="C6578" t="str">
            <v>- - - кружево основовязаное, кроме полотна для гардин или полотна для тюлевых занавесей</v>
          </cell>
          <cell r="D6578" t="str">
            <v>-</v>
          </cell>
          <cell r="E6578">
            <v>8</v>
          </cell>
        </row>
        <row r="6579">
          <cell r="B6579">
            <v>6005369000</v>
          </cell>
          <cell r="C6579" t="str">
            <v>- - - прочие</v>
          </cell>
          <cell r="D6579" t="str">
            <v>-</v>
          </cell>
          <cell r="E6579">
            <v>8</v>
          </cell>
        </row>
        <row r="6580">
          <cell r="B6580">
            <v>6005371000</v>
          </cell>
          <cell r="C6580" t="str">
            <v>- - - для гардин, включая полотно для тюлевых занавесей</v>
          </cell>
          <cell r="D6580" t="str">
            <v>-</v>
          </cell>
          <cell r="E6580">
            <v>8</v>
          </cell>
        </row>
        <row r="6581">
          <cell r="B6581">
            <v>6005375000</v>
          </cell>
          <cell r="C6581" t="str">
            <v>- - - кружево основовязаное, кроме полотна для гардин или полотна для тюлевых занавесей</v>
          </cell>
          <cell r="D6581" t="str">
            <v>-</v>
          </cell>
          <cell r="E6581">
            <v>3</v>
          </cell>
        </row>
        <row r="6582">
          <cell r="B6582">
            <v>6005379000</v>
          </cell>
          <cell r="C6582" t="str">
            <v>- - - прочие</v>
          </cell>
          <cell r="D6582" t="str">
            <v>-</v>
          </cell>
          <cell r="E6582">
            <v>8</v>
          </cell>
        </row>
        <row r="6583">
          <cell r="B6583">
            <v>6005381000</v>
          </cell>
          <cell r="C6583" t="str">
            <v>- - - для гардин, включая полотно для тюлевых занавесей</v>
          </cell>
          <cell r="D6583" t="str">
            <v>-</v>
          </cell>
          <cell r="E6583">
            <v>8</v>
          </cell>
        </row>
        <row r="6584">
          <cell r="B6584">
            <v>6005385000</v>
          </cell>
          <cell r="C6584" t="str">
            <v>- - - кружево основовязаное, кроме полотна для гардин или полотна для тюлевых занавесей</v>
          </cell>
          <cell r="D6584" t="str">
            <v>-</v>
          </cell>
          <cell r="E6584">
            <v>8</v>
          </cell>
        </row>
        <row r="6585">
          <cell r="B6585">
            <v>6005389000</v>
          </cell>
          <cell r="C6585" t="str">
            <v>- - - прочие</v>
          </cell>
          <cell r="D6585" t="str">
            <v>-</v>
          </cell>
          <cell r="E6585">
            <v>8</v>
          </cell>
        </row>
        <row r="6586">
          <cell r="B6586">
            <v>6005391000</v>
          </cell>
          <cell r="C6586" t="str">
            <v>- - - для гардин, включая полотно для тюлевых занавесей</v>
          </cell>
          <cell r="D6586" t="str">
            <v>-</v>
          </cell>
          <cell r="E6586">
            <v>8</v>
          </cell>
        </row>
        <row r="6587">
          <cell r="B6587">
            <v>6005395000</v>
          </cell>
          <cell r="C6587" t="str">
            <v>- - - кружево основовязаное, кроме полотна для гардин или полотна для тюлевых занавесей</v>
          </cell>
          <cell r="D6587" t="str">
            <v>-</v>
          </cell>
          <cell r="E6587">
            <v>8</v>
          </cell>
        </row>
        <row r="6588">
          <cell r="B6588">
            <v>6005399000</v>
          </cell>
          <cell r="C6588" t="str">
            <v>- - - прочие</v>
          </cell>
          <cell r="D6588" t="str">
            <v>-</v>
          </cell>
          <cell r="E6588">
            <v>8</v>
          </cell>
        </row>
        <row r="6589">
          <cell r="B6589">
            <v>6005410000</v>
          </cell>
          <cell r="C6589" t="str">
            <v>- - неотбеленные или отбеленные</v>
          </cell>
          <cell r="D6589" t="str">
            <v>-</v>
          </cell>
          <cell r="E6589">
            <v>8</v>
          </cell>
        </row>
        <row r="6590">
          <cell r="B6590">
            <v>6005420000</v>
          </cell>
          <cell r="C6590" t="str">
            <v>- - окрашенные</v>
          </cell>
          <cell r="D6590" t="str">
            <v>-</v>
          </cell>
          <cell r="E6590">
            <v>8</v>
          </cell>
        </row>
        <row r="6591">
          <cell r="B6591">
            <v>6005430000</v>
          </cell>
          <cell r="C6591" t="str">
            <v>- - из пряжи различных цветов</v>
          </cell>
          <cell r="D6591" t="str">
            <v>-</v>
          </cell>
          <cell r="E6591">
            <v>8</v>
          </cell>
        </row>
        <row r="6592">
          <cell r="B6592">
            <v>6005440000</v>
          </cell>
          <cell r="C6592" t="str">
            <v>- - напечатанные</v>
          </cell>
          <cell r="D6592" t="str">
            <v>-</v>
          </cell>
          <cell r="E6592">
            <v>8</v>
          </cell>
        </row>
        <row r="6593">
          <cell r="B6593">
            <v>6005901000</v>
          </cell>
          <cell r="C6593" t="str">
            <v>- - из шерстяной пряжи или пряжи из тонкого волоса животных</v>
          </cell>
          <cell r="D6593" t="str">
            <v>-</v>
          </cell>
          <cell r="E6593">
            <v>8</v>
          </cell>
        </row>
        <row r="6594">
          <cell r="B6594">
            <v>6005909000</v>
          </cell>
          <cell r="C6594" t="str">
            <v>- - прочие</v>
          </cell>
          <cell r="D6594" t="str">
            <v>-</v>
          </cell>
          <cell r="E6594">
            <v>8</v>
          </cell>
        </row>
        <row r="6595">
          <cell r="B6595">
            <v>6006100000</v>
          </cell>
          <cell r="C6595" t="str">
            <v>- из шерстяной пряжи или пряжи из тонкого волоса животных</v>
          </cell>
          <cell r="D6595" t="str">
            <v>-</v>
          </cell>
          <cell r="E6595">
            <v>8</v>
          </cell>
        </row>
        <row r="6596">
          <cell r="B6596">
            <v>6006210000</v>
          </cell>
          <cell r="C6596" t="str">
            <v>- - неотбеленные или отбеленные</v>
          </cell>
          <cell r="D6596" t="str">
            <v>-</v>
          </cell>
          <cell r="E6596">
            <v>8</v>
          </cell>
        </row>
        <row r="6597">
          <cell r="B6597">
            <v>6006220000</v>
          </cell>
          <cell r="C6597" t="str">
            <v>- - окрашенные</v>
          </cell>
          <cell r="D6597" t="str">
            <v>-</v>
          </cell>
          <cell r="E6597">
            <v>8</v>
          </cell>
        </row>
        <row r="6598">
          <cell r="B6598">
            <v>6006230000</v>
          </cell>
          <cell r="C6598" t="str">
            <v>- - из пряжи различных цветов</v>
          </cell>
          <cell r="D6598" t="str">
            <v>-</v>
          </cell>
          <cell r="E6598">
            <v>8</v>
          </cell>
        </row>
        <row r="6599">
          <cell r="B6599">
            <v>6006240000</v>
          </cell>
          <cell r="C6599" t="str">
            <v>- - напечатанные</v>
          </cell>
          <cell r="D6599" t="str">
            <v>-</v>
          </cell>
          <cell r="E6599">
            <v>7</v>
          </cell>
        </row>
        <row r="6600">
          <cell r="B6600">
            <v>6006311000</v>
          </cell>
          <cell r="C6600" t="str">
            <v>- - - для гардин, включая полотно для тюлевых занавесей</v>
          </cell>
          <cell r="D6600" t="str">
            <v>-</v>
          </cell>
          <cell r="E6600">
            <v>5</v>
          </cell>
        </row>
        <row r="6601">
          <cell r="B6601">
            <v>6006319000</v>
          </cell>
          <cell r="C6601" t="str">
            <v>- - - прочие</v>
          </cell>
          <cell r="D6601" t="str">
            <v>-</v>
          </cell>
          <cell r="E6601">
            <v>5</v>
          </cell>
        </row>
        <row r="6602">
          <cell r="B6602">
            <v>6006321000</v>
          </cell>
          <cell r="C6602" t="str">
            <v>- - - для гардин, включая полотно для тюлевых занавесей</v>
          </cell>
          <cell r="D6602" t="str">
            <v>-</v>
          </cell>
          <cell r="E6602">
            <v>5</v>
          </cell>
        </row>
        <row r="6603">
          <cell r="B6603">
            <v>6006329000</v>
          </cell>
          <cell r="C6603" t="str">
            <v>- - - прочие</v>
          </cell>
          <cell r="D6603" t="str">
            <v>-</v>
          </cell>
          <cell r="E6603">
            <v>5</v>
          </cell>
        </row>
        <row r="6604">
          <cell r="B6604">
            <v>6006331000</v>
          </cell>
          <cell r="C6604" t="str">
            <v>- - - для гардин, включая полотно для тюлевых занавесей</v>
          </cell>
          <cell r="D6604" t="str">
            <v>-</v>
          </cell>
          <cell r="E6604">
            <v>5</v>
          </cell>
        </row>
        <row r="6605">
          <cell r="B6605">
            <v>6006339000</v>
          </cell>
          <cell r="C6605" t="str">
            <v>- - - прочие</v>
          </cell>
          <cell r="D6605" t="str">
            <v>-</v>
          </cell>
          <cell r="E6605">
            <v>5</v>
          </cell>
        </row>
        <row r="6606">
          <cell r="B6606">
            <v>6006341000</v>
          </cell>
          <cell r="C6606" t="str">
            <v>- - - для гардин, включая полотно для тюлевых занавесей</v>
          </cell>
          <cell r="D6606" t="str">
            <v>-</v>
          </cell>
          <cell r="E6606">
            <v>5</v>
          </cell>
        </row>
        <row r="6607">
          <cell r="B6607">
            <v>6006349000</v>
          </cell>
          <cell r="C6607" t="str">
            <v>- - - прочие</v>
          </cell>
          <cell r="D6607" t="str">
            <v>-</v>
          </cell>
          <cell r="E6607">
            <v>5</v>
          </cell>
        </row>
        <row r="6608">
          <cell r="B6608">
            <v>6006410000</v>
          </cell>
          <cell r="C6608" t="str">
            <v>- - неотбеленные или отбеленные</v>
          </cell>
          <cell r="D6608" t="str">
            <v>-</v>
          </cell>
          <cell r="E6608">
            <v>5</v>
          </cell>
        </row>
        <row r="6609">
          <cell r="B6609">
            <v>6006420000</v>
          </cell>
          <cell r="C6609" t="str">
            <v>- - окрашенные</v>
          </cell>
          <cell r="D6609" t="str">
            <v>-</v>
          </cell>
          <cell r="E6609">
            <v>5</v>
          </cell>
        </row>
        <row r="6610">
          <cell r="B6610">
            <v>6006430000</v>
          </cell>
          <cell r="C6610" t="str">
            <v>- - из пряжи различных цветов</v>
          </cell>
          <cell r="D6610" t="str">
            <v>-</v>
          </cell>
          <cell r="E6610">
            <v>5</v>
          </cell>
        </row>
        <row r="6611">
          <cell r="B6611">
            <v>6006440000</v>
          </cell>
          <cell r="C6611" t="str">
            <v>- - напечатанные</v>
          </cell>
          <cell r="D6611" t="str">
            <v>-</v>
          </cell>
          <cell r="E6611">
            <v>5</v>
          </cell>
        </row>
        <row r="6612">
          <cell r="B6612">
            <v>6006900000</v>
          </cell>
          <cell r="C6612" t="str">
            <v>- прочие</v>
          </cell>
          <cell r="D6612" t="str">
            <v>-</v>
          </cell>
          <cell r="E6612">
            <v>8</v>
          </cell>
        </row>
        <row r="6613">
          <cell r="B6613">
            <v>6101201000</v>
          </cell>
          <cell r="C6613" t="str">
            <v>- - пальто, полупальто, накидки, плащи и аналогичные изделия</v>
          </cell>
          <cell r="D6613" t="str">
            <v>шт</v>
          </cell>
          <cell r="E6613" t="str">
            <v>10, но не менее 2,25 евро за 1 кг</v>
          </cell>
        </row>
        <row r="6614">
          <cell r="B6614">
            <v>6101209000</v>
          </cell>
          <cell r="C6614" t="str">
            <v>- - куртки (включая лыжные), ветровки, штормовки и аналогичные изделия</v>
          </cell>
          <cell r="D6614" t="str">
            <v>шт</v>
          </cell>
          <cell r="E6614" t="str">
            <v>10, но не менее 2,25 евро за 1 кг</v>
          </cell>
        </row>
        <row r="6615">
          <cell r="B6615">
            <v>6101301000</v>
          </cell>
          <cell r="C6615" t="str">
            <v>- - пальто, полупальто, накидки, плащи и аналогичные изделия</v>
          </cell>
          <cell r="D6615" t="str">
            <v>шт</v>
          </cell>
          <cell r="E6615" t="str">
            <v>10, но не менее 2,25 евро за 1 кг</v>
          </cell>
        </row>
        <row r="6616">
          <cell r="B6616">
            <v>6101309000</v>
          </cell>
          <cell r="C6616" t="str">
            <v>- - куртки (включая лыжные), ветровки, штормовки и аналогичные изделия</v>
          </cell>
          <cell r="D6616" t="str">
            <v>шт</v>
          </cell>
          <cell r="E6616" t="str">
            <v>10, но не менее 2,25 евро за 1 кг</v>
          </cell>
        </row>
        <row r="6617">
          <cell r="B6617">
            <v>6101902000</v>
          </cell>
          <cell r="C6617" t="str">
            <v>- - пальто, полупальто, накидки, плащи и аналогичные изделия</v>
          </cell>
          <cell r="D6617" t="str">
            <v>шт</v>
          </cell>
          <cell r="E6617" t="str">
            <v>10, но не менее 2,25 евро за 1 кг</v>
          </cell>
        </row>
        <row r="6618">
          <cell r="B6618">
            <v>6101908000</v>
          </cell>
          <cell r="C6618" t="str">
            <v>- - куртки (включая лыжные), ветровки, штормовки и аналогичные изделия</v>
          </cell>
          <cell r="D6618" t="str">
            <v>шт</v>
          </cell>
          <cell r="E6618" t="str">
            <v>10, но не менее 2,25 евро за 1 кг</v>
          </cell>
        </row>
        <row r="6619">
          <cell r="B6619">
            <v>6102101000</v>
          </cell>
          <cell r="C6619" t="str">
            <v>- - пальто, полупальто, накидки, плащи и аналогичные изделия</v>
          </cell>
          <cell r="D6619" t="str">
            <v>шт</v>
          </cell>
          <cell r="E6619" t="str">
            <v>10, но не менее 2,25 евро за 1 кг</v>
          </cell>
        </row>
        <row r="6620">
          <cell r="B6620">
            <v>6102109000</v>
          </cell>
          <cell r="C6620" t="str">
            <v>- - куртки (включая лыжные), ветровки, штормовки и аналогичные изделия</v>
          </cell>
          <cell r="D6620" t="str">
            <v>шт</v>
          </cell>
          <cell r="E6620" t="str">
            <v>2,6 евро за 1 кг</v>
          </cell>
        </row>
        <row r="6621">
          <cell r="B6621">
            <v>6102201000</v>
          </cell>
          <cell r="C6621" t="str">
            <v>- - пальто, полупальто, накидки, плащи и аналогичные изделия</v>
          </cell>
          <cell r="D6621" t="str">
            <v>шт</v>
          </cell>
          <cell r="E6621" t="str">
            <v>10, но не менее 2,25 евро за 1 кг</v>
          </cell>
        </row>
        <row r="6622">
          <cell r="B6622">
            <v>6102209000</v>
          </cell>
          <cell r="C6622" t="str">
            <v>- - куртки (включая лыжные), ветровки, штормовки и аналогичные изделия</v>
          </cell>
          <cell r="D6622" t="str">
            <v>шт</v>
          </cell>
          <cell r="E6622" t="str">
            <v>2,6 евро за 1 кг</v>
          </cell>
        </row>
        <row r="6623">
          <cell r="B6623">
            <v>6102301000</v>
          </cell>
          <cell r="C6623" t="str">
            <v>- - пальто, полупальто, накидки, плащи и аналогичные изделия</v>
          </cell>
          <cell r="D6623" t="str">
            <v>шт</v>
          </cell>
          <cell r="E6623" t="str">
            <v>10, но не менее 2,25 евро за 1 кг</v>
          </cell>
        </row>
        <row r="6624">
          <cell r="B6624">
            <v>6102309000</v>
          </cell>
          <cell r="C6624" t="str">
            <v>- - куртки (включая лыжные), ветровки, штормовки и аналогичные изделия</v>
          </cell>
          <cell r="D6624" t="str">
            <v>шт</v>
          </cell>
          <cell r="E6624" t="str">
            <v>10, но не менее 2,25 евро за 1 кг</v>
          </cell>
        </row>
        <row r="6625">
          <cell r="B6625">
            <v>6102901000</v>
          </cell>
          <cell r="C6625" t="str">
            <v>- - пальто, полупальто, накидки, плащи и аналогичные изделия</v>
          </cell>
          <cell r="D6625" t="str">
            <v>шт</v>
          </cell>
          <cell r="E6625" t="str">
            <v>10, но не менее 2,25 евро за 1 кг</v>
          </cell>
        </row>
        <row r="6626">
          <cell r="B6626">
            <v>6102909000</v>
          </cell>
          <cell r="C6626" t="str">
            <v>- - куртки (включая лыжные), ветровки, штормовки и аналогичные изделия</v>
          </cell>
          <cell r="D6626" t="str">
            <v>шт</v>
          </cell>
          <cell r="E6626" t="str">
            <v>10, но не менее 2,25 евро за 1 кг</v>
          </cell>
        </row>
        <row r="6627">
          <cell r="B6627">
            <v>6103101000</v>
          </cell>
          <cell r="C6627" t="str">
            <v>- - из шерстяной пряжи или пряжи из тонкого волоса животных</v>
          </cell>
          <cell r="D6627" t="str">
            <v>шт</v>
          </cell>
          <cell r="E6627" t="str">
            <v>10, но не менее 1,88 евро за 1 кг</v>
          </cell>
        </row>
        <row r="6628">
          <cell r="B6628">
            <v>6103109000</v>
          </cell>
          <cell r="C6628" t="str">
            <v>- - из прочих текстильных материалов</v>
          </cell>
          <cell r="D6628" t="str">
            <v>шт</v>
          </cell>
          <cell r="E6628" t="str">
            <v>10, но не менее 1,88 евро за 1 кг</v>
          </cell>
        </row>
        <row r="6629">
          <cell r="B6629">
            <v>6103220000</v>
          </cell>
          <cell r="C6629" t="str">
            <v>- - из хлопчатобумажной пряжи</v>
          </cell>
          <cell r="D6629" t="str">
            <v>шт</v>
          </cell>
          <cell r="E6629" t="str">
            <v>10, но не менее 1,88 евро за 1 кг</v>
          </cell>
        </row>
        <row r="6630">
          <cell r="B6630">
            <v>6103230000</v>
          </cell>
          <cell r="C6630" t="str">
            <v>- - из синтетических нитей</v>
          </cell>
          <cell r="D6630" t="str">
            <v>шт</v>
          </cell>
          <cell r="E6630" t="str">
            <v>2,2 евро за 1 кг</v>
          </cell>
        </row>
        <row r="6631">
          <cell r="B6631">
            <v>6103290001</v>
          </cell>
          <cell r="C6631" t="str">
            <v>- - - из шерстяной пряжи или пряжи из тонкого волоса животных</v>
          </cell>
          <cell r="D6631" t="str">
            <v>шт</v>
          </cell>
          <cell r="E6631" t="str">
            <v>2,2 евро за 1 кг</v>
          </cell>
        </row>
        <row r="6632">
          <cell r="B6632">
            <v>6103290009</v>
          </cell>
          <cell r="C6632" t="str">
            <v>- - - прочие</v>
          </cell>
          <cell r="D6632" t="str">
            <v>шт</v>
          </cell>
          <cell r="E6632" t="str">
            <v>10, но не менее 1,88 евро за 1 кг</v>
          </cell>
        </row>
        <row r="6633">
          <cell r="B6633">
            <v>6103310000</v>
          </cell>
          <cell r="C6633" t="str">
            <v>- - из шерстяной пряжи или пряжи из тонкого волоса животных</v>
          </cell>
          <cell r="D6633" t="str">
            <v>шт</v>
          </cell>
          <cell r="E6633" t="str">
            <v>2,2 евро за 1 кг</v>
          </cell>
        </row>
        <row r="6634">
          <cell r="B6634">
            <v>6103320000</v>
          </cell>
          <cell r="C6634" t="str">
            <v>- - из хлопчатобумажной пряжи</v>
          </cell>
          <cell r="D6634" t="str">
            <v>шт</v>
          </cell>
          <cell r="E6634" t="str">
            <v>10, но не менее 1,88 евро за 1 кг</v>
          </cell>
        </row>
        <row r="6635">
          <cell r="B6635">
            <v>6103330000</v>
          </cell>
          <cell r="C6635" t="str">
            <v>- - из синтетических нитей</v>
          </cell>
          <cell r="D6635" t="str">
            <v>шт</v>
          </cell>
          <cell r="E6635" t="str">
            <v>10, но не менее 1,88 евро за 1 кг</v>
          </cell>
        </row>
        <row r="6636">
          <cell r="B6636">
            <v>6103390000</v>
          </cell>
          <cell r="C6636" t="str">
            <v>- - из прочих текстильных материалов</v>
          </cell>
          <cell r="D6636" t="str">
            <v>шт</v>
          </cell>
          <cell r="E6636" t="str">
            <v>10, но не менее 1,88 евро за 1 кг</v>
          </cell>
        </row>
        <row r="6637">
          <cell r="B6637">
            <v>6103410000</v>
          </cell>
          <cell r="C6637" t="str">
            <v>- - из шерстяной пряжи или пряжи из тонкого волоса животных</v>
          </cell>
          <cell r="D6637" t="str">
            <v>шт</v>
          </cell>
          <cell r="E6637" t="str">
            <v>10, но не менее 1,88 евро за 1 кг</v>
          </cell>
        </row>
        <row r="6638">
          <cell r="B6638">
            <v>6103420001</v>
          </cell>
          <cell r="C6638" t="str">
            <v>- - - брюки и бриджи</v>
          </cell>
          <cell r="D6638" t="str">
            <v>шт</v>
          </cell>
          <cell r="E6638" t="str">
            <v>2,2 евро за 1 кг</v>
          </cell>
        </row>
        <row r="6639">
          <cell r="B6639">
            <v>6103420009</v>
          </cell>
          <cell r="C6639" t="str">
            <v>- - - прочие</v>
          </cell>
          <cell r="D6639" t="str">
            <v>шт</v>
          </cell>
          <cell r="E6639">
            <v>10</v>
          </cell>
        </row>
        <row r="6640">
          <cell r="B6640">
            <v>6103430001</v>
          </cell>
          <cell r="C6640" t="str">
            <v>- - - брюки и бриджи</v>
          </cell>
          <cell r="D6640" t="str">
            <v>шт</v>
          </cell>
          <cell r="E6640" t="str">
            <v>10, но не менее 1,88 евро за 1 кг</v>
          </cell>
        </row>
        <row r="6641">
          <cell r="B6641">
            <v>6103430009</v>
          </cell>
          <cell r="C6641" t="str">
            <v>- - - прочие</v>
          </cell>
          <cell r="D6641" t="str">
            <v>шт</v>
          </cell>
          <cell r="E6641" t="str">
            <v>2,2 евро за 1 кг</v>
          </cell>
        </row>
        <row r="6642">
          <cell r="B6642">
            <v>6103490001</v>
          </cell>
          <cell r="C6642" t="str">
            <v>- - - брюки и бриджи</v>
          </cell>
          <cell r="D6642" t="str">
            <v>шт</v>
          </cell>
          <cell r="E6642" t="str">
            <v>10, но не менее 1,88 евро за 1 кг</v>
          </cell>
        </row>
        <row r="6643">
          <cell r="B6643">
            <v>6103490002</v>
          </cell>
          <cell r="C6643" t="str">
            <v>- - - - из искусственных нитей</v>
          </cell>
          <cell r="D6643" t="str">
            <v>шт</v>
          </cell>
          <cell r="E6643" t="str">
            <v>2,2 евро за 1 кг</v>
          </cell>
        </row>
        <row r="6644">
          <cell r="B6644">
            <v>6103490009</v>
          </cell>
          <cell r="C6644" t="str">
            <v>- - - - прочие</v>
          </cell>
          <cell r="D6644" t="str">
            <v>шт</v>
          </cell>
          <cell r="E6644" t="str">
            <v>10, но не менее 1,88 евро за 1 кг</v>
          </cell>
        </row>
        <row r="6645">
          <cell r="B6645">
            <v>6104130000</v>
          </cell>
          <cell r="C6645" t="str">
            <v>- - из синтетических нитей</v>
          </cell>
          <cell r="D6645" t="str">
            <v>шт</v>
          </cell>
          <cell r="E6645" t="str">
            <v>10, но не менее 1,88 евро за 1 кг</v>
          </cell>
        </row>
        <row r="6646">
          <cell r="B6646">
            <v>6104192000</v>
          </cell>
          <cell r="C6646" t="str">
            <v>- - - из хлопчатобумажной пряжи</v>
          </cell>
          <cell r="D6646" t="str">
            <v>шт</v>
          </cell>
          <cell r="E6646" t="str">
            <v>2,2 евро за 1 кг</v>
          </cell>
        </row>
        <row r="6647">
          <cell r="B6647">
            <v>6104199001</v>
          </cell>
          <cell r="C6647" t="str">
            <v>- - - - из шерстяной пряжи или пряжи из тонкого волоса животных</v>
          </cell>
          <cell r="D6647" t="str">
            <v>шт</v>
          </cell>
          <cell r="E6647" t="str">
            <v>10, но не менее 1,9 евро за 1 кг</v>
          </cell>
        </row>
        <row r="6648">
          <cell r="B6648">
            <v>6104199009</v>
          </cell>
          <cell r="C6648" t="str">
            <v>- - - - прочие</v>
          </cell>
          <cell r="D6648" t="str">
            <v>шт</v>
          </cell>
          <cell r="E6648" t="str">
            <v>10, но не менее 1,88 евро за 1 кг</v>
          </cell>
        </row>
        <row r="6649">
          <cell r="B6649">
            <v>6104220000</v>
          </cell>
          <cell r="C6649" t="str">
            <v>- - из хлопчатобумажной пряжи</v>
          </cell>
          <cell r="D6649" t="str">
            <v>шт</v>
          </cell>
          <cell r="E6649" t="str">
            <v>10, но не менее 1,88 евро за 1 кг</v>
          </cell>
        </row>
        <row r="6650">
          <cell r="B6650">
            <v>6104230000</v>
          </cell>
          <cell r="C6650" t="str">
            <v>- - из синтетических нитей</v>
          </cell>
          <cell r="D6650" t="str">
            <v>шт</v>
          </cell>
          <cell r="E6650" t="str">
            <v>10, но не менее 1,88 евро за 1 кг</v>
          </cell>
        </row>
        <row r="6651">
          <cell r="B6651">
            <v>6104291000</v>
          </cell>
          <cell r="C6651" t="str">
            <v>- - - из шерстяной пряжи или пряжи из тонкого волоса животных</v>
          </cell>
          <cell r="D6651" t="str">
            <v>шт</v>
          </cell>
          <cell r="E6651" t="str">
            <v>2,2 евро за 1 кг</v>
          </cell>
        </row>
        <row r="6652">
          <cell r="B6652">
            <v>6104299000</v>
          </cell>
          <cell r="C6652" t="str">
            <v>- - - из прочих текстильных материалов</v>
          </cell>
          <cell r="D6652" t="str">
            <v>шт</v>
          </cell>
          <cell r="E6652" t="str">
            <v>2,2 евро за 1 кг</v>
          </cell>
        </row>
        <row r="6653">
          <cell r="B6653">
            <v>6104310000</v>
          </cell>
          <cell r="C6653" t="str">
            <v>- - из шерстяной пряжи или пряжи из тонкого волоса животных</v>
          </cell>
          <cell r="D6653" t="str">
            <v>шт</v>
          </cell>
          <cell r="E6653" t="str">
            <v>2,2 евро за 1 кг</v>
          </cell>
        </row>
        <row r="6654">
          <cell r="B6654">
            <v>6104320000</v>
          </cell>
          <cell r="C6654" t="str">
            <v>- - из хлопчатобумажной пряжи</v>
          </cell>
          <cell r="D6654" t="str">
            <v>шт</v>
          </cell>
          <cell r="E6654" t="str">
            <v>2,2 евро за 1 кг</v>
          </cell>
        </row>
        <row r="6655">
          <cell r="B6655">
            <v>6104330000</v>
          </cell>
          <cell r="C6655" t="str">
            <v>- - из синтетических нитей</v>
          </cell>
          <cell r="D6655" t="str">
            <v>шт</v>
          </cell>
          <cell r="E6655" t="str">
            <v>10, но не менее 1,88 евро за 1 кг</v>
          </cell>
        </row>
        <row r="6656">
          <cell r="B6656">
            <v>6104390000</v>
          </cell>
          <cell r="C6656" t="str">
            <v>- - из прочих текстильных материалов</v>
          </cell>
          <cell r="D6656" t="str">
            <v>шт</v>
          </cell>
          <cell r="E6656" t="str">
            <v>2,2 евро за 1 кг</v>
          </cell>
        </row>
        <row r="6657">
          <cell r="B6657">
            <v>6104410000</v>
          </cell>
          <cell r="C6657" t="str">
            <v>- - из шерстяной пряжи или пряжи из тонкого волоса животных</v>
          </cell>
          <cell r="D6657" t="str">
            <v>шт</v>
          </cell>
          <cell r="E6657" t="str">
            <v>2,2 евро за 1 кг</v>
          </cell>
        </row>
        <row r="6658">
          <cell r="B6658">
            <v>6104420000</v>
          </cell>
          <cell r="C6658" t="str">
            <v>- - из хлопчатобумажной пряжи</v>
          </cell>
          <cell r="D6658" t="str">
            <v>шт</v>
          </cell>
          <cell r="E6658" t="str">
            <v>10, но не менее 1,88 евро за 1 кг</v>
          </cell>
        </row>
        <row r="6659">
          <cell r="B6659">
            <v>6104430000</v>
          </cell>
          <cell r="C6659" t="str">
            <v>- - из синтетических нитей</v>
          </cell>
          <cell r="D6659" t="str">
            <v>шт</v>
          </cell>
          <cell r="E6659" t="str">
            <v>10, но не менее 1,88 евро за 1 кг</v>
          </cell>
        </row>
        <row r="6660">
          <cell r="B6660">
            <v>6104440000</v>
          </cell>
          <cell r="C6660" t="str">
            <v>- - из искусственных нитей</v>
          </cell>
          <cell r="D6660" t="str">
            <v>шт</v>
          </cell>
          <cell r="E6660" t="str">
            <v>2,2 евро за 1 кг</v>
          </cell>
        </row>
        <row r="6661">
          <cell r="B6661">
            <v>6104490000</v>
          </cell>
          <cell r="C6661" t="str">
            <v>- - из прочих текстильных материалов</v>
          </cell>
          <cell r="D6661" t="str">
            <v>шт</v>
          </cell>
          <cell r="E6661" t="str">
            <v>2,2 евро за 1 кг</v>
          </cell>
        </row>
        <row r="6662">
          <cell r="B6662">
            <v>6104510000</v>
          </cell>
          <cell r="C6662" t="str">
            <v>- - из шерстяной пряжи или пряжи из тонкого волоса животных</v>
          </cell>
          <cell r="D6662" t="str">
            <v>шт</v>
          </cell>
          <cell r="E6662" t="str">
            <v>2,2 евро за 1 кг</v>
          </cell>
        </row>
        <row r="6663">
          <cell r="B6663">
            <v>6104520000</v>
          </cell>
          <cell r="C6663" t="str">
            <v>- - из хлопчатобумажной пряжи</v>
          </cell>
          <cell r="D6663" t="str">
            <v>шт</v>
          </cell>
          <cell r="E6663" t="str">
            <v>2,2 евро за 1 кг</v>
          </cell>
        </row>
        <row r="6664">
          <cell r="B6664">
            <v>6104530000</v>
          </cell>
          <cell r="C6664" t="str">
            <v>- - из синтетических нитей</v>
          </cell>
          <cell r="D6664" t="str">
            <v>шт</v>
          </cell>
          <cell r="E6664" t="str">
            <v>2,2 евро за 1 кг</v>
          </cell>
        </row>
        <row r="6665">
          <cell r="B6665">
            <v>6104590000</v>
          </cell>
          <cell r="C6665" t="str">
            <v>- - из прочих текстильных материалов</v>
          </cell>
          <cell r="D6665" t="str">
            <v>шт</v>
          </cell>
          <cell r="E6665" t="str">
            <v>2,2 евро за 1 кг</v>
          </cell>
        </row>
        <row r="6666">
          <cell r="B6666">
            <v>6104610001</v>
          </cell>
          <cell r="C6666" t="str">
            <v>- - - брюки и бриджи</v>
          </cell>
          <cell r="D6666" t="str">
            <v>шт</v>
          </cell>
          <cell r="E6666" t="str">
            <v>10, но не менее 1,88 евро за 1 кг</v>
          </cell>
        </row>
        <row r="6667">
          <cell r="B6667">
            <v>6104610009</v>
          </cell>
          <cell r="C6667" t="str">
            <v>- - - прочие</v>
          </cell>
          <cell r="D6667" t="str">
            <v>шт</v>
          </cell>
          <cell r="E6667" t="str">
            <v>2,2 евро за 1 кг</v>
          </cell>
        </row>
        <row r="6668">
          <cell r="B6668">
            <v>6104620000</v>
          </cell>
          <cell r="C6668" t="str">
            <v>- - из хлопчатобумажной пряжи</v>
          </cell>
          <cell r="D6668" t="str">
            <v>шт</v>
          </cell>
          <cell r="E6668" t="str">
            <v>2,2 евро за 1 кг</v>
          </cell>
        </row>
        <row r="6669">
          <cell r="B6669">
            <v>6104630000</v>
          </cell>
          <cell r="C6669" t="str">
            <v>- - из синтетических нитей</v>
          </cell>
          <cell r="D6669" t="str">
            <v>шт</v>
          </cell>
          <cell r="E6669" t="str">
            <v>2,2 евро за 1 кг</v>
          </cell>
        </row>
        <row r="6670">
          <cell r="B6670">
            <v>6104690001</v>
          </cell>
          <cell r="C6670" t="str">
            <v>- - - брюки и бриджи</v>
          </cell>
          <cell r="D6670" t="str">
            <v>шт</v>
          </cell>
          <cell r="E6670" t="str">
            <v>2,2 евро за 1 кг</v>
          </cell>
        </row>
        <row r="6671">
          <cell r="B6671">
            <v>6104690002</v>
          </cell>
          <cell r="C6671" t="str">
            <v>- - - - из искусственных нитей</v>
          </cell>
          <cell r="D6671" t="str">
            <v>шт</v>
          </cell>
          <cell r="E6671" t="str">
            <v>2,2 евро за 1 кг</v>
          </cell>
        </row>
        <row r="6672">
          <cell r="B6672">
            <v>6104690009</v>
          </cell>
          <cell r="C6672" t="str">
            <v>- - - - прочие</v>
          </cell>
          <cell r="D6672" t="str">
            <v>шт</v>
          </cell>
          <cell r="E6672" t="str">
            <v>10, но не менее 1,88 евро за 1 кг</v>
          </cell>
        </row>
        <row r="6673">
          <cell r="B6673">
            <v>6105100000</v>
          </cell>
          <cell r="C6673" t="str">
            <v>- из хлопчатобумажной пряжи</v>
          </cell>
          <cell r="D6673" t="str">
            <v>шт</v>
          </cell>
          <cell r="E6673" t="str">
            <v>1,75 евро за 1 кг</v>
          </cell>
        </row>
        <row r="6674">
          <cell r="B6674">
            <v>6105201000</v>
          </cell>
          <cell r="C6674" t="str">
            <v>- - из синтетических нитей</v>
          </cell>
          <cell r="D6674" t="str">
            <v>шт</v>
          </cell>
          <cell r="E6674" t="str">
            <v>1,75 евро за 1 кг</v>
          </cell>
        </row>
        <row r="6675">
          <cell r="B6675">
            <v>6105209000</v>
          </cell>
          <cell r="C6675" t="str">
            <v>- - из искусственных нитей</v>
          </cell>
          <cell r="D6675" t="str">
            <v>шт</v>
          </cell>
          <cell r="E6675" t="str">
            <v>1,75 евро за 1 кг</v>
          </cell>
        </row>
        <row r="6676">
          <cell r="B6676">
            <v>6105901000</v>
          </cell>
          <cell r="C6676" t="str">
            <v>- - из шерстяной пряжи или пряжи из тонкого волоса животных</v>
          </cell>
          <cell r="D6676" t="str">
            <v>шт</v>
          </cell>
          <cell r="E6676" t="str">
            <v>1,75 евро за 1 кг</v>
          </cell>
        </row>
        <row r="6677">
          <cell r="B6677">
            <v>6105909000</v>
          </cell>
          <cell r="C6677" t="str">
            <v>- - из прочих текстильных материалов</v>
          </cell>
          <cell r="D6677" t="str">
            <v>шт</v>
          </cell>
          <cell r="E6677" t="str">
            <v>10, но не менее 1,5 евро за 1 кг</v>
          </cell>
        </row>
        <row r="6678">
          <cell r="B6678">
            <v>6106100000</v>
          </cell>
          <cell r="C6678" t="str">
            <v>- из хлопчатобумажной пряжи</v>
          </cell>
          <cell r="D6678" t="str">
            <v>шт</v>
          </cell>
          <cell r="E6678" t="str">
            <v>1,75 евро за 1 кг</v>
          </cell>
        </row>
        <row r="6679">
          <cell r="B6679">
            <v>6106200000</v>
          </cell>
          <cell r="C6679" t="str">
            <v>- из химических нитей</v>
          </cell>
          <cell r="D6679" t="str">
            <v>шт</v>
          </cell>
          <cell r="E6679" t="str">
            <v>1,75 евро за 1 кг</v>
          </cell>
        </row>
        <row r="6680">
          <cell r="B6680">
            <v>6106901000</v>
          </cell>
          <cell r="C6680" t="str">
            <v>- - из шерстяной пряжи или пряжи из тонкого волоса животных</v>
          </cell>
          <cell r="D6680" t="str">
            <v>шт</v>
          </cell>
          <cell r="E6680" t="str">
            <v>1,75 евро за 1 кг</v>
          </cell>
        </row>
        <row r="6681">
          <cell r="B6681">
            <v>6106903000</v>
          </cell>
          <cell r="C6681" t="str">
            <v>- - из шелковых нитей или из пряжи из шелковых отходов</v>
          </cell>
          <cell r="D6681" t="str">
            <v>шт</v>
          </cell>
          <cell r="E6681" t="str">
            <v>1,75 евро за 1 кг</v>
          </cell>
        </row>
        <row r="6682">
          <cell r="B6682">
            <v>6106905000</v>
          </cell>
          <cell r="C6682" t="str">
            <v>- - из льняных волокон или волокна рами</v>
          </cell>
          <cell r="D6682" t="str">
            <v>шт</v>
          </cell>
          <cell r="E6682" t="str">
            <v>1,75 евро за 1 кг</v>
          </cell>
        </row>
        <row r="6683">
          <cell r="B6683">
            <v>6106909000</v>
          </cell>
          <cell r="C6683" t="str">
            <v>- - из прочих текстильных материалов</v>
          </cell>
          <cell r="D6683" t="str">
            <v>шт</v>
          </cell>
          <cell r="E6683" t="str">
            <v>1,75 евро за 1 кг</v>
          </cell>
        </row>
        <row r="6684">
          <cell r="B6684">
            <v>6107110000</v>
          </cell>
          <cell r="C6684" t="str">
            <v>- - из хлопчатобумажной пряжи</v>
          </cell>
          <cell r="D6684" t="str">
            <v>шт</v>
          </cell>
          <cell r="E6684" t="str">
            <v>1,75 евро за 1 кг</v>
          </cell>
        </row>
        <row r="6685">
          <cell r="B6685">
            <v>6107120000</v>
          </cell>
          <cell r="C6685" t="str">
            <v>- - из химических нитей</v>
          </cell>
          <cell r="D6685" t="str">
            <v>шт</v>
          </cell>
          <cell r="E6685" t="str">
            <v>1,75 евро за 1 кг</v>
          </cell>
        </row>
        <row r="6686">
          <cell r="B6686">
            <v>6107190000</v>
          </cell>
          <cell r="C6686" t="str">
            <v>- - из прочих текстильных материалов</v>
          </cell>
          <cell r="D6686" t="str">
            <v>шт</v>
          </cell>
          <cell r="E6686" t="str">
            <v>1,75 евро за 1 кг</v>
          </cell>
        </row>
        <row r="6687">
          <cell r="B6687">
            <v>6107210000</v>
          </cell>
          <cell r="C6687" t="str">
            <v>- - из хлопчатобумажной пряжи</v>
          </cell>
          <cell r="D6687" t="str">
            <v>шт</v>
          </cell>
          <cell r="E6687" t="str">
            <v>1,75 евро за 1 кг</v>
          </cell>
        </row>
        <row r="6688">
          <cell r="B6688">
            <v>6107220000</v>
          </cell>
          <cell r="C6688" t="str">
            <v>- - из химических нитей</v>
          </cell>
          <cell r="D6688" t="str">
            <v>шт</v>
          </cell>
          <cell r="E6688" t="str">
            <v>1,75 евро за 1 кг</v>
          </cell>
        </row>
        <row r="6689">
          <cell r="B6689">
            <v>6107290000</v>
          </cell>
          <cell r="C6689" t="str">
            <v>- - из прочих текстильных материалов</v>
          </cell>
          <cell r="D6689" t="str">
            <v>шт</v>
          </cell>
          <cell r="E6689" t="str">
            <v>1,75 евро за 1 кг</v>
          </cell>
        </row>
        <row r="6690">
          <cell r="B6690">
            <v>6107910000</v>
          </cell>
          <cell r="C6690" t="str">
            <v>- - из хлопчатобумажной пряжи</v>
          </cell>
          <cell r="D6690" t="str">
            <v>шт</v>
          </cell>
          <cell r="E6690" t="str">
            <v>1,75 евро за 1 кг</v>
          </cell>
        </row>
        <row r="6691">
          <cell r="B6691">
            <v>6107990000</v>
          </cell>
          <cell r="C6691" t="str">
            <v>- - из прочих текстильных материалов</v>
          </cell>
          <cell r="D6691" t="str">
            <v>шт</v>
          </cell>
          <cell r="E6691" t="str">
            <v>1,75 евро за 1 кг</v>
          </cell>
        </row>
        <row r="6692">
          <cell r="B6692">
            <v>6108110000</v>
          </cell>
          <cell r="C6692" t="str">
            <v>- - из химических нитей</v>
          </cell>
          <cell r="D6692" t="str">
            <v>шт</v>
          </cell>
          <cell r="E6692" t="str">
            <v>1,75 евро за 1 кг</v>
          </cell>
        </row>
        <row r="6693">
          <cell r="B6693">
            <v>6108190000</v>
          </cell>
          <cell r="C6693" t="str">
            <v>- - из прочих текстильных материалов</v>
          </cell>
          <cell r="D6693" t="str">
            <v>шт</v>
          </cell>
          <cell r="E6693" t="str">
            <v>1,75 евро за 1 кг</v>
          </cell>
        </row>
        <row r="6694">
          <cell r="B6694">
            <v>6108210000</v>
          </cell>
          <cell r="C6694" t="str">
            <v>- - из хлопчатобумажной пряжи</v>
          </cell>
          <cell r="D6694" t="str">
            <v>шт</v>
          </cell>
          <cell r="E6694" t="str">
            <v>1,75 евро за 1 кг</v>
          </cell>
        </row>
        <row r="6695">
          <cell r="B6695">
            <v>6108220000</v>
          </cell>
          <cell r="C6695" t="str">
            <v>- - из химических нитей</v>
          </cell>
          <cell r="D6695" t="str">
            <v>шт</v>
          </cell>
          <cell r="E6695" t="str">
            <v>1,75 евро за 1 кг</v>
          </cell>
        </row>
        <row r="6696">
          <cell r="B6696">
            <v>6108290000</v>
          </cell>
          <cell r="C6696" t="str">
            <v>- - из прочих текстильных материалов</v>
          </cell>
          <cell r="D6696" t="str">
            <v>шт</v>
          </cell>
          <cell r="E6696" t="str">
            <v>1,75 евро за 1 кг</v>
          </cell>
        </row>
        <row r="6697">
          <cell r="B6697">
            <v>6108310000</v>
          </cell>
          <cell r="C6697" t="str">
            <v>- - из хлопчатобумажной пряжи</v>
          </cell>
          <cell r="D6697" t="str">
            <v>шт</v>
          </cell>
          <cell r="E6697" t="str">
            <v>1,75 евро за 1 кг</v>
          </cell>
        </row>
        <row r="6698">
          <cell r="B6698">
            <v>6108320000</v>
          </cell>
          <cell r="C6698" t="str">
            <v>- - из химических нитей</v>
          </cell>
          <cell r="D6698" t="str">
            <v>шт</v>
          </cell>
          <cell r="E6698" t="str">
            <v>1,75 евро за 1 кг</v>
          </cell>
        </row>
        <row r="6699">
          <cell r="B6699">
            <v>6108390000</v>
          </cell>
          <cell r="C6699" t="str">
            <v>- - из прочих текстильных материалов</v>
          </cell>
          <cell r="D6699" t="str">
            <v>шт</v>
          </cell>
          <cell r="E6699" t="str">
            <v>1,75 евро за 1 кг</v>
          </cell>
        </row>
        <row r="6700">
          <cell r="B6700">
            <v>6108910000</v>
          </cell>
          <cell r="C6700" t="str">
            <v>- - из хлопчатобумажной пряжи</v>
          </cell>
          <cell r="D6700" t="str">
            <v>шт</v>
          </cell>
          <cell r="E6700" t="str">
            <v>1,75 евро за 1 кг</v>
          </cell>
        </row>
        <row r="6701">
          <cell r="B6701">
            <v>6108920000</v>
          </cell>
          <cell r="C6701" t="str">
            <v>- - из химических нитей</v>
          </cell>
          <cell r="D6701" t="str">
            <v>шт</v>
          </cell>
          <cell r="E6701" t="str">
            <v>1,75 евро за 1 кг</v>
          </cell>
        </row>
        <row r="6702">
          <cell r="B6702">
            <v>6108990000</v>
          </cell>
          <cell r="C6702" t="str">
            <v>- - из прочих текстильных материалов</v>
          </cell>
          <cell r="D6702" t="str">
            <v>шт</v>
          </cell>
          <cell r="E6702" t="str">
            <v>1,75 евро за 1 кг</v>
          </cell>
        </row>
        <row r="6703">
          <cell r="B6703">
            <v>6109100000</v>
          </cell>
          <cell r="C6703" t="str">
            <v>- из хлопчатобумажной пряжи</v>
          </cell>
          <cell r="D6703" t="str">
            <v>шт</v>
          </cell>
          <cell r="E6703" t="str">
            <v>1,75 евро за 1 кг</v>
          </cell>
        </row>
        <row r="6704">
          <cell r="B6704">
            <v>6109902000</v>
          </cell>
          <cell r="C6704" t="str">
            <v>- - из шерстяной пряжи или пряжи из тонкого волоса животных или из химических нитей</v>
          </cell>
          <cell r="D6704" t="str">
            <v>шт</v>
          </cell>
          <cell r="E6704" t="str">
            <v>1,75 евро за 1 кг</v>
          </cell>
        </row>
        <row r="6705">
          <cell r="B6705">
            <v>6109909000</v>
          </cell>
          <cell r="C6705" t="str">
            <v>- - прочие</v>
          </cell>
          <cell r="D6705" t="str">
            <v>шт</v>
          </cell>
          <cell r="E6705" t="str">
            <v>1,75 евро за 1 кг</v>
          </cell>
        </row>
        <row r="6706">
          <cell r="B6706">
            <v>6110111000</v>
          </cell>
          <cell r="C6706" t="str">
            <v>- - - свитеры и пуловеры, содержащие не менее 50 мас.% шерсти, и массой 600 г или более на одно изделие</v>
          </cell>
          <cell r="D6706" t="str">
            <v>шт</v>
          </cell>
          <cell r="E6706" t="str">
            <v>10, но не менее 1,5 евро за 1 кг</v>
          </cell>
        </row>
        <row r="6707">
          <cell r="B6707">
            <v>6110113000</v>
          </cell>
          <cell r="C6707" t="str">
            <v>- - - - для мужчин или мальчиков</v>
          </cell>
          <cell r="D6707" t="str">
            <v>шт</v>
          </cell>
          <cell r="E6707" t="str">
            <v>1,75 евро за 1 кг</v>
          </cell>
        </row>
        <row r="6708">
          <cell r="B6708">
            <v>6110119000</v>
          </cell>
          <cell r="C6708" t="str">
            <v>- - - - для женщин или девочек</v>
          </cell>
          <cell r="D6708" t="str">
            <v>шт</v>
          </cell>
          <cell r="E6708" t="str">
            <v>1,75 евро за 1 кг</v>
          </cell>
        </row>
        <row r="6709">
          <cell r="B6709">
            <v>6110121001</v>
          </cell>
          <cell r="C6709" t="str">
            <v>- - - - свитеры и пуловеры, содержащие не менее 50 мас.% шерсти, и массой 600 г или более на одно изделие</v>
          </cell>
          <cell r="D6709" t="str">
            <v>шт</v>
          </cell>
          <cell r="E6709" t="str">
            <v>10, но не менее 1,5 евро за 1 кг</v>
          </cell>
        </row>
        <row r="6710">
          <cell r="B6710">
            <v>6110121009</v>
          </cell>
          <cell r="C6710" t="str">
            <v>- - - - прочие</v>
          </cell>
          <cell r="D6710" t="str">
            <v>шт</v>
          </cell>
          <cell r="E6710" t="str">
            <v>1,75 евро за 1 кг</v>
          </cell>
        </row>
        <row r="6711">
          <cell r="B6711">
            <v>6110129001</v>
          </cell>
          <cell r="C6711" t="str">
            <v>- - - - свитеры и пуловеры, содержащие не менее 50 мас.% шерсти, и массой 600 г или более на одно изделие</v>
          </cell>
          <cell r="D6711" t="str">
            <v>шт</v>
          </cell>
          <cell r="E6711" t="str">
            <v>10, но не менее 1,5 евро за 1 кг</v>
          </cell>
        </row>
        <row r="6712">
          <cell r="B6712">
            <v>6110129009</v>
          </cell>
          <cell r="C6712" t="str">
            <v>- - - - прочие</v>
          </cell>
          <cell r="D6712" t="str">
            <v>шт</v>
          </cell>
          <cell r="E6712" t="str">
            <v>1,75 евро за 1 кг</v>
          </cell>
        </row>
        <row r="6713">
          <cell r="B6713">
            <v>6110191001</v>
          </cell>
          <cell r="C6713" t="str">
            <v>- - - - свитеры и пуловеры, содержащие не менее 50 мас.% шерсти, и массой 600 г или более на одно изделие</v>
          </cell>
          <cell r="D6713" t="str">
            <v>шт</v>
          </cell>
          <cell r="E6713" t="str">
            <v>10, но не менее 1,5 евро за 1 кг</v>
          </cell>
        </row>
        <row r="6714">
          <cell r="B6714">
            <v>6110191009</v>
          </cell>
          <cell r="C6714" t="str">
            <v>- - - - прочие</v>
          </cell>
          <cell r="D6714" t="str">
            <v>шт</v>
          </cell>
          <cell r="E6714" t="str">
            <v>1,75 евро за 1 кг</v>
          </cell>
        </row>
        <row r="6715">
          <cell r="B6715">
            <v>6110199001</v>
          </cell>
          <cell r="C6715" t="str">
            <v>- - - - свитеры и пуловеры, содержащие не менее 50 мас.% шерсти, и массой 600 г или более на одно изделие</v>
          </cell>
          <cell r="D6715" t="str">
            <v>шт</v>
          </cell>
          <cell r="E6715" t="str">
            <v>10, но не менее 1,5 евро за 1 кг</v>
          </cell>
        </row>
        <row r="6716">
          <cell r="B6716">
            <v>6110199009</v>
          </cell>
          <cell r="C6716" t="str">
            <v>- - - - прочие</v>
          </cell>
          <cell r="D6716" t="str">
            <v>шт</v>
          </cell>
          <cell r="E6716" t="str">
            <v>1,5 евро за 1 кг</v>
          </cell>
        </row>
        <row r="6717">
          <cell r="B6717">
            <v>6110201000</v>
          </cell>
          <cell r="C6717" t="str">
            <v>- - легкие тонкие джемперы и пуловеры трикотажной вязки с воротом "поло" или высоким одинарным или двойным воротом</v>
          </cell>
          <cell r="D6717" t="str">
            <v>шт</v>
          </cell>
          <cell r="E6717" t="str">
            <v>1,75 евро за 1 кг</v>
          </cell>
        </row>
        <row r="6718">
          <cell r="B6718">
            <v>6110209100</v>
          </cell>
          <cell r="C6718" t="str">
            <v>- - - для мужчин или мальчиков</v>
          </cell>
          <cell r="D6718" t="str">
            <v>шт</v>
          </cell>
          <cell r="E6718" t="str">
            <v>1,75 евро за 1 кг</v>
          </cell>
        </row>
        <row r="6719">
          <cell r="B6719">
            <v>6110209900</v>
          </cell>
          <cell r="C6719" t="str">
            <v>- - - для женщин или девочек</v>
          </cell>
          <cell r="D6719" t="str">
            <v>шт</v>
          </cell>
          <cell r="E6719" t="str">
            <v>1,75 евро за 1 кг</v>
          </cell>
        </row>
        <row r="6720">
          <cell r="B6720">
            <v>6110301000</v>
          </cell>
          <cell r="C6720" t="str">
            <v>- - легкие тонкие джемперы и пуловеры трикотажной вязки с воротом "поло" или высоким одинарным или двойным воротом</v>
          </cell>
          <cell r="D6720" t="str">
            <v>шт</v>
          </cell>
          <cell r="E6720" t="str">
            <v>1,75 евро за 1 кг</v>
          </cell>
        </row>
        <row r="6721">
          <cell r="B6721">
            <v>6110309100</v>
          </cell>
          <cell r="C6721" t="str">
            <v>- - - для мужчин или мальчиков</v>
          </cell>
          <cell r="D6721" t="str">
            <v>шт</v>
          </cell>
          <cell r="E6721" t="str">
            <v>1,75 евро за 1 кг</v>
          </cell>
        </row>
        <row r="6722">
          <cell r="B6722">
            <v>6110309900</v>
          </cell>
          <cell r="C6722" t="str">
            <v>- - - для женщин или девочек</v>
          </cell>
          <cell r="D6722" t="str">
            <v>шт</v>
          </cell>
          <cell r="E6722" t="str">
            <v>1,75 евро за 1 кг</v>
          </cell>
        </row>
        <row r="6723">
          <cell r="B6723">
            <v>6110901000</v>
          </cell>
          <cell r="C6723" t="str">
            <v>- - из льняных волокон или волокна рами</v>
          </cell>
          <cell r="D6723" t="str">
            <v>шт</v>
          </cell>
          <cell r="E6723" t="str">
            <v>1,75 евро за 1 кг</v>
          </cell>
        </row>
        <row r="6724">
          <cell r="B6724">
            <v>6110909000</v>
          </cell>
          <cell r="C6724" t="str">
            <v>- - прочие</v>
          </cell>
          <cell r="D6724" t="str">
            <v>шт</v>
          </cell>
          <cell r="E6724" t="str">
            <v>1,75 евро за 1 кг</v>
          </cell>
        </row>
        <row r="6725">
          <cell r="B6725">
            <v>6111201000</v>
          </cell>
          <cell r="C6725" t="str">
            <v>- - перчатки, варежки и митенки</v>
          </cell>
          <cell r="D6725" t="str">
            <v>пар</v>
          </cell>
          <cell r="E6725" t="str">
            <v>1,3 евро за 1 кг</v>
          </cell>
        </row>
        <row r="6726">
          <cell r="B6726">
            <v>6111209000</v>
          </cell>
          <cell r="C6726" t="str">
            <v>- - прочие</v>
          </cell>
          <cell r="D6726" t="str">
            <v>-</v>
          </cell>
          <cell r="E6726" t="str">
            <v>1,3 евро за 1 кг</v>
          </cell>
        </row>
        <row r="6727">
          <cell r="B6727">
            <v>6111301000</v>
          </cell>
          <cell r="C6727" t="str">
            <v>- - перчатки, варежки и митенки</v>
          </cell>
          <cell r="D6727" t="str">
            <v>пар</v>
          </cell>
          <cell r="E6727" t="str">
            <v>1,3 евро за 1 кг</v>
          </cell>
        </row>
        <row r="6728">
          <cell r="B6728">
            <v>6111309000</v>
          </cell>
          <cell r="C6728" t="str">
            <v>- - прочие</v>
          </cell>
          <cell r="D6728" t="str">
            <v>-</v>
          </cell>
          <cell r="E6728" t="str">
            <v>1,3 евро за 1 кг</v>
          </cell>
        </row>
        <row r="6729">
          <cell r="B6729">
            <v>6111901100</v>
          </cell>
          <cell r="C6729" t="str">
            <v>- - - перчатки, варежки и митенки</v>
          </cell>
          <cell r="D6729" t="str">
            <v>пар</v>
          </cell>
          <cell r="E6729" t="str">
            <v>1,3 евро за 1 кг</v>
          </cell>
        </row>
        <row r="6730">
          <cell r="B6730">
            <v>6111901900</v>
          </cell>
          <cell r="C6730" t="str">
            <v>- - - прочие</v>
          </cell>
          <cell r="D6730" t="str">
            <v>-</v>
          </cell>
          <cell r="E6730" t="str">
            <v>1,1 евро за 1 кг</v>
          </cell>
        </row>
        <row r="6731">
          <cell r="B6731">
            <v>6111909000</v>
          </cell>
          <cell r="C6731" t="str">
            <v>- - прочие</v>
          </cell>
          <cell r="D6731" t="str">
            <v>-</v>
          </cell>
          <cell r="E6731" t="str">
            <v>1,1 евро за 1 кг</v>
          </cell>
        </row>
        <row r="6732">
          <cell r="B6732">
            <v>6112110000</v>
          </cell>
          <cell r="C6732" t="str">
            <v>- - из хлопчатобумажной пряжи</v>
          </cell>
          <cell r="D6732" t="str">
            <v>шт</v>
          </cell>
          <cell r="E6732" t="str">
            <v>1,75 евро за 1 кг</v>
          </cell>
        </row>
        <row r="6733">
          <cell r="B6733">
            <v>6112120000</v>
          </cell>
          <cell r="C6733" t="str">
            <v>- - из синтетических нитей</v>
          </cell>
          <cell r="D6733" t="str">
            <v>шт</v>
          </cell>
          <cell r="E6733" t="str">
            <v>1,75 евро за 1 кг</v>
          </cell>
        </row>
        <row r="6734">
          <cell r="B6734">
            <v>6112190000</v>
          </cell>
          <cell r="C6734" t="str">
            <v>- - из прочих текстильных материалов</v>
          </cell>
          <cell r="D6734" t="str">
            <v>шт</v>
          </cell>
          <cell r="E6734" t="str">
            <v>1,75 евро за 1 кг</v>
          </cell>
        </row>
        <row r="6735">
          <cell r="B6735">
            <v>6112200000</v>
          </cell>
          <cell r="C6735" t="str">
            <v>- лыжные костюмы</v>
          </cell>
          <cell r="D6735" t="str">
            <v>шт</v>
          </cell>
          <cell r="E6735" t="str">
            <v>10, но не менее 1,5 евро за 1 кг</v>
          </cell>
        </row>
        <row r="6736">
          <cell r="B6736">
            <v>6112311000</v>
          </cell>
          <cell r="C6736" t="str">
            <v>- - - содержащие 5 мас.% или более резиновой нити</v>
          </cell>
          <cell r="D6736" t="str">
            <v>шт</v>
          </cell>
          <cell r="E6736" t="str">
            <v>1,75 евро за 1 кг</v>
          </cell>
        </row>
        <row r="6737">
          <cell r="B6737">
            <v>6112319000</v>
          </cell>
          <cell r="C6737" t="str">
            <v>- - - прочие</v>
          </cell>
          <cell r="D6737" t="str">
            <v>шт</v>
          </cell>
          <cell r="E6737" t="str">
            <v>1,75 евро за 1 кг</v>
          </cell>
        </row>
        <row r="6738">
          <cell r="B6738">
            <v>6112391000</v>
          </cell>
          <cell r="C6738" t="str">
            <v>- - - содержащие 5 мас.% или более резиновой нити</v>
          </cell>
          <cell r="D6738" t="str">
            <v>шт</v>
          </cell>
          <cell r="E6738" t="str">
            <v>1,75 евро за 1 кг</v>
          </cell>
        </row>
        <row r="6739">
          <cell r="B6739">
            <v>6112399000</v>
          </cell>
          <cell r="C6739" t="str">
            <v>- - - прочие</v>
          </cell>
          <cell r="D6739" t="str">
            <v>шт</v>
          </cell>
          <cell r="E6739" t="str">
            <v>1,75 евро за 1 кг</v>
          </cell>
        </row>
        <row r="6740">
          <cell r="B6740">
            <v>6112411000</v>
          </cell>
          <cell r="C6740" t="str">
            <v>- - - содержащие 5 мас.% или более резиновой нити</v>
          </cell>
          <cell r="D6740" t="str">
            <v>шт</v>
          </cell>
          <cell r="E6740" t="str">
            <v>1,75 евро за 1 кг</v>
          </cell>
        </row>
        <row r="6741">
          <cell r="B6741">
            <v>6112419000</v>
          </cell>
          <cell r="C6741" t="str">
            <v>- - - прочие</v>
          </cell>
          <cell r="D6741" t="str">
            <v>шт</v>
          </cell>
          <cell r="E6741" t="str">
            <v>1,75 евро за 1 кг</v>
          </cell>
        </row>
        <row r="6742">
          <cell r="B6742">
            <v>6112491000</v>
          </cell>
          <cell r="C6742" t="str">
            <v>- - - содержащие 5 мас.% или более резиновой нити</v>
          </cell>
          <cell r="D6742" t="str">
            <v>шт</v>
          </cell>
          <cell r="E6742" t="str">
            <v>1,75 евро за 1 кг</v>
          </cell>
        </row>
        <row r="6743">
          <cell r="B6743">
            <v>6112499000</v>
          </cell>
          <cell r="C6743" t="str">
            <v>- - - прочие</v>
          </cell>
          <cell r="D6743" t="str">
            <v>шт</v>
          </cell>
          <cell r="E6743" t="str">
            <v>1,75 евро за 1 кг</v>
          </cell>
        </row>
        <row r="6744">
          <cell r="B6744">
            <v>6113001000</v>
          </cell>
          <cell r="C6744" t="str">
            <v>- из трикотажного полотна машинного или ручного вязания товарной позиции 5906</v>
          </cell>
          <cell r="D6744" t="str">
            <v>-</v>
          </cell>
          <cell r="E6744">
            <v>15</v>
          </cell>
        </row>
        <row r="6745">
          <cell r="B6745">
            <v>6113009000</v>
          </cell>
          <cell r="C6745" t="str">
            <v>- прочие</v>
          </cell>
          <cell r="D6745" t="str">
            <v>-</v>
          </cell>
          <cell r="E6745">
            <v>15</v>
          </cell>
        </row>
        <row r="6746">
          <cell r="B6746">
            <v>6114200000</v>
          </cell>
          <cell r="C6746" t="str">
            <v>- из хлопчатобумажной пряжи</v>
          </cell>
          <cell r="D6746" t="str">
            <v>-</v>
          </cell>
          <cell r="E6746">
            <v>15</v>
          </cell>
        </row>
        <row r="6747">
          <cell r="B6747">
            <v>6114300000</v>
          </cell>
          <cell r="C6747" t="str">
            <v>- из химических нитей</v>
          </cell>
          <cell r="D6747" t="str">
            <v>-</v>
          </cell>
          <cell r="E6747">
            <v>15</v>
          </cell>
        </row>
        <row r="6748">
          <cell r="B6748">
            <v>6114900000</v>
          </cell>
          <cell r="C6748" t="str">
            <v>- из прочих текстильных материалов</v>
          </cell>
          <cell r="D6748" t="str">
            <v>-</v>
          </cell>
          <cell r="E6748">
            <v>15</v>
          </cell>
        </row>
        <row r="6749">
          <cell r="B6749">
            <v>6115101001</v>
          </cell>
          <cell r="C6749" t="str">
            <v>- - - колготы для страдающих варикозным расширением вен из синтетических нитей линейной плотности одиночной нити 67 дтекс или более</v>
          </cell>
          <cell r="D6749" t="str">
            <v>шт</v>
          </cell>
          <cell r="E6749">
            <v>5</v>
          </cell>
        </row>
        <row r="6750">
          <cell r="B6750">
            <v>6115101002</v>
          </cell>
          <cell r="C6750" t="str">
            <v>- - - гольфы для страдающих варикозным расширением вен из синтетических нитей линейной плотности одиночной нити 67 дтекс или более</v>
          </cell>
          <cell r="D6750" t="str">
            <v>пар</v>
          </cell>
          <cell r="E6750">
            <v>5</v>
          </cell>
        </row>
        <row r="6751">
          <cell r="B6751">
            <v>6115101009</v>
          </cell>
          <cell r="C6751" t="str">
            <v>- - - прочие</v>
          </cell>
          <cell r="D6751" t="str">
            <v>пар</v>
          </cell>
          <cell r="E6751">
            <v>5</v>
          </cell>
        </row>
        <row r="6752">
          <cell r="B6752">
            <v>6115109000</v>
          </cell>
          <cell r="C6752" t="str">
            <v>- - прочие</v>
          </cell>
          <cell r="D6752" t="str">
            <v>пар</v>
          </cell>
          <cell r="E6752">
            <v>5</v>
          </cell>
        </row>
        <row r="6753">
          <cell r="B6753">
            <v>6115210000</v>
          </cell>
          <cell r="C6753" t="str">
            <v>- - из синтетических нитей линейной плотности одиночной нити менее 67 дтекс</v>
          </cell>
          <cell r="D6753" t="str">
            <v>шт</v>
          </cell>
          <cell r="E6753">
            <v>12</v>
          </cell>
        </row>
        <row r="6754">
          <cell r="B6754">
            <v>6115220000</v>
          </cell>
          <cell r="C6754" t="str">
            <v>- - из синтетических нитей линейной плотности одиночной нити 67 дтекс или более</v>
          </cell>
          <cell r="D6754" t="str">
            <v>шт</v>
          </cell>
          <cell r="E6754">
            <v>12</v>
          </cell>
        </row>
        <row r="6755">
          <cell r="B6755">
            <v>6115290000</v>
          </cell>
          <cell r="C6755" t="str">
            <v>- - из прочих текстильных материалов</v>
          </cell>
          <cell r="D6755" t="str">
            <v>шт</v>
          </cell>
          <cell r="E6755">
            <v>12</v>
          </cell>
        </row>
        <row r="6756">
          <cell r="B6756">
            <v>6115301100</v>
          </cell>
          <cell r="C6756" t="str">
            <v>- - - гольфы</v>
          </cell>
          <cell r="D6756" t="str">
            <v>пар</v>
          </cell>
          <cell r="E6756">
            <v>12</v>
          </cell>
        </row>
        <row r="6757">
          <cell r="B6757">
            <v>6115301900</v>
          </cell>
          <cell r="C6757" t="str">
            <v>- - - прочие</v>
          </cell>
          <cell r="D6757" t="str">
            <v>пар</v>
          </cell>
          <cell r="E6757">
            <v>12</v>
          </cell>
        </row>
        <row r="6758">
          <cell r="B6758">
            <v>6115309000</v>
          </cell>
          <cell r="C6758" t="str">
            <v>- - из прочих текстильных материалов</v>
          </cell>
          <cell r="D6758" t="str">
            <v>пар</v>
          </cell>
          <cell r="E6758">
            <v>12</v>
          </cell>
        </row>
        <row r="6759">
          <cell r="B6759">
            <v>6115940000</v>
          </cell>
          <cell r="C6759" t="str">
            <v>- - из шерстяной пряжи или пряжи из тонкого волоса животных</v>
          </cell>
          <cell r="D6759" t="str">
            <v>пар</v>
          </cell>
          <cell r="E6759">
            <v>12</v>
          </cell>
        </row>
        <row r="6760">
          <cell r="B6760">
            <v>6115950000</v>
          </cell>
          <cell r="C6760" t="str">
            <v>- - из хлопчатобумажной пряжи</v>
          </cell>
          <cell r="D6760" t="str">
            <v>пар</v>
          </cell>
          <cell r="E6760">
            <v>10</v>
          </cell>
        </row>
        <row r="6761">
          <cell r="B6761">
            <v>6115961000</v>
          </cell>
          <cell r="C6761" t="str">
            <v>- - - гольфы</v>
          </cell>
          <cell r="D6761" t="str">
            <v>пар</v>
          </cell>
          <cell r="E6761">
            <v>10</v>
          </cell>
        </row>
        <row r="6762">
          <cell r="B6762">
            <v>6115969100</v>
          </cell>
          <cell r="C6762" t="str">
            <v>- - - - женские чулки</v>
          </cell>
          <cell r="D6762" t="str">
            <v>пар</v>
          </cell>
          <cell r="E6762">
            <v>12</v>
          </cell>
        </row>
        <row r="6763">
          <cell r="B6763">
            <v>6115969900</v>
          </cell>
          <cell r="C6763" t="str">
            <v>- - - - прочие</v>
          </cell>
          <cell r="D6763" t="str">
            <v>пар</v>
          </cell>
          <cell r="E6763">
            <v>12</v>
          </cell>
        </row>
        <row r="6764">
          <cell r="B6764">
            <v>6115990000</v>
          </cell>
          <cell r="C6764" t="str">
            <v>- - из прочих текстильных материалов</v>
          </cell>
          <cell r="D6764" t="str">
            <v>пар</v>
          </cell>
          <cell r="E6764">
            <v>13</v>
          </cell>
        </row>
        <row r="6765">
          <cell r="B6765">
            <v>6116102000</v>
          </cell>
          <cell r="C6765" t="str">
            <v>- - перчатки, пропитанные или с покрытием резиной</v>
          </cell>
          <cell r="D6765" t="str">
            <v>пар</v>
          </cell>
          <cell r="E6765">
            <v>12</v>
          </cell>
        </row>
        <row r="6766">
          <cell r="B6766">
            <v>6116108000</v>
          </cell>
          <cell r="C6766" t="str">
            <v>- - прочие</v>
          </cell>
          <cell r="D6766" t="str">
            <v>пар</v>
          </cell>
          <cell r="E6766">
            <v>12</v>
          </cell>
        </row>
        <row r="6767">
          <cell r="B6767">
            <v>6116910000</v>
          </cell>
          <cell r="C6767" t="str">
            <v>- - из шерстяной пряжи или пряжи из тонкого волоса животных</v>
          </cell>
          <cell r="D6767" t="str">
            <v>пар</v>
          </cell>
          <cell r="E6767">
            <v>10</v>
          </cell>
        </row>
        <row r="6768">
          <cell r="B6768">
            <v>6116920000</v>
          </cell>
          <cell r="C6768" t="str">
            <v>- - из хлопчатобумажной пряжи</v>
          </cell>
          <cell r="D6768" t="str">
            <v>пар</v>
          </cell>
          <cell r="E6768">
            <v>13</v>
          </cell>
        </row>
        <row r="6769">
          <cell r="B6769">
            <v>6116930000</v>
          </cell>
          <cell r="C6769" t="str">
            <v>- - из синтетических нитей</v>
          </cell>
          <cell r="D6769" t="str">
            <v>пар</v>
          </cell>
          <cell r="E6769">
            <v>14</v>
          </cell>
        </row>
        <row r="6770">
          <cell r="B6770">
            <v>6116990000</v>
          </cell>
          <cell r="C6770" t="str">
            <v>- - из прочих текстильных материалов</v>
          </cell>
          <cell r="D6770" t="str">
            <v>пар</v>
          </cell>
          <cell r="E6770">
            <v>14</v>
          </cell>
        </row>
        <row r="6771">
          <cell r="B6771">
            <v>6117100000</v>
          </cell>
          <cell r="C6771" t="str">
            <v>- шали, шарфы, кашне, мантильи, вуали и аналогичные изделия</v>
          </cell>
          <cell r="D6771" t="str">
            <v>шт</v>
          </cell>
          <cell r="E6771">
            <v>17.5</v>
          </cell>
        </row>
        <row r="6772">
          <cell r="B6772">
            <v>6117801001</v>
          </cell>
          <cell r="C6772" t="str">
            <v>- - - рукава для больных с лимфовенозной недостаточностью верхних конечностей</v>
          </cell>
          <cell r="D6772" t="str">
            <v>шт</v>
          </cell>
          <cell r="E6772">
            <v>10</v>
          </cell>
        </row>
        <row r="6773">
          <cell r="B6773">
            <v>6117801009</v>
          </cell>
          <cell r="C6773" t="str">
            <v>- - - прочие</v>
          </cell>
          <cell r="D6773" t="str">
            <v>-</v>
          </cell>
          <cell r="E6773">
            <v>17.5</v>
          </cell>
        </row>
        <row r="6774">
          <cell r="B6774">
            <v>6117808001</v>
          </cell>
          <cell r="C6774" t="str">
            <v>- - - галстуки, галстуки-бабочки и шейные платки</v>
          </cell>
          <cell r="D6774" t="str">
            <v>-</v>
          </cell>
          <cell r="E6774">
            <v>14</v>
          </cell>
        </row>
        <row r="6775">
          <cell r="B6775">
            <v>6117808009</v>
          </cell>
          <cell r="C6775" t="str">
            <v>- - - прочие</v>
          </cell>
          <cell r="D6775" t="str">
            <v>-</v>
          </cell>
          <cell r="E6775" t="str">
            <v>17,5, но не менее 1,44 евро за 1 кг</v>
          </cell>
        </row>
        <row r="6776">
          <cell r="B6776">
            <v>6117900000</v>
          </cell>
          <cell r="C6776" t="str">
            <v>- части</v>
          </cell>
          <cell r="D6776" t="str">
            <v>-</v>
          </cell>
          <cell r="E6776">
            <v>17.5</v>
          </cell>
        </row>
        <row r="6777">
          <cell r="B6777">
            <v>6201110000</v>
          </cell>
          <cell r="C6777" t="str">
            <v>- - из шерстяной пряжи или пряжи из тонкого волоса животных</v>
          </cell>
          <cell r="D6777" t="str">
            <v>шт</v>
          </cell>
          <cell r="E6777" t="str">
            <v>2,6 евро за 1 кг</v>
          </cell>
        </row>
        <row r="6778">
          <cell r="B6778">
            <v>6201121000</v>
          </cell>
          <cell r="C6778" t="str">
            <v>- - - с массой одного изделия не более 1 кг</v>
          </cell>
          <cell r="D6778" t="str">
            <v>шт</v>
          </cell>
          <cell r="E6778" t="str">
            <v>10, но не менее 2,25 евро за 1 кг</v>
          </cell>
        </row>
        <row r="6779">
          <cell r="B6779">
            <v>6201129000</v>
          </cell>
          <cell r="C6779" t="str">
            <v>- - - с массой одного изделия более 1 кг</v>
          </cell>
          <cell r="D6779" t="str">
            <v>шт</v>
          </cell>
          <cell r="E6779" t="str">
            <v>10, но не менее 2,25 евро за 1 кг</v>
          </cell>
        </row>
        <row r="6780">
          <cell r="B6780">
            <v>6201131000</v>
          </cell>
          <cell r="C6780" t="str">
            <v>- - - с массой одного изделия не более 1 кг</v>
          </cell>
          <cell r="D6780" t="str">
            <v>шт</v>
          </cell>
          <cell r="E6780" t="str">
            <v>10, но не менее 2,25 евро за 1 кг</v>
          </cell>
        </row>
        <row r="6781">
          <cell r="B6781">
            <v>6201139000</v>
          </cell>
          <cell r="C6781" t="str">
            <v>- - - с массой одного изделия более 1 кг</v>
          </cell>
          <cell r="D6781" t="str">
            <v>шт</v>
          </cell>
          <cell r="E6781" t="str">
            <v>10, но не менее 2,25 евро за 1 кг</v>
          </cell>
        </row>
        <row r="6782">
          <cell r="B6782">
            <v>6201190000</v>
          </cell>
          <cell r="C6782" t="str">
            <v>- - из прочих текстильных материалов</v>
          </cell>
          <cell r="D6782" t="str">
            <v>шт</v>
          </cell>
          <cell r="E6782" t="str">
            <v>10, но не менее 2,25 евро за 1 кг</v>
          </cell>
        </row>
        <row r="6783">
          <cell r="B6783">
            <v>6201910000</v>
          </cell>
          <cell r="C6783" t="str">
            <v>- - из шерстяной пряжи или пряжи из тонкого волоса животных</v>
          </cell>
          <cell r="D6783" t="str">
            <v>шт</v>
          </cell>
          <cell r="E6783" t="str">
            <v>2,6 евро за 1 кг</v>
          </cell>
        </row>
        <row r="6784">
          <cell r="B6784">
            <v>6201920000</v>
          </cell>
          <cell r="C6784" t="str">
            <v>- - из хлопчатобумажной пряжи</v>
          </cell>
          <cell r="D6784" t="str">
            <v>шт</v>
          </cell>
          <cell r="E6784" t="str">
            <v>10, но не менее 2,25 евро за 1 кг</v>
          </cell>
        </row>
        <row r="6785">
          <cell r="B6785">
            <v>6201930000</v>
          </cell>
          <cell r="C6785" t="str">
            <v>- - из химических нитей</v>
          </cell>
          <cell r="D6785" t="str">
            <v>шт</v>
          </cell>
          <cell r="E6785" t="str">
            <v>10, но не менее 2,25 евро за 1 кг</v>
          </cell>
        </row>
        <row r="6786">
          <cell r="B6786">
            <v>6201990000</v>
          </cell>
          <cell r="C6786" t="str">
            <v>- - из прочих текстильных материалов</v>
          </cell>
          <cell r="D6786" t="str">
            <v>шт</v>
          </cell>
          <cell r="E6786" t="str">
            <v>10, но не менее 2,25 евро за 1 кг</v>
          </cell>
        </row>
        <row r="6787">
          <cell r="B6787">
            <v>6202110000</v>
          </cell>
          <cell r="C6787" t="str">
            <v>- - из шерстяной пряжи или пряжи из тонкого волоса животных</v>
          </cell>
          <cell r="D6787" t="str">
            <v>шт</v>
          </cell>
          <cell r="E6787" t="str">
            <v>2,6 евро за 1 кг</v>
          </cell>
        </row>
        <row r="6788">
          <cell r="B6788">
            <v>6202121000</v>
          </cell>
          <cell r="C6788" t="str">
            <v>- - - с массой одного изделия не более 1 кг</v>
          </cell>
          <cell r="D6788" t="str">
            <v>шт</v>
          </cell>
          <cell r="E6788" t="str">
            <v>10, но не менее 2,25 евро за 1 кг</v>
          </cell>
        </row>
        <row r="6789">
          <cell r="B6789">
            <v>6202129000</v>
          </cell>
          <cell r="C6789" t="str">
            <v>- - - с массой одного изделия более 1 кг</v>
          </cell>
          <cell r="D6789" t="str">
            <v>шт</v>
          </cell>
          <cell r="E6789" t="str">
            <v>10, но не менее 2,25 евро за 1 кг</v>
          </cell>
        </row>
        <row r="6790">
          <cell r="B6790">
            <v>6202131000</v>
          </cell>
          <cell r="C6790" t="str">
            <v>- - - с массой одного изделия не более 1 кг</v>
          </cell>
          <cell r="D6790" t="str">
            <v>шт</v>
          </cell>
          <cell r="E6790" t="str">
            <v>10, но не менее 2,25 евро за 1 кг</v>
          </cell>
        </row>
        <row r="6791">
          <cell r="B6791">
            <v>6202139000</v>
          </cell>
          <cell r="C6791" t="str">
            <v>- - - с массой одного изделия более 1 кг</v>
          </cell>
          <cell r="D6791" t="str">
            <v>шт</v>
          </cell>
          <cell r="E6791" t="str">
            <v>2,6 евро за 1 кг</v>
          </cell>
        </row>
        <row r="6792">
          <cell r="B6792">
            <v>6202190000</v>
          </cell>
          <cell r="C6792" t="str">
            <v>- - из прочих текстильных материалов</v>
          </cell>
          <cell r="D6792" t="str">
            <v>шт</v>
          </cell>
          <cell r="E6792" t="str">
            <v>10, но не менее 2,25 евро за 1 кг</v>
          </cell>
        </row>
        <row r="6793">
          <cell r="B6793">
            <v>6202910000</v>
          </cell>
          <cell r="C6793" t="str">
            <v>- - из шерстяной пряжи или пряжи из тонкого волоса животных</v>
          </cell>
          <cell r="D6793" t="str">
            <v>шт</v>
          </cell>
          <cell r="E6793" t="str">
            <v>2,6 евро за 1 кг</v>
          </cell>
        </row>
        <row r="6794">
          <cell r="B6794">
            <v>6202920000</v>
          </cell>
          <cell r="C6794" t="str">
            <v>- - из хлопчатобумажной пряжи</v>
          </cell>
          <cell r="D6794" t="str">
            <v>шт</v>
          </cell>
          <cell r="E6794" t="str">
            <v>10, но не менее 2,25 евро за 1 кг</v>
          </cell>
        </row>
        <row r="6795">
          <cell r="B6795">
            <v>6202930000</v>
          </cell>
          <cell r="C6795" t="str">
            <v>- - из химических нитей</v>
          </cell>
          <cell r="D6795" t="str">
            <v>шт</v>
          </cell>
          <cell r="E6795" t="str">
            <v>10, но не менее 2,25 евро за 1 кг</v>
          </cell>
        </row>
        <row r="6796">
          <cell r="B6796">
            <v>6202990000</v>
          </cell>
          <cell r="C6796" t="str">
            <v>- - из прочих текстильных материалов</v>
          </cell>
          <cell r="D6796" t="str">
            <v>шт</v>
          </cell>
          <cell r="E6796" t="str">
            <v>2,6 евро за 1 кг</v>
          </cell>
        </row>
        <row r="6797">
          <cell r="B6797">
            <v>6203110000</v>
          </cell>
          <cell r="C6797" t="str">
            <v>- - из шерстяной пряжи или пряжи из тонкого волоса животных</v>
          </cell>
          <cell r="D6797" t="str">
            <v>шт</v>
          </cell>
          <cell r="E6797" t="str">
            <v>2,2 евро за 1 кг</v>
          </cell>
        </row>
        <row r="6798">
          <cell r="B6798">
            <v>6203120000</v>
          </cell>
          <cell r="C6798" t="str">
            <v>- - из синтетических нитей</v>
          </cell>
          <cell r="D6798" t="str">
            <v>шт</v>
          </cell>
          <cell r="E6798" t="str">
            <v>10, но не менее 1,9 евро за 1 кг</v>
          </cell>
        </row>
        <row r="6799">
          <cell r="B6799">
            <v>6203191000</v>
          </cell>
          <cell r="C6799" t="str">
            <v>- - - из хлопчатобумажной пряжи</v>
          </cell>
          <cell r="D6799" t="str">
            <v>шт</v>
          </cell>
          <cell r="E6799" t="str">
            <v>2,2 евро за 1 кг</v>
          </cell>
        </row>
        <row r="6800">
          <cell r="B6800">
            <v>6203193000</v>
          </cell>
          <cell r="C6800" t="str">
            <v>- - - из искусственных нитей</v>
          </cell>
          <cell r="D6800" t="str">
            <v>шт</v>
          </cell>
          <cell r="E6800" t="str">
            <v>2,2 евро за 1 кг</v>
          </cell>
        </row>
        <row r="6801">
          <cell r="B6801">
            <v>6203199000</v>
          </cell>
          <cell r="C6801" t="str">
            <v>- - - из прочих текстильных материалов</v>
          </cell>
          <cell r="D6801" t="str">
            <v>шт</v>
          </cell>
          <cell r="E6801" t="str">
            <v>2,2 евро за 1 кг</v>
          </cell>
        </row>
        <row r="6802">
          <cell r="B6802">
            <v>6203221000</v>
          </cell>
          <cell r="C6802" t="str">
            <v>- - - производственные и профессиональные</v>
          </cell>
          <cell r="D6802" t="str">
            <v>шт</v>
          </cell>
          <cell r="E6802" t="str">
            <v>10, но не менее 1,88 евро за 1 кг</v>
          </cell>
        </row>
        <row r="6803">
          <cell r="B6803">
            <v>6203228000</v>
          </cell>
          <cell r="C6803" t="str">
            <v>- - - прочие</v>
          </cell>
          <cell r="D6803" t="str">
            <v>шт</v>
          </cell>
          <cell r="E6803" t="str">
            <v>10, но не менее 1,88 евро за 1 кг</v>
          </cell>
        </row>
        <row r="6804">
          <cell r="B6804">
            <v>6203231000</v>
          </cell>
          <cell r="C6804" t="str">
            <v>- - - производственные и профессиональные</v>
          </cell>
          <cell r="D6804" t="str">
            <v>шт</v>
          </cell>
          <cell r="E6804" t="str">
            <v>2,2 евро за 1 кг</v>
          </cell>
        </row>
        <row r="6805">
          <cell r="B6805">
            <v>6203238000</v>
          </cell>
          <cell r="C6805" t="str">
            <v>- - - прочие</v>
          </cell>
          <cell r="D6805" t="str">
            <v>шт</v>
          </cell>
          <cell r="E6805" t="str">
            <v>10, но не менее 1,88 евро за 1 кг</v>
          </cell>
        </row>
        <row r="6806">
          <cell r="B6806">
            <v>6203291100</v>
          </cell>
          <cell r="C6806" t="str">
            <v>- - - - производственные и профессиональные</v>
          </cell>
          <cell r="D6806" t="str">
            <v>шт</v>
          </cell>
          <cell r="E6806" t="str">
            <v>10, но не менее 1,88 евро за 1 кг</v>
          </cell>
        </row>
        <row r="6807">
          <cell r="B6807">
            <v>6203291800</v>
          </cell>
          <cell r="C6807" t="str">
            <v>- - - - прочие</v>
          </cell>
          <cell r="D6807" t="str">
            <v>шт</v>
          </cell>
          <cell r="E6807" t="str">
            <v>10, но не менее 1,88 евро за 1 кг</v>
          </cell>
        </row>
        <row r="6808">
          <cell r="B6808">
            <v>6203293000</v>
          </cell>
          <cell r="C6808" t="str">
            <v>- - - из шерстяной пряжи или пряжи из тонкого волоса животных</v>
          </cell>
          <cell r="D6808" t="str">
            <v>шт</v>
          </cell>
          <cell r="E6808" t="str">
            <v>2,2 евро за 1 кг</v>
          </cell>
        </row>
        <row r="6809">
          <cell r="B6809">
            <v>6203299000</v>
          </cell>
          <cell r="C6809" t="str">
            <v>- - - из прочих текстильных материалов</v>
          </cell>
          <cell r="D6809" t="str">
            <v>шт</v>
          </cell>
          <cell r="E6809" t="str">
            <v>10, но не менее 1,88 евро за 1 кг</v>
          </cell>
        </row>
        <row r="6810">
          <cell r="B6810">
            <v>6203310000</v>
          </cell>
          <cell r="C6810" t="str">
            <v>- - из шерстяной пряжи или пряжи из тонкого волоса животных</v>
          </cell>
          <cell r="D6810" t="str">
            <v>шт</v>
          </cell>
          <cell r="E6810" t="str">
            <v>2,2 евро за 1 кг</v>
          </cell>
        </row>
        <row r="6811">
          <cell r="B6811">
            <v>6203321000</v>
          </cell>
          <cell r="C6811" t="str">
            <v>- - - производственные и профессиональные</v>
          </cell>
          <cell r="D6811" t="str">
            <v>шт</v>
          </cell>
          <cell r="E6811" t="str">
            <v>10, но не менее 1,9 евро за 1 кг</v>
          </cell>
        </row>
        <row r="6812">
          <cell r="B6812">
            <v>6203329000</v>
          </cell>
          <cell r="C6812" t="str">
            <v>- - - прочие</v>
          </cell>
          <cell r="D6812" t="str">
            <v>шт</v>
          </cell>
          <cell r="E6812" t="str">
            <v>2,2 евро за 1 кг</v>
          </cell>
        </row>
        <row r="6813">
          <cell r="B6813">
            <v>6203331000</v>
          </cell>
          <cell r="C6813" t="str">
            <v>- - - производственные и профессиональные</v>
          </cell>
          <cell r="D6813" t="str">
            <v>шт</v>
          </cell>
          <cell r="E6813" t="str">
            <v>10, но не менее 1,88 евро за 1 кг</v>
          </cell>
        </row>
        <row r="6814">
          <cell r="B6814">
            <v>6203339000</v>
          </cell>
          <cell r="C6814" t="str">
            <v>- - - прочие</v>
          </cell>
          <cell r="D6814" t="str">
            <v>шт</v>
          </cell>
          <cell r="E6814" t="str">
            <v>2,2 евро за 1 кг</v>
          </cell>
        </row>
        <row r="6815">
          <cell r="B6815">
            <v>6203391100</v>
          </cell>
          <cell r="C6815" t="str">
            <v>- - - - производственные и профессиональные</v>
          </cell>
          <cell r="D6815" t="str">
            <v>шт</v>
          </cell>
          <cell r="E6815" t="str">
            <v>10, но не менее 1,9 евро за 1 кг</v>
          </cell>
        </row>
        <row r="6816">
          <cell r="B6816">
            <v>6203391900</v>
          </cell>
          <cell r="C6816" t="str">
            <v>- - - - прочие</v>
          </cell>
          <cell r="D6816" t="str">
            <v>шт</v>
          </cell>
          <cell r="E6816" t="str">
            <v>2,2 евро за 1 кг</v>
          </cell>
        </row>
        <row r="6817">
          <cell r="B6817">
            <v>6203399000</v>
          </cell>
          <cell r="C6817" t="str">
            <v>- - - из прочих текстильных материалов</v>
          </cell>
          <cell r="D6817" t="str">
            <v>шт</v>
          </cell>
          <cell r="E6817" t="str">
            <v>2,2 евро за 1 кг</v>
          </cell>
        </row>
        <row r="6818">
          <cell r="B6818">
            <v>6203411000</v>
          </cell>
          <cell r="C6818" t="str">
            <v>- - - брюки и бриджи</v>
          </cell>
          <cell r="D6818" t="str">
            <v>шт</v>
          </cell>
          <cell r="E6818" t="str">
            <v>2,2 евро за 1 кг</v>
          </cell>
        </row>
        <row r="6819">
          <cell r="B6819">
            <v>6203413000</v>
          </cell>
          <cell r="C6819" t="str">
            <v>- - - комбинезоны с нагрудниками и лямками</v>
          </cell>
          <cell r="D6819" t="str">
            <v>шт</v>
          </cell>
          <cell r="E6819" t="str">
            <v>2,2 евро за 1 кг</v>
          </cell>
        </row>
        <row r="6820">
          <cell r="B6820">
            <v>6203419000</v>
          </cell>
          <cell r="C6820" t="str">
            <v>- - - прочие</v>
          </cell>
          <cell r="D6820" t="str">
            <v>шт</v>
          </cell>
          <cell r="E6820" t="str">
            <v>10, но не менее 1,88 евро за 1 кг</v>
          </cell>
        </row>
        <row r="6821">
          <cell r="B6821">
            <v>6203421100</v>
          </cell>
          <cell r="C6821" t="str">
            <v>- - - - производственные и профессиональные</v>
          </cell>
          <cell r="D6821" t="str">
            <v>шт</v>
          </cell>
          <cell r="E6821" t="str">
            <v>2,2 евро за 1 кг</v>
          </cell>
        </row>
        <row r="6822">
          <cell r="B6822">
            <v>6203423100</v>
          </cell>
          <cell r="C6822" t="str">
            <v>- - - - - из денима, или джинсовой ткани</v>
          </cell>
          <cell r="D6822" t="str">
            <v>шт</v>
          </cell>
          <cell r="E6822" t="str">
            <v>10, но не менее 1,88 евро за 1 кг</v>
          </cell>
        </row>
        <row r="6823">
          <cell r="B6823">
            <v>6203423300</v>
          </cell>
          <cell r="C6823" t="str">
            <v>- - - - - из вельвет-корда с разрезным ворсом</v>
          </cell>
          <cell r="D6823" t="str">
            <v>шт</v>
          </cell>
          <cell r="E6823" t="str">
            <v>10, но не менее 1,88 евро за 1 кг</v>
          </cell>
        </row>
        <row r="6824">
          <cell r="B6824">
            <v>6203423500</v>
          </cell>
          <cell r="C6824" t="str">
            <v>- - - - - прочие</v>
          </cell>
          <cell r="D6824" t="str">
            <v>шт</v>
          </cell>
          <cell r="E6824" t="str">
            <v>10, но не менее 1,875 евро за 1 кг</v>
          </cell>
        </row>
        <row r="6825">
          <cell r="B6825">
            <v>6203425100</v>
          </cell>
          <cell r="C6825" t="str">
            <v>- - - - производственные и профессиональные</v>
          </cell>
          <cell r="D6825" t="str">
            <v>шт</v>
          </cell>
          <cell r="E6825" t="str">
            <v>2,2 евро за 1 кг</v>
          </cell>
        </row>
        <row r="6826">
          <cell r="B6826">
            <v>6203425900</v>
          </cell>
          <cell r="C6826" t="str">
            <v>- - - - прочие</v>
          </cell>
          <cell r="D6826" t="str">
            <v>шт</v>
          </cell>
          <cell r="E6826" t="str">
            <v>10, но не менее 1,88 евро за 1 кг</v>
          </cell>
        </row>
        <row r="6827">
          <cell r="B6827">
            <v>6203429000</v>
          </cell>
          <cell r="C6827" t="str">
            <v>- - - прочие</v>
          </cell>
          <cell r="D6827" t="str">
            <v>шт</v>
          </cell>
          <cell r="E6827" t="str">
            <v>10, но не менее 1,88 евро за 1 кг</v>
          </cell>
        </row>
        <row r="6828">
          <cell r="B6828">
            <v>6203431100</v>
          </cell>
          <cell r="C6828" t="str">
            <v>- - - - производственные и профессиональные</v>
          </cell>
          <cell r="D6828" t="str">
            <v>шт</v>
          </cell>
          <cell r="E6828" t="str">
            <v>10, но не менее 1,88 евро за 1 кг</v>
          </cell>
        </row>
        <row r="6829">
          <cell r="B6829">
            <v>6203431900</v>
          </cell>
          <cell r="C6829" t="str">
            <v>- - - - прочие</v>
          </cell>
          <cell r="D6829" t="str">
            <v>шт</v>
          </cell>
          <cell r="E6829" t="str">
            <v>10, но не менее 1,88 евро за 1 кг</v>
          </cell>
        </row>
        <row r="6830">
          <cell r="B6830">
            <v>6203433100</v>
          </cell>
          <cell r="C6830" t="str">
            <v>- - - - производственные и профессиональные</v>
          </cell>
          <cell r="D6830" t="str">
            <v>шт</v>
          </cell>
          <cell r="E6830" t="str">
            <v>10, но не менее 1,88 евро за 1 кг</v>
          </cell>
        </row>
        <row r="6831">
          <cell r="B6831">
            <v>6203433900</v>
          </cell>
          <cell r="C6831" t="str">
            <v>- - - - прочие</v>
          </cell>
          <cell r="D6831" t="str">
            <v>шт</v>
          </cell>
          <cell r="E6831" t="str">
            <v>2,2 евро за 1 кг</v>
          </cell>
        </row>
        <row r="6832">
          <cell r="B6832">
            <v>6203439000</v>
          </cell>
          <cell r="C6832" t="str">
            <v>- - - прочие</v>
          </cell>
          <cell r="D6832" t="str">
            <v>шт</v>
          </cell>
          <cell r="E6832" t="str">
            <v>2,2 евро за 1 кг</v>
          </cell>
        </row>
        <row r="6833">
          <cell r="B6833">
            <v>6203491100</v>
          </cell>
          <cell r="C6833" t="str">
            <v>- - - - - производственные и профессиональные</v>
          </cell>
          <cell r="D6833" t="str">
            <v>шт</v>
          </cell>
          <cell r="E6833" t="str">
            <v>10, но не менее 1,88 евро за 1 кг</v>
          </cell>
        </row>
        <row r="6834">
          <cell r="B6834">
            <v>6203491900</v>
          </cell>
          <cell r="C6834" t="str">
            <v>- - - - - прочие</v>
          </cell>
          <cell r="D6834" t="str">
            <v>шт</v>
          </cell>
          <cell r="E6834" t="str">
            <v>10, но не менее 1,88 евро за 1 кг</v>
          </cell>
        </row>
        <row r="6835">
          <cell r="B6835">
            <v>6203493100</v>
          </cell>
          <cell r="C6835" t="str">
            <v>- - - - - производственные и профессиональные</v>
          </cell>
          <cell r="D6835" t="str">
            <v>шт</v>
          </cell>
          <cell r="E6835" t="str">
            <v>2,2 евро за 1 кг</v>
          </cell>
        </row>
        <row r="6836">
          <cell r="B6836">
            <v>6203493900</v>
          </cell>
          <cell r="C6836" t="str">
            <v>- - - - - прочие</v>
          </cell>
          <cell r="D6836" t="str">
            <v>шт</v>
          </cell>
          <cell r="E6836" t="str">
            <v>2,2 евро за 1 кг</v>
          </cell>
        </row>
        <row r="6837">
          <cell r="B6837">
            <v>6203495000</v>
          </cell>
          <cell r="C6837" t="str">
            <v>- - - - прочие</v>
          </cell>
          <cell r="D6837" t="str">
            <v>шт</v>
          </cell>
          <cell r="E6837" t="str">
            <v>2,2 евро за 1 кг</v>
          </cell>
        </row>
        <row r="6838">
          <cell r="B6838">
            <v>6203499000</v>
          </cell>
          <cell r="C6838" t="str">
            <v>- - - из прочих текстильных материалов</v>
          </cell>
          <cell r="D6838" t="str">
            <v>шт</v>
          </cell>
          <cell r="E6838" t="str">
            <v>2,2 евро за 1 кг</v>
          </cell>
        </row>
        <row r="6839">
          <cell r="B6839">
            <v>6204110000</v>
          </cell>
          <cell r="C6839" t="str">
            <v>- - из шерстяной пряжи или пряжи из тонкого волоса животных</v>
          </cell>
          <cell r="D6839" t="str">
            <v>шт</v>
          </cell>
          <cell r="E6839" t="str">
            <v>2,2 евро за 1 кг</v>
          </cell>
        </row>
        <row r="6840">
          <cell r="B6840">
            <v>6204120000</v>
          </cell>
          <cell r="C6840" t="str">
            <v>- - из хлопчатобумажной пряжи</v>
          </cell>
          <cell r="D6840" t="str">
            <v>шт</v>
          </cell>
          <cell r="E6840" t="str">
            <v>2,2 евро за 1 кг</v>
          </cell>
        </row>
        <row r="6841">
          <cell r="B6841">
            <v>6204130000</v>
          </cell>
          <cell r="C6841" t="str">
            <v>- - из синтетических нитей</v>
          </cell>
          <cell r="D6841" t="str">
            <v>шт</v>
          </cell>
          <cell r="E6841" t="str">
            <v>10, но не менее 1,9 евро за 1 кг</v>
          </cell>
        </row>
        <row r="6842">
          <cell r="B6842">
            <v>6204191000</v>
          </cell>
          <cell r="C6842" t="str">
            <v>- - - из искусственных нитей</v>
          </cell>
          <cell r="D6842" t="str">
            <v>шт</v>
          </cell>
          <cell r="E6842" t="str">
            <v>2,2 евро за 1 кг</v>
          </cell>
        </row>
        <row r="6843">
          <cell r="B6843">
            <v>6204199000</v>
          </cell>
          <cell r="C6843" t="str">
            <v>- - - из прочих текстильных материалов</v>
          </cell>
          <cell r="D6843" t="str">
            <v>шт</v>
          </cell>
          <cell r="E6843" t="str">
            <v>2,2 евро за 1 кг</v>
          </cell>
        </row>
        <row r="6844">
          <cell r="B6844">
            <v>6204210000</v>
          </cell>
          <cell r="C6844" t="str">
            <v>- - из шерстяной пряжи или пряжи из тонкого волоса животных</v>
          </cell>
          <cell r="D6844" t="str">
            <v>шт</v>
          </cell>
          <cell r="E6844" t="str">
            <v>2,2 евро за 1 кг</v>
          </cell>
        </row>
        <row r="6845">
          <cell r="B6845">
            <v>6204221000</v>
          </cell>
          <cell r="C6845" t="str">
            <v>- - - производственные и профессиональные</v>
          </cell>
          <cell r="D6845" t="str">
            <v>шт</v>
          </cell>
          <cell r="E6845" t="str">
            <v>10, но не менее 1,9 евро за 1 кг</v>
          </cell>
        </row>
        <row r="6846">
          <cell r="B6846">
            <v>6204228000</v>
          </cell>
          <cell r="C6846" t="str">
            <v>- - - прочие</v>
          </cell>
          <cell r="D6846" t="str">
            <v>шт</v>
          </cell>
          <cell r="E6846" t="str">
            <v>10, но не менее 1,9 евро за 1 кг</v>
          </cell>
        </row>
        <row r="6847">
          <cell r="B6847">
            <v>6204231000</v>
          </cell>
          <cell r="C6847" t="str">
            <v>- - - производственные и профессиональные</v>
          </cell>
          <cell r="D6847" t="str">
            <v>шт</v>
          </cell>
          <cell r="E6847" t="str">
            <v>10, но не менее 1,9 евро за 1 кг</v>
          </cell>
        </row>
        <row r="6848">
          <cell r="B6848">
            <v>6204238000</v>
          </cell>
          <cell r="C6848" t="str">
            <v>- - - прочие</v>
          </cell>
          <cell r="D6848" t="str">
            <v>шт</v>
          </cell>
          <cell r="E6848" t="str">
            <v>10, но не менее 1,9 евро за 1 кг</v>
          </cell>
        </row>
        <row r="6849">
          <cell r="B6849">
            <v>6204291100</v>
          </cell>
          <cell r="C6849" t="str">
            <v>- - - - производственные и профессиональные</v>
          </cell>
          <cell r="D6849" t="str">
            <v>шт</v>
          </cell>
          <cell r="E6849" t="str">
            <v>10, но не менее 1,9 евро за 1 кг</v>
          </cell>
        </row>
        <row r="6850">
          <cell r="B6850">
            <v>6204291800</v>
          </cell>
          <cell r="C6850" t="str">
            <v>- - - - прочие</v>
          </cell>
          <cell r="D6850" t="str">
            <v>шт</v>
          </cell>
          <cell r="E6850" t="str">
            <v>2,2 евро за 1 кг</v>
          </cell>
        </row>
        <row r="6851">
          <cell r="B6851">
            <v>6204299000</v>
          </cell>
          <cell r="C6851" t="str">
            <v>- - - из прочих текстильных материалов</v>
          </cell>
          <cell r="D6851" t="str">
            <v>шт</v>
          </cell>
          <cell r="E6851" t="str">
            <v>10, но не менее 1,875 евро за 1 кг</v>
          </cell>
        </row>
        <row r="6852">
          <cell r="B6852">
            <v>6204310000</v>
          </cell>
          <cell r="C6852" t="str">
            <v>- - из шерстяной пряжи или пряжи из тонкого волоса животных</v>
          </cell>
          <cell r="D6852" t="str">
            <v>шт</v>
          </cell>
          <cell r="E6852" t="str">
            <v>2,2 евро за 1 кг</v>
          </cell>
        </row>
        <row r="6853">
          <cell r="B6853">
            <v>6204321000</v>
          </cell>
          <cell r="C6853" t="str">
            <v>- - - производственные и профессиональные</v>
          </cell>
          <cell r="D6853" t="str">
            <v>шт</v>
          </cell>
          <cell r="E6853" t="str">
            <v>2,2 евро за 1 кг</v>
          </cell>
        </row>
        <row r="6854">
          <cell r="B6854">
            <v>6204329000</v>
          </cell>
          <cell r="C6854" t="str">
            <v>- - - прочие</v>
          </cell>
          <cell r="D6854" t="str">
            <v>шт</v>
          </cell>
          <cell r="E6854" t="str">
            <v>2,2 евро за 1 кг</v>
          </cell>
        </row>
        <row r="6855">
          <cell r="B6855">
            <v>6204331000</v>
          </cell>
          <cell r="C6855" t="str">
            <v>- - - производственные и профессиональные</v>
          </cell>
          <cell r="D6855" t="str">
            <v>шт</v>
          </cell>
          <cell r="E6855" t="str">
            <v>2,2 евро за 1 кг</v>
          </cell>
        </row>
        <row r="6856">
          <cell r="B6856">
            <v>6204339000</v>
          </cell>
          <cell r="C6856" t="str">
            <v>- - - прочие</v>
          </cell>
          <cell r="D6856" t="str">
            <v>шт</v>
          </cell>
          <cell r="E6856" t="str">
            <v>2,2 евро за 1 кг</v>
          </cell>
        </row>
        <row r="6857">
          <cell r="B6857">
            <v>6204391100</v>
          </cell>
          <cell r="C6857" t="str">
            <v>- - - - производственные и профессиональные</v>
          </cell>
          <cell r="D6857" t="str">
            <v>шт</v>
          </cell>
          <cell r="E6857" t="str">
            <v>2,2 евро за 1 кг</v>
          </cell>
        </row>
        <row r="6858">
          <cell r="B6858">
            <v>6204391900</v>
          </cell>
          <cell r="C6858" t="str">
            <v>- - - - прочие</v>
          </cell>
          <cell r="D6858" t="str">
            <v>шт</v>
          </cell>
          <cell r="E6858" t="str">
            <v>2,2 евро за 1 кг</v>
          </cell>
        </row>
        <row r="6859">
          <cell r="B6859">
            <v>6204399000</v>
          </cell>
          <cell r="C6859" t="str">
            <v>- - - прочие</v>
          </cell>
          <cell r="D6859" t="str">
            <v>шт</v>
          </cell>
          <cell r="E6859" t="str">
            <v>2,2 евро за 1 кг</v>
          </cell>
        </row>
        <row r="6860">
          <cell r="B6860">
            <v>6204410000</v>
          </cell>
          <cell r="C6860" t="str">
            <v>- - из шерстяной пряжи или пряжи из тонкого волоса животных</v>
          </cell>
          <cell r="D6860" t="str">
            <v>шт</v>
          </cell>
          <cell r="E6860" t="str">
            <v>2,2 евро за 1 кг</v>
          </cell>
        </row>
        <row r="6861">
          <cell r="B6861">
            <v>6204420000</v>
          </cell>
          <cell r="C6861" t="str">
            <v>- - из хлопчатобумажной пряжи</v>
          </cell>
          <cell r="D6861" t="str">
            <v>шт</v>
          </cell>
          <cell r="E6861" t="str">
            <v>10, но не менее 1,88 евро за 1 кг</v>
          </cell>
        </row>
        <row r="6862">
          <cell r="B6862">
            <v>6204430000</v>
          </cell>
          <cell r="C6862" t="str">
            <v>- - из синтетических нитей</v>
          </cell>
          <cell r="D6862" t="str">
            <v>шт</v>
          </cell>
          <cell r="E6862" t="str">
            <v>2,2 евро за 1 кг</v>
          </cell>
        </row>
        <row r="6863">
          <cell r="B6863">
            <v>6204440000</v>
          </cell>
          <cell r="C6863" t="str">
            <v>- - из искусственных нитей</v>
          </cell>
          <cell r="D6863" t="str">
            <v>шт</v>
          </cell>
          <cell r="E6863" t="str">
            <v>2,2 евро за 1 кг</v>
          </cell>
        </row>
        <row r="6864">
          <cell r="B6864">
            <v>6204491000</v>
          </cell>
          <cell r="C6864" t="str">
            <v>- - - из шелковых нитей или пряжи из шелковых отходов</v>
          </cell>
          <cell r="D6864" t="str">
            <v>шт</v>
          </cell>
          <cell r="E6864" t="str">
            <v>2,2 евро за 1 кг</v>
          </cell>
        </row>
        <row r="6865">
          <cell r="B6865">
            <v>6204499000</v>
          </cell>
          <cell r="C6865" t="str">
            <v>- - - из прочих текстильных материалов</v>
          </cell>
          <cell r="D6865" t="str">
            <v>шт</v>
          </cell>
          <cell r="E6865" t="str">
            <v>2,2 евро за 1 кг</v>
          </cell>
        </row>
        <row r="6866">
          <cell r="B6866">
            <v>6204510000</v>
          </cell>
          <cell r="C6866" t="str">
            <v>- - из шерстяной пряжи или пряжи из тонкого волоса животных</v>
          </cell>
          <cell r="D6866" t="str">
            <v>шт</v>
          </cell>
          <cell r="E6866" t="str">
            <v>2,2 евро за 1 кг</v>
          </cell>
        </row>
        <row r="6867">
          <cell r="B6867">
            <v>6204520000</v>
          </cell>
          <cell r="C6867" t="str">
            <v>- - из хлопчатобумажной пряжи</v>
          </cell>
          <cell r="D6867" t="str">
            <v>шт</v>
          </cell>
          <cell r="E6867" t="str">
            <v>2,2 евро за 1 кг</v>
          </cell>
        </row>
        <row r="6868">
          <cell r="B6868">
            <v>6204530000</v>
          </cell>
          <cell r="C6868" t="str">
            <v>- - из синтетических нитей</v>
          </cell>
          <cell r="D6868" t="str">
            <v>шт</v>
          </cell>
          <cell r="E6868" t="str">
            <v>2,2 евро за 1 кг</v>
          </cell>
        </row>
        <row r="6869">
          <cell r="B6869">
            <v>6204591000</v>
          </cell>
          <cell r="C6869" t="str">
            <v>- - - из искусственных нитей</v>
          </cell>
          <cell r="D6869" t="str">
            <v>шт</v>
          </cell>
          <cell r="E6869" t="str">
            <v>10, но не менее 1,9 евро за 1 кг</v>
          </cell>
        </row>
        <row r="6870">
          <cell r="B6870">
            <v>6204599000</v>
          </cell>
          <cell r="C6870" t="str">
            <v>- - - из прочих текстильных материалов</v>
          </cell>
          <cell r="D6870" t="str">
            <v>шт</v>
          </cell>
          <cell r="E6870" t="str">
            <v>2,2 евро за 1 кг</v>
          </cell>
        </row>
        <row r="6871">
          <cell r="B6871">
            <v>6204611000</v>
          </cell>
          <cell r="C6871" t="str">
            <v>- - - брюки и бриджи</v>
          </cell>
          <cell r="D6871" t="str">
            <v>шт</v>
          </cell>
          <cell r="E6871" t="str">
            <v>2,2 евро за 1 кг</v>
          </cell>
        </row>
        <row r="6872">
          <cell r="B6872">
            <v>6204618500</v>
          </cell>
          <cell r="C6872" t="str">
            <v>- - - прочие</v>
          </cell>
          <cell r="D6872" t="str">
            <v>шт</v>
          </cell>
          <cell r="E6872" t="str">
            <v>2,2 евро за 1 кг</v>
          </cell>
        </row>
        <row r="6873">
          <cell r="B6873">
            <v>6204621100</v>
          </cell>
          <cell r="C6873" t="str">
            <v>- - - - производственные и профессиональные</v>
          </cell>
          <cell r="D6873" t="str">
            <v>шт</v>
          </cell>
          <cell r="E6873" t="str">
            <v>10, но не менее 1,88 евро за 1 кг</v>
          </cell>
        </row>
        <row r="6874">
          <cell r="B6874">
            <v>6204623100</v>
          </cell>
          <cell r="C6874" t="str">
            <v>- - - - - из денима, или джинсовой ткани</v>
          </cell>
          <cell r="D6874" t="str">
            <v>шт</v>
          </cell>
          <cell r="E6874" t="str">
            <v>10, но не менее 1,88 евро за 1 кг</v>
          </cell>
        </row>
        <row r="6875">
          <cell r="B6875">
            <v>6204623300</v>
          </cell>
          <cell r="C6875" t="str">
            <v>- - - - - из вельвет-корда с разрезным ворсом</v>
          </cell>
          <cell r="D6875" t="str">
            <v>шт</v>
          </cell>
          <cell r="E6875" t="str">
            <v>10, но не менее 1,88 евро за 1 кг</v>
          </cell>
        </row>
        <row r="6876">
          <cell r="B6876">
            <v>6204623900</v>
          </cell>
          <cell r="C6876" t="str">
            <v>- - - - - прочие</v>
          </cell>
          <cell r="D6876" t="str">
            <v>шт</v>
          </cell>
          <cell r="E6876" t="str">
            <v>2,2 евро за 1 кг</v>
          </cell>
        </row>
        <row r="6877">
          <cell r="B6877">
            <v>6204625100</v>
          </cell>
          <cell r="C6877" t="str">
            <v>- - - - производственные и профессиональные</v>
          </cell>
          <cell r="D6877" t="str">
            <v>шт</v>
          </cell>
          <cell r="E6877" t="str">
            <v>2,2 евро за 1 кг</v>
          </cell>
        </row>
        <row r="6878">
          <cell r="B6878">
            <v>6204625900</v>
          </cell>
          <cell r="C6878" t="str">
            <v>- - - - прочие</v>
          </cell>
          <cell r="D6878" t="str">
            <v>шт</v>
          </cell>
          <cell r="E6878" t="str">
            <v>2,2 евро за 1 кг</v>
          </cell>
        </row>
        <row r="6879">
          <cell r="B6879">
            <v>6204629000</v>
          </cell>
          <cell r="C6879" t="str">
            <v>- - - прочие</v>
          </cell>
          <cell r="D6879" t="str">
            <v>шт</v>
          </cell>
          <cell r="E6879" t="str">
            <v>10, но не менее 1,88 евро за 1 кг</v>
          </cell>
        </row>
        <row r="6880">
          <cell r="B6880">
            <v>6204631100</v>
          </cell>
          <cell r="C6880" t="str">
            <v>- - - - производственные и профессиональные</v>
          </cell>
          <cell r="D6880" t="str">
            <v>шт</v>
          </cell>
          <cell r="E6880" t="str">
            <v>10, но не менее 1,88 евро за 1 кг</v>
          </cell>
        </row>
        <row r="6881">
          <cell r="B6881">
            <v>6204631800</v>
          </cell>
          <cell r="C6881" t="str">
            <v>- - - - прочие</v>
          </cell>
          <cell r="D6881" t="str">
            <v>шт</v>
          </cell>
          <cell r="E6881" t="str">
            <v>10, но не менее 1,88 евро за 1 кг</v>
          </cell>
        </row>
        <row r="6882">
          <cell r="B6882">
            <v>6204633100</v>
          </cell>
          <cell r="C6882" t="str">
            <v>- - - - производственные и профессиональные</v>
          </cell>
          <cell r="D6882" t="str">
            <v>шт</v>
          </cell>
          <cell r="E6882" t="str">
            <v>2,2 евро за 1 кг</v>
          </cell>
        </row>
        <row r="6883">
          <cell r="B6883">
            <v>6204633900</v>
          </cell>
          <cell r="C6883" t="str">
            <v>- - - - прочие</v>
          </cell>
          <cell r="D6883" t="str">
            <v>шт</v>
          </cell>
          <cell r="E6883" t="str">
            <v>2,2 евро за 1 кг</v>
          </cell>
        </row>
        <row r="6884">
          <cell r="B6884">
            <v>6204639000</v>
          </cell>
          <cell r="C6884" t="str">
            <v>- - - прочие</v>
          </cell>
          <cell r="D6884" t="str">
            <v>шт</v>
          </cell>
          <cell r="E6884" t="str">
            <v>10, но не менее 1,88 евро за 1 кг</v>
          </cell>
        </row>
        <row r="6885">
          <cell r="B6885">
            <v>6204691100</v>
          </cell>
          <cell r="C6885" t="str">
            <v>- - - - - производственные и профессиональные</v>
          </cell>
          <cell r="D6885" t="str">
            <v>шт</v>
          </cell>
          <cell r="E6885" t="str">
            <v>2,2 евро за 1 кг</v>
          </cell>
        </row>
        <row r="6886">
          <cell r="B6886">
            <v>6204691800</v>
          </cell>
          <cell r="C6886" t="str">
            <v>- - - - - прочие</v>
          </cell>
          <cell r="D6886" t="str">
            <v>шт</v>
          </cell>
          <cell r="E6886" t="str">
            <v>2,2 евро за 1 кг</v>
          </cell>
        </row>
        <row r="6887">
          <cell r="B6887">
            <v>6204693100</v>
          </cell>
          <cell r="C6887" t="str">
            <v>- - - - - производственные и профессиональные</v>
          </cell>
          <cell r="D6887" t="str">
            <v>шт</v>
          </cell>
          <cell r="E6887" t="str">
            <v>2,2 евро за 1 кг</v>
          </cell>
        </row>
        <row r="6888">
          <cell r="B6888">
            <v>6204693900</v>
          </cell>
          <cell r="C6888" t="str">
            <v>- - - - - прочие</v>
          </cell>
          <cell r="D6888" t="str">
            <v>шт</v>
          </cell>
          <cell r="E6888" t="str">
            <v>10, но не менее 1,88 евро за 1 кг</v>
          </cell>
        </row>
        <row r="6889">
          <cell r="B6889">
            <v>6204695000</v>
          </cell>
          <cell r="C6889" t="str">
            <v>- - - - прочие</v>
          </cell>
          <cell r="D6889" t="str">
            <v>шт</v>
          </cell>
          <cell r="E6889" t="str">
            <v>2,2 евро за 1 кг</v>
          </cell>
        </row>
        <row r="6890">
          <cell r="B6890">
            <v>6204699000</v>
          </cell>
          <cell r="C6890" t="str">
            <v>- - - из прочих текстильных материалов</v>
          </cell>
          <cell r="D6890" t="str">
            <v>шт</v>
          </cell>
          <cell r="E6890" t="str">
            <v>2,2 евро за 1 кг</v>
          </cell>
        </row>
        <row r="6891">
          <cell r="B6891">
            <v>6205200000</v>
          </cell>
          <cell r="C6891" t="str">
            <v>- из хлопчатобумажной пряжи</v>
          </cell>
          <cell r="D6891" t="str">
            <v>шт</v>
          </cell>
          <cell r="E6891" t="str">
            <v>1,75 евро за 1 кг</v>
          </cell>
        </row>
        <row r="6892">
          <cell r="B6892">
            <v>6205300000</v>
          </cell>
          <cell r="C6892" t="str">
            <v>- из химических нитей</v>
          </cell>
          <cell r="D6892" t="str">
            <v>шт</v>
          </cell>
          <cell r="E6892" t="str">
            <v>1,75 евро за 1 кг</v>
          </cell>
        </row>
        <row r="6893">
          <cell r="B6893">
            <v>6205901000</v>
          </cell>
          <cell r="C6893" t="str">
            <v>- - из льняных волокон или волокна рами</v>
          </cell>
          <cell r="D6893" t="str">
            <v>шт</v>
          </cell>
          <cell r="E6893" t="str">
            <v>1,75 евро за 1 кг</v>
          </cell>
        </row>
        <row r="6894">
          <cell r="B6894">
            <v>6205908001</v>
          </cell>
          <cell r="C6894" t="str">
            <v>- - - из шерстяной пряжи или пряжи из тонкого волоса животных</v>
          </cell>
          <cell r="D6894" t="str">
            <v>шт</v>
          </cell>
          <cell r="E6894" t="str">
            <v>1,75 евро за 1 кг</v>
          </cell>
        </row>
        <row r="6895">
          <cell r="B6895">
            <v>6205908009</v>
          </cell>
          <cell r="C6895" t="str">
            <v>- - - прочие</v>
          </cell>
          <cell r="D6895" t="str">
            <v>шт</v>
          </cell>
          <cell r="E6895" t="str">
            <v>10, но не менее 1,5 евро за 1 кг</v>
          </cell>
        </row>
        <row r="6896">
          <cell r="B6896">
            <v>6206100000</v>
          </cell>
          <cell r="C6896" t="str">
            <v>- из шелковых нитей или пряжи из шелковых отходов</v>
          </cell>
          <cell r="D6896" t="str">
            <v>шт</v>
          </cell>
          <cell r="E6896" t="str">
            <v>1,75 евро за 1 кг</v>
          </cell>
        </row>
        <row r="6897">
          <cell r="B6897">
            <v>6206200000</v>
          </cell>
          <cell r="C6897" t="str">
            <v>- из шерстяной пряжи или пряжи из тонкого волоса животных</v>
          </cell>
          <cell r="D6897" t="str">
            <v>шт</v>
          </cell>
          <cell r="E6897" t="str">
            <v>1,75 евро за 1 кг</v>
          </cell>
        </row>
        <row r="6898">
          <cell r="B6898">
            <v>6206300000</v>
          </cell>
          <cell r="C6898" t="str">
            <v>- из хлопчатобумажной пряжи</v>
          </cell>
          <cell r="D6898" t="str">
            <v>шт</v>
          </cell>
          <cell r="E6898" t="str">
            <v>10, но не менее 1,5 евро за 1 кг</v>
          </cell>
        </row>
        <row r="6899">
          <cell r="B6899">
            <v>6206400000</v>
          </cell>
          <cell r="C6899" t="str">
            <v>- из химических нитей</v>
          </cell>
          <cell r="D6899" t="str">
            <v>шт</v>
          </cell>
          <cell r="E6899" t="str">
            <v>1,75 евро за 1 кг</v>
          </cell>
        </row>
        <row r="6900">
          <cell r="B6900">
            <v>6206901000</v>
          </cell>
          <cell r="C6900" t="str">
            <v>- - из льняных волокон или волокна рами</v>
          </cell>
          <cell r="D6900" t="str">
            <v>шт</v>
          </cell>
          <cell r="E6900" t="str">
            <v>1,75 евро за 1 кг</v>
          </cell>
        </row>
        <row r="6901">
          <cell r="B6901">
            <v>6206909000</v>
          </cell>
          <cell r="C6901" t="str">
            <v>- - из прочих текстильных материалов</v>
          </cell>
          <cell r="D6901" t="str">
            <v>шт</v>
          </cell>
          <cell r="E6901" t="str">
            <v>1,75 евро за 1 кг</v>
          </cell>
        </row>
        <row r="6902">
          <cell r="B6902">
            <v>6207110000</v>
          </cell>
          <cell r="C6902" t="str">
            <v>- - из хлопчатобумажной пряжи</v>
          </cell>
          <cell r="D6902" t="str">
            <v>шт</v>
          </cell>
          <cell r="E6902" t="str">
            <v>1,75 евро за 1 кг</v>
          </cell>
        </row>
        <row r="6903">
          <cell r="B6903">
            <v>6207190000</v>
          </cell>
          <cell r="C6903" t="str">
            <v>- - из прочих текстильных материалов</v>
          </cell>
          <cell r="D6903" t="str">
            <v>шт</v>
          </cell>
          <cell r="E6903" t="str">
            <v>1,75 евро за 1 кг</v>
          </cell>
        </row>
        <row r="6904">
          <cell r="B6904">
            <v>6207210000</v>
          </cell>
          <cell r="C6904" t="str">
            <v>- - из хлопчатобумажной пряжи</v>
          </cell>
          <cell r="D6904" t="str">
            <v>шт</v>
          </cell>
          <cell r="E6904" t="str">
            <v>1,75 евро за 1 кг</v>
          </cell>
        </row>
        <row r="6905">
          <cell r="B6905">
            <v>6207220000</v>
          </cell>
          <cell r="C6905" t="str">
            <v>- - из химических нитей</v>
          </cell>
          <cell r="D6905" t="str">
            <v>шт</v>
          </cell>
          <cell r="E6905" t="str">
            <v>1,75 евро за 1 кг</v>
          </cell>
        </row>
        <row r="6906">
          <cell r="B6906">
            <v>6207290000</v>
          </cell>
          <cell r="C6906" t="str">
            <v>- - из прочих текстильных материалов</v>
          </cell>
          <cell r="D6906" t="str">
            <v>шт</v>
          </cell>
          <cell r="E6906" t="str">
            <v>1,75 евро за 1 кг</v>
          </cell>
        </row>
        <row r="6907">
          <cell r="B6907">
            <v>6207910000</v>
          </cell>
          <cell r="C6907" t="str">
            <v>- - из хлопчатобумажной пряжи</v>
          </cell>
          <cell r="D6907" t="str">
            <v>шт</v>
          </cell>
          <cell r="E6907" t="str">
            <v>1,75 евро за 1 кг</v>
          </cell>
        </row>
        <row r="6908">
          <cell r="B6908">
            <v>6207991000</v>
          </cell>
          <cell r="C6908" t="str">
            <v>- - - из химических нитей</v>
          </cell>
          <cell r="D6908" t="str">
            <v>-</v>
          </cell>
          <cell r="E6908" t="str">
            <v>1,75 евро за 1 кг</v>
          </cell>
        </row>
        <row r="6909">
          <cell r="B6909">
            <v>6207999000</v>
          </cell>
          <cell r="C6909" t="str">
            <v>- - - из прочих текстильных материалов</v>
          </cell>
          <cell r="D6909" t="str">
            <v>-</v>
          </cell>
          <cell r="E6909" t="str">
            <v>1,75 евро за 1 кг</v>
          </cell>
        </row>
        <row r="6910">
          <cell r="B6910">
            <v>6208110000</v>
          </cell>
          <cell r="C6910" t="str">
            <v>- - из химических нитей</v>
          </cell>
          <cell r="D6910" t="str">
            <v>шт</v>
          </cell>
          <cell r="E6910" t="str">
            <v>1,5 евро за 1 кг</v>
          </cell>
        </row>
        <row r="6911">
          <cell r="B6911">
            <v>6208190001</v>
          </cell>
          <cell r="C6911" t="str">
            <v>- - - из хлопчатобумажной пряжи</v>
          </cell>
          <cell r="D6911" t="str">
            <v>шт</v>
          </cell>
          <cell r="E6911" t="str">
            <v>10, но не менее 1,6 евро за 1 кг</v>
          </cell>
        </row>
        <row r="6912">
          <cell r="B6912">
            <v>6208190009</v>
          </cell>
          <cell r="C6912" t="str">
            <v>- - - прочие</v>
          </cell>
          <cell r="D6912" t="str">
            <v>шт</v>
          </cell>
          <cell r="E6912" t="str">
            <v>1,75 евро за 1 кг</v>
          </cell>
        </row>
        <row r="6913">
          <cell r="B6913">
            <v>6208210000</v>
          </cell>
          <cell r="C6913" t="str">
            <v>- - из хлопчатобумажной пряжи</v>
          </cell>
          <cell r="D6913" t="str">
            <v>шт</v>
          </cell>
          <cell r="E6913" t="str">
            <v>1,75 евро за 1 кг</v>
          </cell>
        </row>
        <row r="6914">
          <cell r="B6914">
            <v>6208220000</v>
          </cell>
          <cell r="C6914" t="str">
            <v>- - из химических нитей</v>
          </cell>
          <cell r="D6914" t="str">
            <v>шт</v>
          </cell>
          <cell r="E6914" t="str">
            <v>1,75 евро за 1 кг</v>
          </cell>
        </row>
        <row r="6915">
          <cell r="B6915">
            <v>6208290000</v>
          </cell>
          <cell r="C6915" t="str">
            <v>- - из прочих текстильных материалов</v>
          </cell>
          <cell r="D6915" t="str">
            <v>шт</v>
          </cell>
          <cell r="E6915" t="str">
            <v>1,75 евро за 1 кг</v>
          </cell>
        </row>
        <row r="6916">
          <cell r="B6916">
            <v>6208910000</v>
          </cell>
          <cell r="C6916" t="str">
            <v>- - из хлопчатобумажной пряжи</v>
          </cell>
          <cell r="D6916" t="str">
            <v>шт</v>
          </cell>
          <cell r="E6916" t="str">
            <v>1,75 евро за 1 кг</v>
          </cell>
        </row>
        <row r="6917">
          <cell r="B6917">
            <v>6208920000</v>
          </cell>
          <cell r="C6917" t="str">
            <v>- - из химических нитей</v>
          </cell>
          <cell r="D6917" t="str">
            <v>-</v>
          </cell>
          <cell r="E6917" t="str">
            <v>1,5 евро за 1 кг</v>
          </cell>
        </row>
        <row r="6918">
          <cell r="B6918">
            <v>6208990000</v>
          </cell>
          <cell r="C6918" t="str">
            <v>- - из прочих текстильных материалов</v>
          </cell>
          <cell r="D6918" t="str">
            <v>-</v>
          </cell>
          <cell r="E6918" t="str">
            <v>1,5 евро за 1 кг</v>
          </cell>
        </row>
        <row r="6919">
          <cell r="B6919">
            <v>6209200000</v>
          </cell>
          <cell r="C6919" t="str">
            <v>- из хлопчатобумажной пряжи</v>
          </cell>
          <cell r="D6919" t="str">
            <v>-</v>
          </cell>
          <cell r="E6919" t="str">
            <v>1,5 евро за 1 кг</v>
          </cell>
        </row>
        <row r="6920">
          <cell r="B6920">
            <v>6209300000</v>
          </cell>
          <cell r="C6920" t="str">
            <v>- из синтетических нитей</v>
          </cell>
          <cell r="D6920" t="str">
            <v>-</v>
          </cell>
          <cell r="E6920" t="str">
            <v>1,5 евро за 1 кг</v>
          </cell>
        </row>
        <row r="6921">
          <cell r="B6921">
            <v>6209901000</v>
          </cell>
          <cell r="C6921" t="str">
            <v>- - из шерстяной пряжи или пряжи из тонкого волоса животных</v>
          </cell>
          <cell r="D6921" t="str">
            <v>-</v>
          </cell>
          <cell r="E6921" t="str">
            <v>1,75 евро за 1 кг</v>
          </cell>
        </row>
        <row r="6922">
          <cell r="B6922">
            <v>6209909000</v>
          </cell>
          <cell r="C6922" t="str">
            <v>- - из прочих текстильных материалов</v>
          </cell>
          <cell r="D6922" t="str">
            <v>-</v>
          </cell>
          <cell r="E6922" t="str">
            <v>1,75 евро за 1 кг</v>
          </cell>
        </row>
        <row r="6923">
          <cell r="B6923">
            <v>6210101000</v>
          </cell>
          <cell r="C6923" t="str">
            <v>- - из материалов товарной позиции 5602</v>
          </cell>
          <cell r="D6923" t="str">
            <v>-</v>
          </cell>
          <cell r="E6923">
            <v>15</v>
          </cell>
        </row>
        <row r="6924">
          <cell r="B6924">
            <v>6210109200</v>
          </cell>
          <cell r="C6924" t="str">
            <v>- - - одноразовые халаты, используемые пациентами и медицинским персоналом при проведении хирургических операций</v>
          </cell>
          <cell r="D6924" t="str">
            <v>-</v>
          </cell>
          <cell r="E6924">
            <v>15</v>
          </cell>
        </row>
        <row r="6925">
          <cell r="B6925">
            <v>6210109800</v>
          </cell>
          <cell r="C6925" t="str">
            <v>- - - прочие</v>
          </cell>
          <cell r="D6925" t="str">
            <v>-</v>
          </cell>
          <cell r="E6925">
            <v>15</v>
          </cell>
        </row>
        <row r="6926">
          <cell r="B6926">
            <v>6210200000</v>
          </cell>
          <cell r="C6926" t="str">
            <v>- предметы одежды прочие, типа указанных в субпозициях 6201 11 - 6201 19</v>
          </cell>
          <cell r="D6926" t="str">
            <v>шт</v>
          </cell>
          <cell r="E6926">
            <v>15</v>
          </cell>
        </row>
        <row r="6927">
          <cell r="B6927">
            <v>6210300000</v>
          </cell>
          <cell r="C6927" t="str">
            <v>- предметы одежды прочие, типа указанных в субпозициях 6202 11 - 6202 19</v>
          </cell>
          <cell r="D6927" t="str">
            <v>шт</v>
          </cell>
          <cell r="E6927">
            <v>15</v>
          </cell>
        </row>
        <row r="6928">
          <cell r="B6928">
            <v>6210400000</v>
          </cell>
          <cell r="C6928" t="str">
            <v>- предметы одежды прочие мужские или для мальчиков</v>
          </cell>
          <cell r="D6928" t="str">
            <v>-</v>
          </cell>
          <cell r="E6928">
            <v>15</v>
          </cell>
        </row>
        <row r="6929">
          <cell r="B6929">
            <v>6210500000</v>
          </cell>
          <cell r="C6929" t="str">
            <v>- предметы одежды прочие женские или для девочек</v>
          </cell>
          <cell r="D6929" t="str">
            <v>-</v>
          </cell>
          <cell r="E6929">
            <v>15</v>
          </cell>
        </row>
        <row r="6930">
          <cell r="B6930">
            <v>6211110000</v>
          </cell>
          <cell r="C6930" t="str">
            <v>- - мужские или для мальчиков</v>
          </cell>
          <cell r="D6930" t="str">
            <v>шт</v>
          </cell>
          <cell r="E6930" t="str">
            <v>1,75 евро за 1 кг</v>
          </cell>
        </row>
        <row r="6931">
          <cell r="B6931">
            <v>6211120000</v>
          </cell>
          <cell r="C6931" t="str">
            <v>- - женские или для девочек</v>
          </cell>
          <cell r="D6931" t="str">
            <v>шт</v>
          </cell>
          <cell r="E6931" t="str">
            <v>1,75 евро за 1 кг</v>
          </cell>
        </row>
        <row r="6932">
          <cell r="B6932">
            <v>6211200000</v>
          </cell>
          <cell r="C6932" t="str">
            <v>- лыжные костюмы</v>
          </cell>
          <cell r="D6932" t="str">
            <v>шт</v>
          </cell>
          <cell r="E6932" t="str">
            <v>1,75 евро за 1 кг</v>
          </cell>
        </row>
        <row r="6933">
          <cell r="B6933">
            <v>6211321000</v>
          </cell>
          <cell r="C6933" t="str">
            <v>- - - производственная и профессиональная одежда</v>
          </cell>
          <cell r="D6933" t="str">
            <v>-</v>
          </cell>
          <cell r="E6933">
            <v>5</v>
          </cell>
        </row>
        <row r="6934">
          <cell r="B6934">
            <v>6211323100</v>
          </cell>
          <cell r="C6934" t="str">
            <v>- - - - с лицевой стороной из одного и того же материала</v>
          </cell>
          <cell r="D6934" t="str">
            <v>шт</v>
          </cell>
          <cell r="E6934" t="str">
            <v>10, но не менее 1,5 евро за 1 кг</v>
          </cell>
        </row>
        <row r="6935">
          <cell r="B6935">
            <v>6211324100</v>
          </cell>
          <cell r="C6935" t="str">
            <v>- - - - - верхние части</v>
          </cell>
          <cell r="D6935" t="str">
            <v>шт</v>
          </cell>
          <cell r="E6935" t="str">
            <v>10, но не менее 1,5 евро за 1 кг</v>
          </cell>
        </row>
        <row r="6936">
          <cell r="B6936">
            <v>6211324200</v>
          </cell>
          <cell r="C6936" t="str">
            <v>- - - - - нижние части</v>
          </cell>
          <cell r="D6936" t="str">
            <v>шт</v>
          </cell>
          <cell r="E6936" t="str">
            <v>10, но не менее 1,1 евро за 1 кг</v>
          </cell>
        </row>
        <row r="6937">
          <cell r="B6937">
            <v>6211329000</v>
          </cell>
          <cell r="C6937" t="str">
            <v>- - - прочие</v>
          </cell>
          <cell r="D6937" t="str">
            <v>-</v>
          </cell>
          <cell r="E6937" t="str">
            <v>10, но не менее 1,5 евро за 1 кг</v>
          </cell>
        </row>
        <row r="6938">
          <cell r="B6938">
            <v>6211331000</v>
          </cell>
          <cell r="C6938" t="str">
            <v>- - - производственная и профессиональная одежда</v>
          </cell>
          <cell r="D6938" t="str">
            <v>-</v>
          </cell>
          <cell r="E6938">
            <v>6</v>
          </cell>
        </row>
        <row r="6939">
          <cell r="B6939">
            <v>6211333100</v>
          </cell>
          <cell r="C6939" t="str">
            <v>- - - - с лицевой стороной из одного и того же материала</v>
          </cell>
          <cell r="D6939" t="str">
            <v>шт</v>
          </cell>
          <cell r="E6939" t="str">
            <v>1,75 евро за 1 кг</v>
          </cell>
        </row>
        <row r="6940">
          <cell r="B6940">
            <v>6211334100</v>
          </cell>
          <cell r="C6940" t="str">
            <v>- - - - - верхние части</v>
          </cell>
          <cell r="D6940" t="str">
            <v>шт</v>
          </cell>
          <cell r="E6940" t="str">
            <v>10, но не менее 1,5 евро за 1 кг</v>
          </cell>
        </row>
        <row r="6941">
          <cell r="B6941">
            <v>6211334200</v>
          </cell>
          <cell r="C6941" t="str">
            <v>- - - - - нижние части</v>
          </cell>
          <cell r="D6941" t="str">
            <v>шт</v>
          </cell>
          <cell r="E6941" t="str">
            <v>10, но не менее 1,5 евро за 1 кг</v>
          </cell>
        </row>
        <row r="6942">
          <cell r="B6942">
            <v>6211339000</v>
          </cell>
          <cell r="C6942" t="str">
            <v>- - - прочие</v>
          </cell>
          <cell r="D6942" t="str">
            <v>-</v>
          </cell>
          <cell r="E6942" t="str">
            <v>1,75 евро за 1 кг</v>
          </cell>
        </row>
        <row r="6943">
          <cell r="B6943">
            <v>6211390000</v>
          </cell>
          <cell r="C6943" t="str">
            <v>- - из прочих текстильных материалов</v>
          </cell>
          <cell r="D6943" t="str">
            <v>-</v>
          </cell>
          <cell r="E6943" t="str">
            <v>1,75 евро за 1 кг</v>
          </cell>
        </row>
        <row r="6944">
          <cell r="B6944">
            <v>6211421000</v>
          </cell>
          <cell r="C6944" t="str">
            <v>- - - фартуки, комбинезоны, спецодежда и другая производственная и профессиональная одежда (пригодная или не пригодная для домашнего применения)</v>
          </cell>
          <cell r="D6944" t="str">
            <v>-</v>
          </cell>
          <cell r="E6944">
            <v>6</v>
          </cell>
        </row>
        <row r="6945">
          <cell r="B6945">
            <v>6211423100</v>
          </cell>
          <cell r="C6945" t="str">
            <v>- - - - с лицевой стороной из одного и того же материала</v>
          </cell>
          <cell r="D6945" t="str">
            <v>шт</v>
          </cell>
          <cell r="E6945" t="str">
            <v>1,75 евро за 1 кг</v>
          </cell>
        </row>
        <row r="6946">
          <cell r="B6946">
            <v>6211424100</v>
          </cell>
          <cell r="C6946" t="str">
            <v>- - - - - верхние части</v>
          </cell>
          <cell r="D6946" t="str">
            <v>шт</v>
          </cell>
          <cell r="E6946" t="str">
            <v>1,75 евро за 1 кг</v>
          </cell>
        </row>
        <row r="6947">
          <cell r="B6947">
            <v>6211424200</v>
          </cell>
          <cell r="C6947" t="str">
            <v>- - - - - нижние части</v>
          </cell>
          <cell r="D6947" t="str">
            <v>шт</v>
          </cell>
          <cell r="E6947" t="str">
            <v>1,75 евро за 1 кг</v>
          </cell>
        </row>
        <row r="6948">
          <cell r="B6948">
            <v>6211429000</v>
          </cell>
          <cell r="C6948" t="str">
            <v>- - - прочие</v>
          </cell>
          <cell r="D6948" t="str">
            <v>-</v>
          </cell>
          <cell r="E6948" t="str">
            <v>1,75 евро за 1 кг</v>
          </cell>
        </row>
        <row r="6949">
          <cell r="B6949">
            <v>6211431000</v>
          </cell>
          <cell r="C6949" t="str">
            <v>- - - фартуки, комбинезоны, спецодежда и другая производственная и профессиональная одежда (пригодная или не пригодная для домашнего применения)</v>
          </cell>
          <cell r="D6949" t="str">
            <v>-</v>
          </cell>
          <cell r="E6949">
            <v>6</v>
          </cell>
        </row>
        <row r="6950">
          <cell r="B6950">
            <v>6211433100</v>
          </cell>
          <cell r="C6950" t="str">
            <v>- - - - с лицевой стороной из одного и того же материала</v>
          </cell>
          <cell r="D6950" t="str">
            <v>шт</v>
          </cell>
          <cell r="E6950" t="str">
            <v>1,75 евро за 1 кг</v>
          </cell>
        </row>
        <row r="6951">
          <cell r="B6951">
            <v>6211434100</v>
          </cell>
          <cell r="C6951" t="str">
            <v>- - - - - верхние части</v>
          </cell>
          <cell r="D6951" t="str">
            <v>шт</v>
          </cell>
          <cell r="E6951" t="str">
            <v>10, но не менее 1,5 евро за 1 кг</v>
          </cell>
        </row>
        <row r="6952">
          <cell r="B6952">
            <v>6211434200</v>
          </cell>
          <cell r="C6952" t="str">
            <v>- - - - - нижние части</v>
          </cell>
          <cell r="D6952" t="str">
            <v>шт</v>
          </cell>
          <cell r="E6952" t="str">
            <v>10, но не менее 1,5 евро за 1 кг</v>
          </cell>
        </row>
        <row r="6953">
          <cell r="B6953">
            <v>6211439000</v>
          </cell>
          <cell r="C6953" t="str">
            <v>- - - прочие</v>
          </cell>
          <cell r="D6953" t="str">
            <v>-</v>
          </cell>
          <cell r="E6953" t="str">
            <v>1,75 евро за 1 кг</v>
          </cell>
        </row>
        <row r="6954">
          <cell r="B6954">
            <v>6211490001</v>
          </cell>
          <cell r="C6954" t="str">
            <v>- - - из шерстяной пряжи или пряжи из тонкого волоса животных</v>
          </cell>
          <cell r="D6954" t="str">
            <v>-</v>
          </cell>
          <cell r="E6954" t="str">
            <v>1,75 евро за 1 кг</v>
          </cell>
        </row>
        <row r="6955">
          <cell r="B6955">
            <v>6211490009</v>
          </cell>
          <cell r="C6955" t="str">
            <v>- - - прочие</v>
          </cell>
          <cell r="D6955" t="str">
            <v>-</v>
          </cell>
          <cell r="E6955" t="str">
            <v>1,5 евро за 1 кг</v>
          </cell>
        </row>
        <row r="6956">
          <cell r="B6956">
            <v>6212101000</v>
          </cell>
          <cell r="C6956" t="str">
            <v>- - в наборе, состоящем из бюстгальтера и трусов, предназначенном для розничной продажи</v>
          </cell>
          <cell r="D6956" t="str">
            <v>шт</v>
          </cell>
          <cell r="E6956">
            <v>15</v>
          </cell>
        </row>
        <row r="6957">
          <cell r="B6957">
            <v>6212109000</v>
          </cell>
          <cell r="C6957" t="str">
            <v>- - прочие</v>
          </cell>
          <cell r="D6957" t="str">
            <v>шт</v>
          </cell>
          <cell r="E6957">
            <v>15</v>
          </cell>
        </row>
        <row r="6958">
          <cell r="B6958">
            <v>6212200000</v>
          </cell>
          <cell r="C6958" t="str">
            <v>- пояса и пояса-трусы</v>
          </cell>
          <cell r="D6958" t="str">
            <v>шт</v>
          </cell>
          <cell r="E6958">
            <v>17.5</v>
          </cell>
        </row>
        <row r="6959">
          <cell r="B6959">
            <v>6212300000</v>
          </cell>
          <cell r="C6959" t="str">
            <v>- грации</v>
          </cell>
          <cell r="D6959" t="str">
            <v>шт</v>
          </cell>
          <cell r="E6959">
            <v>17.5</v>
          </cell>
        </row>
        <row r="6960">
          <cell r="B6960">
            <v>6212900000</v>
          </cell>
          <cell r="C6960" t="str">
            <v>- прочие</v>
          </cell>
          <cell r="D6960" t="str">
            <v>-</v>
          </cell>
          <cell r="E6960">
            <v>15</v>
          </cell>
        </row>
        <row r="6961">
          <cell r="B6961">
            <v>6213200000</v>
          </cell>
          <cell r="C6961" t="str">
            <v>- из хлопчатобумажной пряжи</v>
          </cell>
          <cell r="D6961" t="str">
            <v>шт</v>
          </cell>
          <cell r="E6961">
            <v>17.5</v>
          </cell>
        </row>
        <row r="6962">
          <cell r="B6962">
            <v>6213900000</v>
          </cell>
          <cell r="C6962" t="str">
            <v>- из прочих текстильных материалов</v>
          </cell>
          <cell r="D6962" t="str">
            <v>шт</v>
          </cell>
          <cell r="E6962">
            <v>17.5</v>
          </cell>
        </row>
        <row r="6963">
          <cell r="B6963">
            <v>6214100000</v>
          </cell>
          <cell r="C6963" t="str">
            <v>- из шелковых нитей или пряжи из шелковых отходов</v>
          </cell>
          <cell r="D6963" t="str">
            <v>шт</v>
          </cell>
          <cell r="E6963">
            <v>17.5</v>
          </cell>
        </row>
        <row r="6964">
          <cell r="B6964">
            <v>6214200000</v>
          </cell>
          <cell r="C6964" t="str">
            <v>- из шерстяной пряжи или пряжи из тонкого волоса животных</v>
          </cell>
          <cell r="D6964" t="str">
            <v>шт</v>
          </cell>
          <cell r="E6964">
            <v>17.5</v>
          </cell>
        </row>
        <row r="6965">
          <cell r="B6965">
            <v>6214300000</v>
          </cell>
          <cell r="C6965" t="str">
            <v>- из синтетических нитей</v>
          </cell>
          <cell r="D6965" t="str">
            <v>шт</v>
          </cell>
          <cell r="E6965">
            <v>15</v>
          </cell>
        </row>
        <row r="6966">
          <cell r="B6966">
            <v>6214400000</v>
          </cell>
          <cell r="C6966" t="str">
            <v>- из искусственных нитей</v>
          </cell>
          <cell r="D6966" t="str">
            <v>шт</v>
          </cell>
          <cell r="E6966">
            <v>17.5</v>
          </cell>
        </row>
        <row r="6967">
          <cell r="B6967">
            <v>6214900000</v>
          </cell>
          <cell r="C6967" t="str">
            <v>- из прочих текстильных материалов</v>
          </cell>
          <cell r="D6967" t="str">
            <v>шт</v>
          </cell>
          <cell r="E6967">
            <v>15</v>
          </cell>
        </row>
        <row r="6968">
          <cell r="B6968">
            <v>6215100000</v>
          </cell>
          <cell r="C6968" t="str">
            <v>- из шелковых нитей или пряжи из шелковых отходов</v>
          </cell>
          <cell r="D6968" t="str">
            <v>шт</v>
          </cell>
          <cell r="E6968">
            <v>17.5</v>
          </cell>
        </row>
        <row r="6969">
          <cell r="B6969">
            <v>6215200000</v>
          </cell>
          <cell r="C6969" t="str">
            <v>- из химических нитей</v>
          </cell>
          <cell r="D6969" t="str">
            <v>шт</v>
          </cell>
          <cell r="E6969">
            <v>17.5</v>
          </cell>
        </row>
        <row r="6970">
          <cell r="B6970">
            <v>6215900000</v>
          </cell>
          <cell r="C6970" t="str">
            <v>- из прочих текстильных материалов</v>
          </cell>
          <cell r="D6970" t="str">
            <v>шт</v>
          </cell>
          <cell r="E6970">
            <v>17.5</v>
          </cell>
        </row>
        <row r="6971">
          <cell r="B6971">
            <v>6216000000</v>
          </cell>
          <cell r="C6971" t="str">
            <v>Перчатки, рукавицы и митенки</v>
          </cell>
          <cell r="D6971" t="str">
            <v>-</v>
          </cell>
          <cell r="E6971">
            <v>12.5</v>
          </cell>
        </row>
        <row r="6972">
          <cell r="B6972">
            <v>6217100000</v>
          </cell>
          <cell r="C6972" t="str">
            <v>- принадлежности</v>
          </cell>
          <cell r="D6972" t="str">
            <v>-</v>
          </cell>
          <cell r="E6972">
            <v>17.5</v>
          </cell>
        </row>
        <row r="6973">
          <cell r="B6973">
            <v>6217900000</v>
          </cell>
          <cell r="C6973" t="str">
            <v>- части</v>
          </cell>
          <cell r="D6973" t="str">
            <v>-</v>
          </cell>
          <cell r="E6973">
            <v>17.5</v>
          </cell>
        </row>
        <row r="6974">
          <cell r="B6974">
            <v>6301100000</v>
          </cell>
          <cell r="C6974" t="str">
            <v>- одеяла электрические</v>
          </cell>
          <cell r="D6974" t="str">
            <v>шт</v>
          </cell>
          <cell r="E6974" t="str">
            <v>0,61 евро за 1 кг</v>
          </cell>
        </row>
        <row r="6975">
          <cell r="B6975">
            <v>6301201000</v>
          </cell>
          <cell r="C6975" t="str">
            <v>- - трикотажные машинного или ручного вязания</v>
          </cell>
          <cell r="D6975" t="str">
            <v>шт</v>
          </cell>
          <cell r="E6975" t="str">
            <v>17,5, но не менее 0,6 евро за 1 кг</v>
          </cell>
        </row>
        <row r="6976">
          <cell r="B6976">
            <v>6301209001</v>
          </cell>
          <cell r="C6976" t="str">
            <v>- - - целиком из шерсти или тонкого волоса животных</v>
          </cell>
          <cell r="D6976" t="str">
            <v>шт</v>
          </cell>
          <cell r="E6976" t="str">
            <v>0,61 евро за 1 кг</v>
          </cell>
        </row>
        <row r="6977">
          <cell r="B6977">
            <v>6301209009</v>
          </cell>
          <cell r="C6977" t="str">
            <v>- - - прочие</v>
          </cell>
          <cell r="D6977" t="str">
            <v>шт</v>
          </cell>
          <cell r="E6977" t="str">
            <v>15, но не менее 0,525 евро за 1 кг</v>
          </cell>
        </row>
        <row r="6978">
          <cell r="B6978">
            <v>6301301000</v>
          </cell>
          <cell r="C6978" t="str">
            <v>- - трикотажные машинного или ручного вязания</v>
          </cell>
          <cell r="D6978" t="str">
            <v>шт</v>
          </cell>
          <cell r="E6978" t="str">
            <v>17,5, но не менее 0,6 евро за 1 кг</v>
          </cell>
        </row>
        <row r="6979">
          <cell r="B6979">
            <v>6301309000</v>
          </cell>
          <cell r="C6979" t="str">
            <v>- - прочие</v>
          </cell>
          <cell r="D6979" t="str">
            <v>шт</v>
          </cell>
          <cell r="E6979" t="str">
            <v>0,61 евро за 1 кг</v>
          </cell>
        </row>
        <row r="6980">
          <cell r="B6980">
            <v>6301401000</v>
          </cell>
          <cell r="C6980" t="str">
            <v>- - трикотажные машинного или ручного вязания</v>
          </cell>
          <cell r="D6980" t="str">
            <v>шт</v>
          </cell>
          <cell r="E6980" t="str">
            <v>17,5, но не менее 0,6 евро за 1 кг</v>
          </cell>
        </row>
        <row r="6981">
          <cell r="B6981">
            <v>6301409000</v>
          </cell>
          <cell r="C6981" t="str">
            <v>- - прочие</v>
          </cell>
          <cell r="D6981" t="str">
            <v>шт</v>
          </cell>
          <cell r="E6981" t="str">
            <v>17,5, но не менее 0,6 евро за 1 кг</v>
          </cell>
        </row>
        <row r="6982">
          <cell r="B6982">
            <v>6301901000</v>
          </cell>
          <cell r="C6982" t="str">
            <v>- - трикотажные машинного или ручного вязания</v>
          </cell>
          <cell r="D6982" t="str">
            <v>шт</v>
          </cell>
          <cell r="E6982" t="str">
            <v>15, но не менее 0,525 евро за 1 кг</v>
          </cell>
        </row>
        <row r="6983">
          <cell r="B6983">
            <v>6301909000</v>
          </cell>
          <cell r="C6983" t="str">
            <v>- - прочие</v>
          </cell>
          <cell r="D6983" t="str">
            <v>шт</v>
          </cell>
          <cell r="E6983" t="str">
            <v>17,5, но не менее 0,6 евро за 1 кг</v>
          </cell>
        </row>
        <row r="6984">
          <cell r="B6984">
            <v>6302100001</v>
          </cell>
          <cell r="C6984" t="str">
            <v>- - из хлопчатобумажной пряжи</v>
          </cell>
          <cell r="D6984" t="str">
            <v>-</v>
          </cell>
          <cell r="E6984" t="str">
            <v>0,49 евро за 1 кг</v>
          </cell>
        </row>
        <row r="6985">
          <cell r="B6985">
            <v>6302100009</v>
          </cell>
          <cell r="C6985" t="str">
            <v>- - из прочих текстильных материалов</v>
          </cell>
          <cell r="D6985" t="str">
            <v>-</v>
          </cell>
          <cell r="E6985" t="str">
            <v>15, но не менее 0,53 евро за 1 кг</v>
          </cell>
        </row>
        <row r="6986">
          <cell r="B6986">
            <v>6302210000</v>
          </cell>
          <cell r="C6986" t="str">
            <v>- - из хлопчатобумажной пряжи</v>
          </cell>
          <cell r="D6986" t="str">
            <v>-</v>
          </cell>
          <cell r="E6986" t="str">
            <v>11,3, но не менее 0,49 евро за 1 кг</v>
          </cell>
        </row>
        <row r="6987">
          <cell r="B6987">
            <v>6302221000</v>
          </cell>
          <cell r="C6987" t="str">
            <v>- - - из нетканых материалов</v>
          </cell>
          <cell r="D6987" t="str">
            <v>-</v>
          </cell>
          <cell r="E6987" t="str">
            <v>15, но не менее 0,53 евро за 1 кг</v>
          </cell>
        </row>
        <row r="6988">
          <cell r="B6988">
            <v>6302229000</v>
          </cell>
          <cell r="C6988" t="str">
            <v>- - - прочее</v>
          </cell>
          <cell r="D6988" t="str">
            <v>-</v>
          </cell>
          <cell r="E6988" t="str">
            <v>15, но не менее 0,53 евро за 1 кг</v>
          </cell>
        </row>
        <row r="6989">
          <cell r="B6989">
            <v>6302291000</v>
          </cell>
          <cell r="C6989" t="str">
            <v>- - - из льняной пряжи или из волокна рами</v>
          </cell>
          <cell r="D6989" t="str">
            <v>-</v>
          </cell>
          <cell r="E6989" t="str">
            <v>15, но не менее 0,53 евро за 1 кг</v>
          </cell>
        </row>
        <row r="6990">
          <cell r="B6990">
            <v>6302299000</v>
          </cell>
          <cell r="C6990" t="str">
            <v>- - - из прочих текстильных материалов</v>
          </cell>
          <cell r="D6990" t="str">
            <v>-</v>
          </cell>
          <cell r="E6990" t="str">
            <v>0,61 евро за 1 кг</v>
          </cell>
        </row>
        <row r="6991">
          <cell r="B6991">
            <v>6302310001</v>
          </cell>
          <cell r="C6991" t="str">
            <v>- - - в смеси со льном</v>
          </cell>
          <cell r="D6991" t="str">
            <v>-</v>
          </cell>
          <cell r="E6991" t="str">
            <v>0,61 евро за 1 кг</v>
          </cell>
        </row>
        <row r="6992">
          <cell r="B6992">
            <v>6302310009</v>
          </cell>
          <cell r="C6992" t="str">
            <v>- - - прочее</v>
          </cell>
          <cell r="D6992" t="str">
            <v>-</v>
          </cell>
          <cell r="E6992" t="str">
            <v>0,49 евро за 1 кг</v>
          </cell>
        </row>
        <row r="6993">
          <cell r="B6993">
            <v>6302321000</v>
          </cell>
          <cell r="C6993" t="str">
            <v>- - - из нетканых материалов</v>
          </cell>
          <cell r="D6993" t="str">
            <v>-</v>
          </cell>
          <cell r="E6993" t="str">
            <v>0,61 евро за 1 кг</v>
          </cell>
        </row>
        <row r="6994">
          <cell r="B6994">
            <v>6302329000</v>
          </cell>
          <cell r="C6994" t="str">
            <v>- - - прочее</v>
          </cell>
          <cell r="D6994" t="str">
            <v>-</v>
          </cell>
          <cell r="E6994" t="str">
            <v>15, но не менее 0,53 евро за 1 кг</v>
          </cell>
        </row>
        <row r="6995">
          <cell r="B6995">
            <v>6302392001</v>
          </cell>
          <cell r="C6995" t="str">
            <v>- - - - из льняной пряжи</v>
          </cell>
          <cell r="D6995" t="str">
            <v>-</v>
          </cell>
          <cell r="E6995" t="str">
            <v>15, но не менее 0,53 евро за 1 кг</v>
          </cell>
        </row>
        <row r="6996">
          <cell r="B6996">
            <v>6302392009</v>
          </cell>
          <cell r="C6996" t="str">
            <v>- - - - из волокна рами</v>
          </cell>
          <cell r="D6996" t="str">
            <v>-</v>
          </cell>
          <cell r="E6996" t="str">
            <v>15, но не менее 0,525 евро за 1 кг</v>
          </cell>
        </row>
        <row r="6997">
          <cell r="B6997">
            <v>6302399000</v>
          </cell>
          <cell r="C6997" t="str">
            <v>- - - из прочих текстильных материалов</v>
          </cell>
          <cell r="D6997" t="str">
            <v>-</v>
          </cell>
          <cell r="E6997" t="str">
            <v>0,49 евро за 1 кг</v>
          </cell>
        </row>
        <row r="6998">
          <cell r="B6998">
            <v>6302400000</v>
          </cell>
          <cell r="C6998" t="str">
            <v>- белье столовое трикотажное машинного или ручного вязания</v>
          </cell>
          <cell r="D6998" t="str">
            <v>-</v>
          </cell>
          <cell r="E6998" t="str">
            <v>15, но не менее 0,53 евро за 1 кг</v>
          </cell>
        </row>
        <row r="6999">
          <cell r="B6999">
            <v>6302510001</v>
          </cell>
          <cell r="C6999" t="str">
            <v>- - - в смеси со льном</v>
          </cell>
          <cell r="D6999" t="str">
            <v>-</v>
          </cell>
          <cell r="E6999" t="str">
            <v>0,61 евро за 1 кг</v>
          </cell>
        </row>
        <row r="7000">
          <cell r="B7000">
            <v>6302510009</v>
          </cell>
          <cell r="C7000" t="str">
            <v>- - - прочее</v>
          </cell>
          <cell r="D7000" t="str">
            <v>-</v>
          </cell>
          <cell r="E7000" t="str">
            <v>0,49 евро за 1 кг</v>
          </cell>
        </row>
        <row r="7001">
          <cell r="B7001">
            <v>6302531000</v>
          </cell>
          <cell r="C7001" t="str">
            <v>- - - из нетканых материалов</v>
          </cell>
          <cell r="D7001" t="str">
            <v>-</v>
          </cell>
          <cell r="E7001" t="str">
            <v>0,61 евро за 1 кг</v>
          </cell>
        </row>
        <row r="7002">
          <cell r="B7002">
            <v>6302539000</v>
          </cell>
          <cell r="C7002" t="str">
            <v>- - - прочее</v>
          </cell>
          <cell r="D7002" t="str">
            <v>-</v>
          </cell>
          <cell r="E7002" t="str">
            <v>15, но не менее 0,53 евро за 1 кг</v>
          </cell>
        </row>
        <row r="7003">
          <cell r="B7003">
            <v>6302591000</v>
          </cell>
          <cell r="C7003" t="str">
            <v>- - - из льняной пряжи</v>
          </cell>
          <cell r="D7003" t="str">
            <v>-</v>
          </cell>
          <cell r="E7003" t="str">
            <v>0,61 евро за 1 кг</v>
          </cell>
        </row>
        <row r="7004">
          <cell r="B7004">
            <v>6302599000</v>
          </cell>
          <cell r="C7004" t="str">
            <v>- - - прочее</v>
          </cell>
          <cell r="D7004" t="str">
            <v>-</v>
          </cell>
          <cell r="E7004" t="str">
            <v>15, но не менее 0,53 евро за 1 кг</v>
          </cell>
        </row>
        <row r="7005">
          <cell r="B7005">
            <v>6302600000</v>
          </cell>
          <cell r="C7005" t="str">
            <v>- белье туалетное и кухонное из махровых полотенечных тканей или аналогичных тканых махровых материалов, из хлопчатобумажной пряжи</v>
          </cell>
          <cell r="D7005" t="str">
            <v>-</v>
          </cell>
          <cell r="E7005" t="str">
            <v>11,3, но не менее 0,49 евро за 1 кг</v>
          </cell>
        </row>
        <row r="7006">
          <cell r="B7006">
            <v>6302910000</v>
          </cell>
          <cell r="C7006" t="str">
            <v>- - из хлопчатобумажной пряжи</v>
          </cell>
          <cell r="D7006" t="str">
            <v>-</v>
          </cell>
          <cell r="E7006" t="str">
            <v>15, но не менее 0,53 евро за 1 кг</v>
          </cell>
        </row>
        <row r="7007">
          <cell r="B7007">
            <v>6302931000</v>
          </cell>
          <cell r="C7007" t="str">
            <v>- - - из нетканых материалов</v>
          </cell>
          <cell r="D7007" t="str">
            <v>-</v>
          </cell>
          <cell r="E7007" t="str">
            <v>15, но не менее 0,53 евро за 1 кг</v>
          </cell>
        </row>
        <row r="7008">
          <cell r="B7008">
            <v>6302939000</v>
          </cell>
          <cell r="C7008" t="str">
            <v>- - - прочее</v>
          </cell>
          <cell r="D7008" t="str">
            <v>-</v>
          </cell>
          <cell r="E7008" t="str">
            <v>0,61 евро за 1 кг</v>
          </cell>
        </row>
        <row r="7009">
          <cell r="B7009">
            <v>6302991000</v>
          </cell>
          <cell r="C7009" t="str">
            <v>- - - из льняной пряжи</v>
          </cell>
          <cell r="D7009" t="str">
            <v>-</v>
          </cell>
          <cell r="E7009" t="str">
            <v>15, но не менее 0,53 евро за 1 кг</v>
          </cell>
        </row>
        <row r="7010">
          <cell r="B7010">
            <v>6302999000</v>
          </cell>
          <cell r="C7010" t="str">
            <v>- - - прочее</v>
          </cell>
          <cell r="D7010" t="str">
            <v>-</v>
          </cell>
          <cell r="E7010" t="str">
            <v>0,49 евро за 1 кг</v>
          </cell>
        </row>
        <row r="7011">
          <cell r="B7011">
            <v>6303120000</v>
          </cell>
          <cell r="C7011" t="str">
            <v>- - из синтетических нитей</v>
          </cell>
          <cell r="D7011" t="str">
            <v>м2</v>
          </cell>
          <cell r="E7011" t="str">
            <v>17,5, но не менее 0,6 евро за 1 кг</v>
          </cell>
        </row>
        <row r="7012">
          <cell r="B7012">
            <v>6303190000</v>
          </cell>
          <cell r="C7012" t="str">
            <v>- - из прочих текстильных материалов</v>
          </cell>
          <cell r="D7012" t="str">
            <v>м2</v>
          </cell>
          <cell r="E7012" t="str">
            <v>17,5, но не менее 0,6 евро за 1 кг</v>
          </cell>
        </row>
        <row r="7013">
          <cell r="B7013">
            <v>6303910000</v>
          </cell>
          <cell r="C7013" t="str">
            <v>- - из хлопчатобумажной пряжи</v>
          </cell>
          <cell r="D7013" t="str">
            <v>м2</v>
          </cell>
          <cell r="E7013" t="str">
            <v>0,61 евро за 1 кг</v>
          </cell>
        </row>
        <row r="7014">
          <cell r="B7014">
            <v>6303921000</v>
          </cell>
          <cell r="C7014" t="str">
            <v>- - - из нетканых материалов</v>
          </cell>
          <cell r="D7014" t="str">
            <v>м2</v>
          </cell>
          <cell r="E7014" t="str">
            <v>0,61 евро за 1 кг</v>
          </cell>
        </row>
        <row r="7015">
          <cell r="B7015">
            <v>6303929000</v>
          </cell>
          <cell r="C7015" t="str">
            <v>- - - прочие</v>
          </cell>
          <cell r="D7015" t="str">
            <v>м2</v>
          </cell>
          <cell r="E7015" t="str">
            <v>0,61 евро за 1 кг</v>
          </cell>
        </row>
        <row r="7016">
          <cell r="B7016">
            <v>6303991000</v>
          </cell>
          <cell r="C7016" t="str">
            <v>- - - из нетканых материалов</v>
          </cell>
          <cell r="D7016" t="str">
            <v>м2</v>
          </cell>
          <cell r="E7016" t="str">
            <v>17,5, но не менее 0,6 евро за 1 кг</v>
          </cell>
        </row>
        <row r="7017">
          <cell r="B7017">
            <v>6303999000</v>
          </cell>
          <cell r="C7017" t="str">
            <v>- - - прочие</v>
          </cell>
          <cell r="D7017" t="str">
            <v>м2</v>
          </cell>
          <cell r="E7017" t="str">
            <v>0,61 евро за 1 кг</v>
          </cell>
        </row>
        <row r="7018">
          <cell r="B7018">
            <v>6304110000</v>
          </cell>
          <cell r="C7018" t="str">
            <v>- - трикотажные машинного или ручного вязания</v>
          </cell>
          <cell r="D7018" t="str">
            <v>шт</v>
          </cell>
          <cell r="E7018" t="str">
            <v>15, но не менее 0,53 евро за 1 кг</v>
          </cell>
        </row>
        <row r="7019">
          <cell r="B7019">
            <v>6304191000</v>
          </cell>
          <cell r="C7019" t="str">
            <v>- - - из хлопчатобумажной пряжи</v>
          </cell>
          <cell r="D7019" t="str">
            <v>шт</v>
          </cell>
          <cell r="E7019" t="str">
            <v>0,61 евро за 1 кг</v>
          </cell>
        </row>
        <row r="7020">
          <cell r="B7020">
            <v>6304193000</v>
          </cell>
          <cell r="C7020" t="str">
            <v>- - - из льняной пряжи или из волокна рами</v>
          </cell>
          <cell r="D7020" t="str">
            <v>шт</v>
          </cell>
          <cell r="E7020" t="str">
            <v>0,61 евро за 1 кг</v>
          </cell>
        </row>
        <row r="7021">
          <cell r="B7021">
            <v>6304199000</v>
          </cell>
          <cell r="C7021" t="str">
            <v>- - - из прочих текстильных материалов</v>
          </cell>
          <cell r="D7021" t="str">
            <v>шт</v>
          </cell>
          <cell r="E7021" t="str">
            <v>0,61 евро за 1 кг</v>
          </cell>
        </row>
        <row r="7022">
          <cell r="B7022">
            <v>6304200000</v>
          </cell>
          <cell r="C7022" t="str">
            <v>- надкроватные противомоскитные сетки, указанные в примечании к субпозициям 1 к данной группе</v>
          </cell>
          <cell r="D7022" t="str">
            <v>шт</v>
          </cell>
          <cell r="E7022" t="str">
            <v>0,61 евро за 1 кг</v>
          </cell>
        </row>
        <row r="7023">
          <cell r="B7023">
            <v>6304910000</v>
          </cell>
          <cell r="C7023" t="str">
            <v>- - трикотажные машинного или ручного вязания</v>
          </cell>
          <cell r="D7023" t="str">
            <v>-</v>
          </cell>
          <cell r="E7023" t="str">
            <v>0,61 евро за 1 кг</v>
          </cell>
        </row>
        <row r="7024">
          <cell r="B7024">
            <v>6304920000</v>
          </cell>
          <cell r="C7024" t="str">
            <v>- - нетрикотажные из хлопчатобумажной пряжи</v>
          </cell>
          <cell r="D7024" t="str">
            <v>-</v>
          </cell>
          <cell r="E7024" t="str">
            <v>0,61 евро за 1 кг</v>
          </cell>
        </row>
        <row r="7025">
          <cell r="B7025">
            <v>6304930000</v>
          </cell>
          <cell r="C7025" t="str">
            <v>- - нетрикотажные из синтетических нитей</v>
          </cell>
          <cell r="D7025" t="str">
            <v>-</v>
          </cell>
          <cell r="E7025" t="str">
            <v>0,61 евро за 1 кг</v>
          </cell>
        </row>
        <row r="7026">
          <cell r="B7026">
            <v>6304990000</v>
          </cell>
          <cell r="C7026" t="str">
            <v>- - нетрикотажные из прочих текстильных материалов</v>
          </cell>
          <cell r="D7026" t="str">
            <v>-</v>
          </cell>
          <cell r="E7026" t="str">
            <v>0,61 евро за 1 кг</v>
          </cell>
        </row>
        <row r="7027">
          <cell r="B7027">
            <v>6305101000</v>
          </cell>
          <cell r="C7027" t="str">
            <v>- - бывшие в употреблении</v>
          </cell>
          <cell r="D7027" t="str">
            <v>-</v>
          </cell>
          <cell r="E7027">
            <v>10</v>
          </cell>
        </row>
        <row r="7028">
          <cell r="B7028">
            <v>6305109000</v>
          </cell>
          <cell r="C7028" t="str">
            <v>- - прочие</v>
          </cell>
          <cell r="D7028" t="str">
            <v>-</v>
          </cell>
          <cell r="E7028">
            <v>10</v>
          </cell>
        </row>
        <row r="7029">
          <cell r="B7029">
            <v>6305200000</v>
          </cell>
          <cell r="C7029" t="str">
            <v>- из хлопчатобумажной пряжи</v>
          </cell>
          <cell r="D7029" t="str">
            <v>-</v>
          </cell>
          <cell r="E7029">
            <v>10</v>
          </cell>
        </row>
        <row r="7030">
          <cell r="B7030">
            <v>6305321100</v>
          </cell>
          <cell r="C7030" t="str">
            <v>- - - - трикотажные машинного или ручного вязания</v>
          </cell>
          <cell r="D7030" t="str">
            <v>-</v>
          </cell>
          <cell r="E7030">
            <v>10</v>
          </cell>
        </row>
        <row r="7031">
          <cell r="B7031">
            <v>6305321900</v>
          </cell>
          <cell r="C7031" t="str">
            <v>- - - - прочие</v>
          </cell>
          <cell r="D7031" t="str">
            <v>-</v>
          </cell>
          <cell r="E7031">
            <v>10</v>
          </cell>
        </row>
        <row r="7032">
          <cell r="B7032">
            <v>6305329000</v>
          </cell>
          <cell r="C7032" t="str">
            <v>- - - прочие</v>
          </cell>
          <cell r="D7032" t="str">
            <v>-</v>
          </cell>
          <cell r="E7032">
            <v>10</v>
          </cell>
        </row>
        <row r="7033">
          <cell r="B7033">
            <v>6305331001</v>
          </cell>
          <cell r="C7033" t="str">
            <v>- - - - полипропиленовые мешки</v>
          </cell>
          <cell r="D7033" t="str">
            <v>-</v>
          </cell>
          <cell r="E7033">
            <v>10</v>
          </cell>
        </row>
        <row r="7034">
          <cell r="B7034">
            <v>6305331009</v>
          </cell>
          <cell r="C7034" t="str">
            <v>- - - - прочие</v>
          </cell>
          <cell r="D7034" t="str">
            <v>-</v>
          </cell>
          <cell r="E7034">
            <v>10</v>
          </cell>
        </row>
        <row r="7035">
          <cell r="B7035">
            <v>6305339000</v>
          </cell>
          <cell r="C7035" t="str">
            <v>- - - прочие</v>
          </cell>
          <cell r="D7035" t="str">
            <v>-</v>
          </cell>
          <cell r="E7035">
            <v>10</v>
          </cell>
        </row>
        <row r="7036">
          <cell r="B7036">
            <v>6305390000</v>
          </cell>
          <cell r="C7036" t="str">
            <v>- - прочие</v>
          </cell>
          <cell r="D7036" t="str">
            <v>-</v>
          </cell>
          <cell r="E7036">
            <v>7</v>
          </cell>
        </row>
        <row r="7037">
          <cell r="B7037">
            <v>6305900000</v>
          </cell>
          <cell r="C7037" t="str">
            <v>- из прочих текстильных материалов</v>
          </cell>
          <cell r="D7037" t="str">
            <v>-</v>
          </cell>
          <cell r="E7037">
            <v>10</v>
          </cell>
        </row>
        <row r="7038">
          <cell r="B7038">
            <v>6306120000</v>
          </cell>
          <cell r="C7038" t="str">
            <v>- - из синтетических нитей</v>
          </cell>
          <cell r="D7038" t="str">
            <v>-</v>
          </cell>
          <cell r="E7038">
            <v>14.4</v>
          </cell>
        </row>
        <row r="7039">
          <cell r="B7039">
            <v>6306190000</v>
          </cell>
          <cell r="C7039" t="str">
            <v>- - из прочих текстильных материалов</v>
          </cell>
          <cell r="D7039" t="str">
            <v>-</v>
          </cell>
          <cell r="E7039">
            <v>13</v>
          </cell>
        </row>
        <row r="7040">
          <cell r="B7040">
            <v>6306220000</v>
          </cell>
          <cell r="C7040" t="str">
            <v>- - из синтетических нитей</v>
          </cell>
          <cell r="D7040" t="str">
            <v>-</v>
          </cell>
          <cell r="E7040">
            <v>14</v>
          </cell>
        </row>
        <row r="7041">
          <cell r="B7041">
            <v>6306290001</v>
          </cell>
          <cell r="C7041" t="str">
            <v>- - - из хлопчатобумажной пряжи</v>
          </cell>
          <cell r="D7041" t="str">
            <v>-</v>
          </cell>
          <cell r="E7041">
            <v>16</v>
          </cell>
        </row>
        <row r="7042">
          <cell r="B7042">
            <v>6306290009</v>
          </cell>
          <cell r="C7042" t="str">
            <v>- - - прочие</v>
          </cell>
          <cell r="D7042" t="str">
            <v>-</v>
          </cell>
          <cell r="E7042">
            <v>14.4</v>
          </cell>
        </row>
        <row r="7043">
          <cell r="B7043">
            <v>6306300000</v>
          </cell>
          <cell r="C7043" t="str">
            <v>- паруса</v>
          </cell>
          <cell r="D7043" t="str">
            <v>-</v>
          </cell>
          <cell r="E7043">
            <v>16</v>
          </cell>
        </row>
        <row r="7044">
          <cell r="B7044">
            <v>6306400000</v>
          </cell>
          <cell r="C7044" t="str">
            <v>- матрацы надувные</v>
          </cell>
          <cell r="D7044" t="str">
            <v>шт</v>
          </cell>
          <cell r="E7044">
            <v>14.4</v>
          </cell>
        </row>
        <row r="7045">
          <cell r="B7045">
            <v>6306900000</v>
          </cell>
          <cell r="C7045" t="str">
            <v>- прочие</v>
          </cell>
          <cell r="D7045" t="str">
            <v>-</v>
          </cell>
          <cell r="E7045">
            <v>14.4</v>
          </cell>
        </row>
        <row r="7046">
          <cell r="B7046">
            <v>6307101000</v>
          </cell>
          <cell r="C7046" t="str">
            <v>- - трикотажные машинного или ручного вязания</v>
          </cell>
          <cell r="D7046" t="str">
            <v>-</v>
          </cell>
          <cell r="E7046" t="str">
            <v>0,61 евро за 1 кг</v>
          </cell>
        </row>
        <row r="7047">
          <cell r="B7047">
            <v>6307103000</v>
          </cell>
          <cell r="C7047" t="str">
            <v>- - нетканые</v>
          </cell>
          <cell r="D7047" t="str">
            <v>-</v>
          </cell>
          <cell r="E7047" t="str">
            <v>13, но не менее 0,46 евро за 1 кг</v>
          </cell>
        </row>
        <row r="7048">
          <cell r="B7048">
            <v>6307109000</v>
          </cell>
          <cell r="C7048" t="str">
            <v>- - прочие</v>
          </cell>
          <cell r="D7048" t="str">
            <v>-</v>
          </cell>
          <cell r="E7048" t="str">
            <v>11,7, но не менее 0,51 евро за 1 кг</v>
          </cell>
        </row>
        <row r="7049">
          <cell r="B7049">
            <v>6307200000</v>
          </cell>
          <cell r="C7049" t="str">
            <v>- жилеты и пояса спасательные</v>
          </cell>
          <cell r="D7049" t="str">
            <v>-</v>
          </cell>
          <cell r="E7049">
            <v>5</v>
          </cell>
        </row>
        <row r="7050">
          <cell r="B7050">
            <v>6307901000</v>
          </cell>
          <cell r="C7050" t="str">
            <v>- - трикотажные машинного или ручного вязания</v>
          </cell>
          <cell r="D7050" t="str">
            <v>-</v>
          </cell>
          <cell r="E7050" t="str">
            <v>0,61 евро за 1 кг</v>
          </cell>
        </row>
        <row r="7051">
          <cell r="B7051">
            <v>6307909100</v>
          </cell>
          <cell r="C7051" t="str">
            <v>- - - из войлока или фетра</v>
          </cell>
          <cell r="D7051" t="str">
            <v>-</v>
          </cell>
          <cell r="E7051" t="str">
            <v>0,61 евро за 1 кг</v>
          </cell>
        </row>
        <row r="7052">
          <cell r="B7052">
            <v>6307909200</v>
          </cell>
          <cell r="C7052" t="str">
            <v>- - - - одноразовые простыни или салфетки, изготовленные из материалов товарной позиции 5603, используемые при проведении хирургических операций</v>
          </cell>
          <cell r="D7052" t="str">
            <v>-</v>
          </cell>
          <cell r="E7052" t="str">
            <v>0,61 евро за 1 кг</v>
          </cell>
        </row>
        <row r="7053">
          <cell r="B7053">
            <v>6307909800</v>
          </cell>
          <cell r="C7053" t="str">
            <v>- - - - прочие</v>
          </cell>
          <cell r="D7053" t="str">
            <v>-</v>
          </cell>
          <cell r="E7053" t="str">
            <v>0,61 евро за 1 кг</v>
          </cell>
        </row>
        <row r="7054">
          <cell r="B7054">
            <v>6308000000</v>
          </cell>
          <cell r="C7054" t="str">
            <v>Наборы,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v>
          </cell>
          <cell r="D7054" t="str">
            <v>-</v>
          </cell>
          <cell r="E7054" t="str">
            <v>0,61 евро за 1 кг</v>
          </cell>
        </row>
        <row r="7055">
          <cell r="B7055">
            <v>6309000000</v>
          </cell>
          <cell r="C7055" t="str">
            <v>Одежда и прочие изделия, бывшие в употреблении</v>
          </cell>
          <cell r="D7055" t="str">
            <v>-</v>
          </cell>
          <cell r="E7055" t="str">
            <v>15, но не менее 0,18 евро за 1 кг</v>
          </cell>
        </row>
        <row r="7056">
          <cell r="B7056">
            <v>6310100001</v>
          </cell>
          <cell r="C7056" t="str">
            <v>- - из шерстяной пряжи или пряжи из тонкого или грубого волоса животных</v>
          </cell>
          <cell r="D7056" t="str">
            <v>-</v>
          </cell>
          <cell r="E7056">
            <v>17.5</v>
          </cell>
        </row>
        <row r="7057">
          <cell r="B7057">
            <v>6310100002</v>
          </cell>
          <cell r="C7057" t="str">
            <v>- - из льняной или хлопчатобумажной пряжи</v>
          </cell>
          <cell r="D7057" t="str">
            <v>-</v>
          </cell>
          <cell r="E7057">
            <v>17.5</v>
          </cell>
        </row>
        <row r="7058">
          <cell r="B7058">
            <v>6310100009</v>
          </cell>
          <cell r="C7058" t="str">
            <v>- - из прочих текстильных материалов</v>
          </cell>
          <cell r="D7058" t="str">
            <v>-</v>
          </cell>
          <cell r="E7058">
            <v>16</v>
          </cell>
        </row>
        <row r="7059">
          <cell r="B7059">
            <v>6310900000</v>
          </cell>
          <cell r="C7059" t="str">
            <v>- прочие</v>
          </cell>
          <cell r="D7059" t="str">
            <v>-</v>
          </cell>
          <cell r="E7059">
            <v>15</v>
          </cell>
        </row>
        <row r="7060">
          <cell r="B7060">
            <v>6401100000</v>
          </cell>
          <cell r="C7060" t="str">
            <v>- обувь с защитным металлическим подноском</v>
          </cell>
          <cell r="D7060" t="str">
            <v>пар</v>
          </cell>
          <cell r="E7060" t="str">
            <v>0,75 евро за 1 пару</v>
          </cell>
        </row>
        <row r="7061">
          <cell r="B7061">
            <v>6401921000</v>
          </cell>
          <cell r="C7061" t="str">
            <v>- - - с верхом из резины</v>
          </cell>
          <cell r="D7061" t="str">
            <v>пар</v>
          </cell>
          <cell r="E7061" t="str">
            <v>0,75 евро за 1 пару</v>
          </cell>
        </row>
        <row r="7062">
          <cell r="B7062">
            <v>6401929000</v>
          </cell>
          <cell r="C7062" t="str">
            <v>- - - с верхом из пластмассы</v>
          </cell>
          <cell r="D7062" t="str">
            <v>пар</v>
          </cell>
          <cell r="E7062" t="str">
            <v>0,75 евро за 1 пару</v>
          </cell>
        </row>
        <row r="7063">
          <cell r="B7063">
            <v>6401990000</v>
          </cell>
          <cell r="C7063" t="str">
            <v>- - прочая</v>
          </cell>
          <cell r="D7063" t="str">
            <v>пар</v>
          </cell>
          <cell r="E7063" t="str">
            <v>0,75 евро за 1 пару</v>
          </cell>
        </row>
        <row r="7064">
          <cell r="B7064">
            <v>6402121000</v>
          </cell>
          <cell r="C7064" t="str">
            <v>- - - лыжные ботинки и беговая лыжная обувь</v>
          </cell>
          <cell r="D7064" t="str">
            <v>пар</v>
          </cell>
          <cell r="E7064" t="str">
            <v>0,28 евро за 1 пару</v>
          </cell>
        </row>
        <row r="7065">
          <cell r="B7065">
            <v>6402129000</v>
          </cell>
          <cell r="C7065" t="str">
            <v>- - - ботинки для сноуборда</v>
          </cell>
          <cell r="D7065" t="str">
            <v>пар</v>
          </cell>
          <cell r="E7065" t="str">
            <v>0,34 евро за 1 пару</v>
          </cell>
        </row>
        <row r="7066">
          <cell r="B7066">
            <v>6402190000</v>
          </cell>
          <cell r="C7066" t="str">
            <v>- - прочая</v>
          </cell>
          <cell r="D7066" t="str">
            <v>пар</v>
          </cell>
          <cell r="E7066" t="str">
            <v>0,34 евро за 1 пару</v>
          </cell>
        </row>
        <row r="7067">
          <cell r="B7067">
            <v>6402200000</v>
          </cell>
          <cell r="C7067" t="str">
            <v>- обувь с верхом из ремешков или полосок, прикрепленных к подошве заклепками</v>
          </cell>
          <cell r="D7067" t="str">
            <v>пар</v>
          </cell>
          <cell r="E7067" t="str">
            <v>0,34 евро за 1 пару</v>
          </cell>
        </row>
        <row r="7068">
          <cell r="B7068">
            <v>6402911000</v>
          </cell>
          <cell r="C7068" t="str">
            <v>- - - с защитным металлическим подноском</v>
          </cell>
          <cell r="D7068" t="str">
            <v>пар</v>
          </cell>
          <cell r="E7068" t="str">
            <v>0,34 евро за 1 пару</v>
          </cell>
        </row>
        <row r="7069">
          <cell r="B7069">
            <v>6402919000</v>
          </cell>
          <cell r="C7069" t="str">
            <v>- - - прочая</v>
          </cell>
          <cell r="D7069" t="str">
            <v>пар</v>
          </cell>
          <cell r="E7069" t="str">
            <v>0,34 евро за 1 пару</v>
          </cell>
        </row>
        <row r="7070">
          <cell r="B7070">
            <v>6402990500</v>
          </cell>
          <cell r="C7070" t="str">
            <v>- - - с защитным металлическим подноском</v>
          </cell>
          <cell r="D7070" t="str">
            <v>пар</v>
          </cell>
          <cell r="E7070" t="str">
            <v>0,34 евро за 1 пару</v>
          </cell>
        </row>
        <row r="7071">
          <cell r="B7071">
            <v>6402991000</v>
          </cell>
          <cell r="C7071" t="str">
            <v>- - - - с верхом из резины</v>
          </cell>
          <cell r="D7071" t="str">
            <v>пар</v>
          </cell>
          <cell r="E7071" t="str">
            <v>0,34 евро за 1 пару</v>
          </cell>
        </row>
        <row r="7072">
          <cell r="B7072">
            <v>6402993100</v>
          </cell>
          <cell r="C7072" t="str">
            <v>- - - - - - с подошвой и каблуком высотой более 3 см</v>
          </cell>
          <cell r="D7072" t="str">
            <v>пар</v>
          </cell>
          <cell r="E7072" t="str">
            <v>0,34 евро за 1 пару</v>
          </cell>
        </row>
        <row r="7073">
          <cell r="B7073">
            <v>6402993900</v>
          </cell>
          <cell r="C7073" t="str">
            <v>- - - - - - прочая</v>
          </cell>
          <cell r="D7073" t="str">
            <v>пар</v>
          </cell>
          <cell r="E7073" t="str">
            <v>0,34 евро за 1 пару</v>
          </cell>
        </row>
        <row r="7074">
          <cell r="B7074">
            <v>6402995000</v>
          </cell>
          <cell r="C7074" t="str">
            <v>- - - - - комнатные туфли и прочая домашняя обувь</v>
          </cell>
          <cell r="D7074" t="str">
            <v>пар</v>
          </cell>
          <cell r="E7074" t="str">
            <v>0,34 евро за 1 пару</v>
          </cell>
        </row>
        <row r="7075">
          <cell r="B7075">
            <v>6402999100</v>
          </cell>
          <cell r="C7075" t="str">
            <v>- - - - - - менее 24 см</v>
          </cell>
          <cell r="D7075" t="str">
            <v>пар</v>
          </cell>
          <cell r="E7075" t="str">
            <v>0,34 евро за 1 пару</v>
          </cell>
        </row>
        <row r="7076">
          <cell r="B7076">
            <v>6402999300</v>
          </cell>
          <cell r="C7076" t="str">
            <v>- - - - - - - обувь, которая не может быть идентифицирована как мужская или женская обувь</v>
          </cell>
          <cell r="D7076" t="str">
            <v>пар</v>
          </cell>
          <cell r="E7076" t="str">
            <v>0,34 евро за 1 пару</v>
          </cell>
        </row>
        <row r="7077">
          <cell r="B7077">
            <v>6402999600</v>
          </cell>
          <cell r="C7077" t="str">
            <v>- - - - - - - - мужская</v>
          </cell>
          <cell r="D7077" t="str">
            <v>пар</v>
          </cell>
          <cell r="E7077" t="str">
            <v>0,34 евро за 1 пару</v>
          </cell>
        </row>
        <row r="7078">
          <cell r="B7078">
            <v>6402999800</v>
          </cell>
          <cell r="C7078" t="str">
            <v>- - - - - - - - женская</v>
          </cell>
          <cell r="D7078" t="str">
            <v>пар</v>
          </cell>
          <cell r="E7078" t="str">
            <v>0,28 евро за 1 пару</v>
          </cell>
        </row>
        <row r="7079">
          <cell r="B7079">
            <v>6403120000</v>
          </cell>
          <cell r="C7079" t="str">
            <v>- - лыжные ботинки, беговая лыжная обувь и ботинки для сноуборда</v>
          </cell>
          <cell r="D7079" t="str">
            <v>пар</v>
          </cell>
          <cell r="E7079" t="str">
            <v>1,5 евро за 1 пару</v>
          </cell>
        </row>
        <row r="7080">
          <cell r="B7080">
            <v>6403190000</v>
          </cell>
          <cell r="C7080" t="str">
            <v>- - прочая</v>
          </cell>
          <cell r="D7080" t="str">
            <v>пар</v>
          </cell>
          <cell r="E7080" t="str">
            <v>0,34 евро за 1 пару</v>
          </cell>
        </row>
        <row r="7081">
          <cell r="B7081">
            <v>6403200000</v>
          </cell>
          <cell r="C7081" t="str">
            <v>- обувь с подошвой из натуральной кожи и верхом из ремешков из натуральной кожи, проходящих через подъем и охватывающих большой палец стопы</v>
          </cell>
          <cell r="D7081" t="str">
            <v>пар</v>
          </cell>
          <cell r="E7081" t="str">
            <v>1,5 евро за 1 пару</v>
          </cell>
        </row>
        <row r="7082">
          <cell r="B7082">
            <v>6403400000</v>
          </cell>
          <cell r="C7082" t="str">
            <v>- обувь с защитным металлическим подноском прочая</v>
          </cell>
          <cell r="D7082" t="str">
            <v>пар</v>
          </cell>
          <cell r="E7082" t="str">
            <v>1,25 евро за 1 пару</v>
          </cell>
        </row>
        <row r="7083">
          <cell r="B7083">
            <v>6403510500</v>
          </cell>
          <cell r="C7083" t="str">
            <v>- - - с основанием или платформой из дерева, без внутренней стельки</v>
          </cell>
          <cell r="D7083" t="str">
            <v>пар</v>
          </cell>
          <cell r="E7083" t="str">
            <v>1,5 евро за 1 пару</v>
          </cell>
        </row>
        <row r="7084">
          <cell r="B7084">
            <v>6403511100</v>
          </cell>
          <cell r="C7084" t="str">
            <v>- - - - - менее 24 см</v>
          </cell>
          <cell r="D7084" t="str">
            <v>пар</v>
          </cell>
          <cell r="E7084" t="str">
            <v>1,5 евро за 1 пару</v>
          </cell>
        </row>
        <row r="7085">
          <cell r="B7085">
            <v>6403511500</v>
          </cell>
          <cell r="C7085" t="str">
            <v>- - - - - - мужская</v>
          </cell>
          <cell r="D7085" t="str">
            <v>пар</v>
          </cell>
          <cell r="E7085" t="str">
            <v>1,25 евро за 1 пару</v>
          </cell>
        </row>
        <row r="7086">
          <cell r="B7086">
            <v>6403511900</v>
          </cell>
          <cell r="C7086" t="str">
            <v>- - - - - - женская</v>
          </cell>
          <cell r="D7086" t="str">
            <v>пар</v>
          </cell>
          <cell r="E7086" t="str">
            <v>1,25 евро за 1 пару</v>
          </cell>
        </row>
        <row r="7087">
          <cell r="B7087">
            <v>6403519100</v>
          </cell>
          <cell r="C7087" t="str">
            <v>- - - - - менее 24 см</v>
          </cell>
          <cell r="D7087" t="str">
            <v>пар</v>
          </cell>
          <cell r="E7087" t="str">
            <v>1,25 евро за 1 пару</v>
          </cell>
        </row>
        <row r="7088">
          <cell r="B7088">
            <v>6403519500</v>
          </cell>
          <cell r="C7088" t="str">
            <v>- - - - - - мужская</v>
          </cell>
          <cell r="D7088" t="str">
            <v>пар</v>
          </cell>
          <cell r="E7088" t="str">
            <v>1,25 евро за 1 пару</v>
          </cell>
        </row>
        <row r="7089">
          <cell r="B7089">
            <v>6403519900</v>
          </cell>
          <cell r="C7089" t="str">
            <v>- - - - - - женская</v>
          </cell>
          <cell r="D7089" t="str">
            <v>пар</v>
          </cell>
          <cell r="E7089" t="str">
            <v>1,25 евро за 1 пару</v>
          </cell>
        </row>
        <row r="7090">
          <cell r="B7090">
            <v>6403590500</v>
          </cell>
          <cell r="C7090" t="str">
            <v>- - - с основанием или платформой из дерева, без внутренней стельки</v>
          </cell>
          <cell r="D7090" t="str">
            <v>пар</v>
          </cell>
          <cell r="E7090" t="str">
            <v>1,5 евро за 1 пару</v>
          </cell>
        </row>
        <row r="7091">
          <cell r="B7091">
            <v>6403591100</v>
          </cell>
          <cell r="C7091" t="str">
            <v>- - - - - с подошвой и каблуком высотой более 3 см</v>
          </cell>
          <cell r="D7091" t="str">
            <v>пар</v>
          </cell>
          <cell r="E7091" t="str">
            <v>1,5 евро за 1 пару</v>
          </cell>
        </row>
        <row r="7092">
          <cell r="B7092">
            <v>6403593100</v>
          </cell>
          <cell r="C7092" t="str">
            <v>- - - - - - менее 24 см</v>
          </cell>
          <cell r="D7092" t="str">
            <v>пар</v>
          </cell>
          <cell r="E7092" t="str">
            <v>1,5 евро за 1 пару</v>
          </cell>
        </row>
        <row r="7093">
          <cell r="B7093">
            <v>6403593500</v>
          </cell>
          <cell r="C7093" t="str">
            <v>- - - - - - - мужская</v>
          </cell>
          <cell r="D7093" t="str">
            <v>пар</v>
          </cell>
          <cell r="E7093" t="str">
            <v>1,5 евро за 1 пару</v>
          </cell>
        </row>
        <row r="7094">
          <cell r="B7094">
            <v>6403593900</v>
          </cell>
          <cell r="C7094" t="str">
            <v>- - - - - - - женская</v>
          </cell>
          <cell r="D7094" t="str">
            <v>пар</v>
          </cell>
          <cell r="E7094" t="str">
            <v>1,25 евро за 1 пару</v>
          </cell>
        </row>
        <row r="7095">
          <cell r="B7095">
            <v>6403595000</v>
          </cell>
          <cell r="C7095" t="str">
            <v>- - - - комнатные туфли и прочая домашняя обувь</v>
          </cell>
          <cell r="D7095" t="str">
            <v>пар</v>
          </cell>
          <cell r="E7095" t="str">
            <v>1 евро за 1 пару</v>
          </cell>
        </row>
        <row r="7096">
          <cell r="B7096">
            <v>6403599100</v>
          </cell>
          <cell r="C7096" t="str">
            <v>- - - - - менее 24 см</v>
          </cell>
          <cell r="D7096" t="str">
            <v>пар</v>
          </cell>
          <cell r="E7096" t="str">
            <v>1,5 евро за 1 пару</v>
          </cell>
        </row>
        <row r="7097">
          <cell r="B7097">
            <v>6403599500</v>
          </cell>
          <cell r="C7097" t="str">
            <v>- - - - - - мужская</v>
          </cell>
          <cell r="D7097" t="str">
            <v>пар</v>
          </cell>
          <cell r="E7097" t="str">
            <v>1,25 евро за 1 пару</v>
          </cell>
        </row>
        <row r="7098">
          <cell r="B7098">
            <v>6403599900</v>
          </cell>
          <cell r="C7098" t="str">
            <v>- - - - - - женская</v>
          </cell>
          <cell r="D7098" t="str">
            <v>пар</v>
          </cell>
          <cell r="E7098" t="str">
            <v>1,25 евро за 1 пару</v>
          </cell>
        </row>
        <row r="7099">
          <cell r="B7099">
            <v>6403910500</v>
          </cell>
          <cell r="C7099" t="str">
            <v>- - - с основанием или платформой из дерева, без внутренней стельки</v>
          </cell>
          <cell r="D7099" t="str">
            <v>пар</v>
          </cell>
          <cell r="E7099" t="str">
            <v>1,5 евро за 1 пару</v>
          </cell>
        </row>
        <row r="7100">
          <cell r="B7100">
            <v>6403911100</v>
          </cell>
          <cell r="C7100" t="str">
            <v>- - - - - менее 24 см</v>
          </cell>
          <cell r="D7100" t="str">
            <v>пар</v>
          </cell>
          <cell r="E7100" t="str">
            <v>1,25 евро за 1 пару</v>
          </cell>
        </row>
        <row r="7101">
          <cell r="B7101">
            <v>6403911300</v>
          </cell>
          <cell r="C7101" t="str">
            <v>- - - - - - обувь, которая не может быть идентифицирована как мужская или женская обувь</v>
          </cell>
          <cell r="D7101" t="str">
            <v>пар</v>
          </cell>
          <cell r="E7101" t="str">
            <v>1,5 евро за 1 пару</v>
          </cell>
        </row>
        <row r="7102">
          <cell r="B7102">
            <v>6403911600</v>
          </cell>
          <cell r="C7102" t="str">
            <v>- - - - - - - мужская</v>
          </cell>
          <cell r="D7102" t="str">
            <v>пар</v>
          </cell>
          <cell r="E7102" t="str">
            <v>1,25 евро за 1 пару</v>
          </cell>
        </row>
        <row r="7103">
          <cell r="B7103">
            <v>6403911800</v>
          </cell>
          <cell r="C7103" t="str">
            <v>- - - - - - - женская</v>
          </cell>
          <cell r="D7103" t="str">
            <v>пар</v>
          </cell>
          <cell r="E7103" t="str">
            <v>1,25 евро за 1 пару</v>
          </cell>
        </row>
        <row r="7104">
          <cell r="B7104">
            <v>6403919100</v>
          </cell>
          <cell r="C7104" t="str">
            <v>- - - - - менее 24 см</v>
          </cell>
          <cell r="D7104" t="str">
            <v>пар</v>
          </cell>
          <cell r="E7104" t="str">
            <v>1,5 евро за 1 пару</v>
          </cell>
        </row>
        <row r="7105">
          <cell r="B7105">
            <v>6403919300</v>
          </cell>
          <cell r="C7105" t="str">
            <v>- - - - - - обувь, которая не может быть идентифицирована как мужская или женская обувь</v>
          </cell>
          <cell r="D7105" t="str">
            <v>пар</v>
          </cell>
          <cell r="E7105" t="str">
            <v>1,5 евро за 1 пару</v>
          </cell>
        </row>
        <row r="7106">
          <cell r="B7106">
            <v>6403919600</v>
          </cell>
          <cell r="C7106" t="str">
            <v>- - - - - - - мужская</v>
          </cell>
          <cell r="D7106" t="str">
            <v>пар</v>
          </cell>
          <cell r="E7106" t="str">
            <v>1,25 евро за 1 пару</v>
          </cell>
        </row>
        <row r="7107">
          <cell r="B7107">
            <v>6403919800</v>
          </cell>
          <cell r="C7107" t="str">
            <v>- - - - - - - женская</v>
          </cell>
          <cell r="D7107" t="str">
            <v>пар</v>
          </cell>
          <cell r="E7107" t="str">
            <v>1,25 евро за 1 пару</v>
          </cell>
        </row>
        <row r="7108">
          <cell r="B7108">
            <v>6403990500</v>
          </cell>
          <cell r="C7108" t="str">
            <v>- - - с основанием или платформой из дерева, без внутренней стельки</v>
          </cell>
          <cell r="D7108" t="str">
            <v>пар</v>
          </cell>
          <cell r="E7108" t="str">
            <v>1,5 евро за 1 пару</v>
          </cell>
        </row>
        <row r="7109">
          <cell r="B7109">
            <v>6403991100</v>
          </cell>
          <cell r="C7109" t="str">
            <v>- - - - - с подошвой и каблуком высотой более 3 см</v>
          </cell>
          <cell r="D7109" t="str">
            <v>пар</v>
          </cell>
          <cell r="E7109" t="str">
            <v>0,8 евро за 1 пару</v>
          </cell>
        </row>
        <row r="7110">
          <cell r="B7110">
            <v>6403993100</v>
          </cell>
          <cell r="C7110" t="str">
            <v>- - - - - - менее 24 см</v>
          </cell>
          <cell r="D7110" t="str">
            <v>пар</v>
          </cell>
          <cell r="E7110" t="str">
            <v>1 евро за 1 пару</v>
          </cell>
        </row>
        <row r="7111">
          <cell r="B7111">
            <v>6403993300</v>
          </cell>
          <cell r="C7111" t="str">
            <v>- - - - - - - обувь, которая не может быть идентифицирована как мужская или женская обувь</v>
          </cell>
          <cell r="D7111" t="str">
            <v>пар</v>
          </cell>
          <cell r="E7111" t="str">
            <v>1,5 евро за 1 пару</v>
          </cell>
        </row>
        <row r="7112">
          <cell r="B7112">
            <v>6403993600</v>
          </cell>
          <cell r="C7112" t="str">
            <v>- - - - - - - - мужская</v>
          </cell>
          <cell r="D7112" t="str">
            <v>пар</v>
          </cell>
          <cell r="E7112" t="str">
            <v>1,25 евро за 1 пару</v>
          </cell>
        </row>
        <row r="7113">
          <cell r="B7113">
            <v>6403993800</v>
          </cell>
          <cell r="C7113" t="str">
            <v>- - - - - - - - женская</v>
          </cell>
          <cell r="D7113" t="str">
            <v>пар</v>
          </cell>
          <cell r="E7113" t="str">
            <v>1,25 евро за 1 пару</v>
          </cell>
        </row>
        <row r="7114">
          <cell r="B7114">
            <v>6403995000</v>
          </cell>
          <cell r="C7114" t="str">
            <v>- - - - комнатные туфли и прочая домашняя обувь</v>
          </cell>
          <cell r="D7114" t="str">
            <v>пар</v>
          </cell>
          <cell r="E7114" t="str">
            <v>0,8 евро за 1 пару</v>
          </cell>
        </row>
        <row r="7115">
          <cell r="B7115">
            <v>6403999100</v>
          </cell>
          <cell r="C7115" t="str">
            <v>- - - - - менее 24 см</v>
          </cell>
          <cell r="D7115" t="str">
            <v>пар</v>
          </cell>
          <cell r="E7115" t="str">
            <v>1,25 евро за 1 пару</v>
          </cell>
        </row>
        <row r="7116">
          <cell r="B7116">
            <v>6403999300</v>
          </cell>
          <cell r="C7116" t="str">
            <v>- - - - - - обувь, которая не может быть идентифицирована как мужская или женская обувь</v>
          </cell>
          <cell r="D7116" t="str">
            <v>пар</v>
          </cell>
          <cell r="E7116" t="str">
            <v>1,25 евро за 1 пару</v>
          </cell>
        </row>
        <row r="7117">
          <cell r="B7117">
            <v>6403999600</v>
          </cell>
          <cell r="C7117" t="str">
            <v>- - - - - - - мужская</v>
          </cell>
          <cell r="D7117" t="str">
            <v>пар</v>
          </cell>
          <cell r="E7117" t="str">
            <v>1,25 евро за 1 пару</v>
          </cell>
        </row>
        <row r="7118">
          <cell r="B7118">
            <v>6403999800</v>
          </cell>
          <cell r="C7118" t="str">
            <v>- - - - - - - женская</v>
          </cell>
          <cell r="D7118" t="str">
            <v>пар</v>
          </cell>
          <cell r="E7118" t="str">
            <v>1,25 евро за 1 пару</v>
          </cell>
        </row>
        <row r="7119">
          <cell r="B7119">
            <v>6404110000</v>
          </cell>
          <cell r="C7119" t="str">
            <v>- - спортивная обувь; обувь для тенниса, баскетбола, гимнастики, тренировочная и аналогичная обувь</v>
          </cell>
          <cell r="D7119" t="str">
            <v>пар</v>
          </cell>
          <cell r="E7119" t="str">
            <v>0,47 евро за 1 пару</v>
          </cell>
        </row>
        <row r="7120">
          <cell r="B7120">
            <v>6404191000</v>
          </cell>
          <cell r="C7120" t="str">
            <v>- - - комнатные туфли и прочая домашняя обувь</v>
          </cell>
          <cell r="D7120" t="str">
            <v>пар</v>
          </cell>
          <cell r="E7120" t="str">
            <v>0,56 евро за 1 пару</v>
          </cell>
        </row>
        <row r="7121">
          <cell r="B7121">
            <v>6404199000</v>
          </cell>
          <cell r="C7121" t="str">
            <v>- - - прочая</v>
          </cell>
          <cell r="D7121" t="str">
            <v>пар</v>
          </cell>
          <cell r="E7121" t="str">
            <v>0,47 евро за 1 пару</v>
          </cell>
        </row>
        <row r="7122">
          <cell r="B7122">
            <v>6404201000</v>
          </cell>
          <cell r="C7122" t="str">
            <v>- - комнатные туфли и прочая домашняя обувь</v>
          </cell>
          <cell r="D7122" t="str">
            <v>пар</v>
          </cell>
          <cell r="E7122" t="str">
            <v>0,56 евро за 1 пару</v>
          </cell>
        </row>
        <row r="7123">
          <cell r="B7123">
            <v>6404209000</v>
          </cell>
          <cell r="C7123" t="str">
            <v>- - прочая</v>
          </cell>
          <cell r="D7123" t="str">
            <v>пар</v>
          </cell>
          <cell r="E7123" t="str">
            <v>0,47 евро за 1 пару</v>
          </cell>
        </row>
        <row r="7124">
          <cell r="B7124">
            <v>6405100001</v>
          </cell>
          <cell r="C7124" t="str">
            <v>- - с подошвой из дерева или пробки</v>
          </cell>
          <cell r="D7124" t="str">
            <v>пар</v>
          </cell>
          <cell r="E7124" t="str">
            <v>0,34 евро за 1 пару</v>
          </cell>
        </row>
        <row r="7125">
          <cell r="B7125">
            <v>6405100009</v>
          </cell>
          <cell r="C7125" t="str">
            <v>- - с подошвой из других материалов</v>
          </cell>
          <cell r="D7125" t="str">
            <v>пар</v>
          </cell>
          <cell r="E7125" t="str">
            <v>0,28 евро за 1 пару</v>
          </cell>
        </row>
        <row r="7126">
          <cell r="B7126">
            <v>6405201000</v>
          </cell>
          <cell r="C7126" t="str">
            <v>- - с подошвой из дерева или пробки</v>
          </cell>
          <cell r="D7126" t="str">
            <v>пар</v>
          </cell>
          <cell r="E7126" t="str">
            <v>0,34 евро за 1 пару</v>
          </cell>
        </row>
        <row r="7127">
          <cell r="B7127">
            <v>6405209100</v>
          </cell>
          <cell r="C7127" t="str">
            <v>- - - комнатные туфли и прочая домашняя обувь</v>
          </cell>
          <cell r="D7127" t="str">
            <v>пар</v>
          </cell>
          <cell r="E7127" t="str">
            <v>0,34 евро за 1 пару</v>
          </cell>
        </row>
        <row r="7128">
          <cell r="B7128">
            <v>6405209900</v>
          </cell>
          <cell r="C7128" t="str">
            <v>- - - прочая</v>
          </cell>
          <cell r="D7128" t="str">
            <v>пар</v>
          </cell>
          <cell r="E7128" t="str">
            <v>0,34 евро за 1 пару</v>
          </cell>
        </row>
        <row r="7129">
          <cell r="B7129">
            <v>6405901000</v>
          </cell>
          <cell r="C7129" t="str">
            <v>- - с подошвой из резины, пластмассы, натуральной или композиционной кожи</v>
          </cell>
          <cell r="D7129" t="str">
            <v>пар</v>
          </cell>
          <cell r="E7129" t="str">
            <v>0,34 евро за 1 пару</v>
          </cell>
        </row>
        <row r="7130">
          <cell r="B7130">
            <v>6405909000</v>
          </cell>
          <cell r="C7130" t="str">
            <v>- - с подошвой из прочих материалов</v>
          </cell>
          <cell r="D7130" t="str">
            <v>пар</v>
          </cell>
          <cell r="E7130" t="str">
            <v>0,28 евро за 1 пару</v>
          </cell>
        </row>
        <row r="7131">
          <cell r="B7131">
            <v>6406101000</v>
          </cell>
          <cell r="C7131" t="str">
            <v>- - из кожи</v>
          </cell>
          <cell r="D7131" t="str">
            <v>-</v>
          </cell>
          <cell r="E7131">
            <v>0</v>
          </cell>
        </row>
        <row r="7132">
          <cell r="B7132">
            <v>6406109000</v>
          </cell>
          <cell r="C7132" t="str">
            <v>- - из прочих материалов</v>
          </cell>
          <cell r="D7132" t="str">
            <v>-</v>
          </cell>
          <cell r="E7132">
            <v>0</v>
          </cell>
        </row>
        <row r="7133">
          <cell r="B7133">
            <v>6406201000</v>
          </cell>
          <cell r="C7133" t="str">
            <v>- - из резины</v>
          </cell>
          <cell r="D7133" t="str">
            <v>-</v>
          </cell>
          <cell r="E7133">
            <v>0</v>
          </cell>
        </row>
        <row r="7134">
          <cell r="B7134">
            <v>6406209000</v>
          </cell>
          <cell r="C7134" t="str">
            <v>- - из пластмассы</v>
          </cell>
          <cell r="D7134" t="str">
            <v>-</v>
          </cell>
          <cell r="E7134">
            <v>0</v>
          </cell>
        </row>
        <row r="7135">
          <cell r="B7135">
            <v>6406903000</v>
          </cell>
          <cell r="C7135" t="str">
            <v>- - заготовки верха обуви, закрепленные на основной стельке, но без подошвы</v>
          </cell>
          <cell r="D7135" t="str">
            <v>пар</v>
          </cell>
          <cell r="E7135">
            <v>0</v>
          </cell>
        </row>
        <row r="7136">
          <cell r="B7136">
            <v>6406905000</v>
          </cell>
          <cell r="C7136" t="str">
            <v>- - вкладные стельки и другие сменные детали</v>
          </cell>
          <cell r="D7136" t="str">
            <v>-</v>
          </cell>
          <cell r="E7136">
            <v>0</v>
          </cell>
        </row>
        <row r="7137">
          <cell r="B7137">
            <v>6406906000</v>
          </cell>
          <cell r="C7137" t="str">
            <v>- - подошвы из кожи или композиционной кожи</v>
          </cell>
          <cell r="D7137" t="str">
            <v>-</v>
          </cell>
          <cell r="E7137">
            <v>0</v>
          </cell>
        </row>
        <row r="7138">
          <cell r="B7138">
            <v>6406909000</v>
          </cell>
          <cell r="C7138" t="str">
            <v>- - прочие</v>
          </cell>
          <cell r="D7138" t="str">
            <v>-</v>
          </cell>
          <cell r="E7138">
            <v>0</v>
          </cell>
        </row>
        <row r="7139">
          <cell r="B7139">
            <v>6501000000</v>
          </cell>
          <cell r="C7139" t="str">
            <v>Шляпные формы, шляпные заготовки и колпаки из фетра, неформованные, без полей; плоские и цилиндрические заготовки (включая с продольным разрезом) из фетра</v>
          </cell>
          <cell r="D7139" t="str">
            <v>шт</v>
          </cell>
          <cell r="E7139">
            <v>10</v>
          </cell>
        </row>
        <row r="7140">
          <cell r="B7140">
            <v>6502000000</v>
          </cell>
          <cell r="C7140" t="str">
            <v>Шляпные полуфабрикаты, плетеные или изготовленные путем соединения полос из любого материала, неформованные, без полей, без подкладки и без отделки</v>
          </cell>
          <cell r="D7140" t="str">
            <v>шт</v>
          </cell>
          <cell r="E7140">
            <v>10</v>
          </cell>
        </row>
        <row r="7141">
          <cell r="B7141">
            <v>6504000000</v>
          </cell>
          <cell r="C7141" t="str">
            <v>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v>
          </cell>
          <cell r="D7141" t="str">
            <v>шт</v>
          </cell>
          <cell r="E7141">
            <v>10</v>
          </cell>
        </row>
        <row r="7142">
          <cell r="B7142">
            <v>6505001000</v>
          </cell>
          <cell r="C7142" t="str">
            <v>- из фетра мехового или фетра из шерсти и меха, изготовленные из шляпных заготовок, колпаков или плоских заготовок товарной позиции 6501</v>
          </cell>
          <cell r="D7142" t="str">
            <v>шт</v>
          </cell>
          <cell r="E7142">
            <v>10</v>
          </cell>
        </row>
        <row r="7143">
          <cell r="B7143">
            <v>6505003000</v>
          </cell>
          <cell r="C7143" t="str">
            <v>- - фуражки, кепки с козырьками</v>
          </cell>
          <cell r="D7143" t="str">
            <v>шт</v>
          </cell>
          <cell r="E7143">
            <v>10</v>
          </cell>
        </row>
        <row r="7144">
          <cell r="B7144">
            <v>6505009000</v>
          </cell>
          <cell r="C7144" t="str">
            <v>- - прочие</v>
          </cell>
          <cell r="D7144" t="str">
            <v>-</v>
          </cell>
          <cell r="E7144">
            <v>10</v>
          </cell>
        </row>
        <row r="7145">
          <cell r="B7145">
            <v>6506101000</v>
          </cell>
          <cell r="C7145" t="str">
            <v>- - из пластмассы</v>
          </cell>
          <cell r="D7145" t="str">
            <v>шт</v>
          </cell>
          <cell r="E7145">
            <v>10</v>
          </cell>
        </row>
        <row r="7146">
          <cell r="B7146">
            <v>6506108000</v>
          </cell>
          <cell r="C7146" t="str">
            <v>- - из прочих материалов</v>
          </cell>
          <cell r="D7146" t="str">
            <v>шт</v>
          </cell>
          <cell r="E7146">
            <v>10</v>
          </cell>
        </row>
        <row r="7147">
          <cell r="B7147">
            <v>6506910000</v>
          </cell>
          <cell r="C7147" t="str">
            <v>- - из резины или пластмассы</v>
          </cell>
          <cell r="D7147" t="str">
            <v>шт</v>
          </cell>
          <cell r="E7147">
            <v>10</v>
          </cell>
        </row>
        <row r="7148">
          <cell r="B7148">
            <v>6506991000</v>
          </cell>
          <cell r="C7148" t="str">
            <v>- - - из фетра мехового или фетра из шерсти и меха, изготовленные из шляпных заготовок, колпаков или плоских заготовок товарной позиции 6501</v>
          </cell>
          <cell r="D7148" t="str">
            <v>шт</v>
          </cell>
          <cell r="E7148">
            <v>10</v>
          </cell>
        </row>
        <row r="7149">
          <cell r="B7149">
            <v>6506999010</v>
          </cell>
          <cell r="C7149" t="str">
            <v>- - - - - норки</v>
          </cell>
          <cell r="D7149" t="str">
            <v>шт</v>
          </cell>
          <cell r="E7149">
            <v>16</v>
          </cell>
        </row>
        <row r="7150">
          <cell r="B7150">
            <v>6506999020</v>
          </cell>
          <cell r="C7150" t="str">
            <v>- - - - - соболя</v>
          </cell>
          <cell r="D7150" t="str">
            <v>шт</v>
          </cell>
          <cell r="E7150">
            <v>16</v>
          </cell>
        </row>
        <row r="7151">
          <cell r="B7151">
            <v>6506999030</v>
          </cell>
          <cell r="C7151" t="str">
            <v>- - - - - лисицы или песца</v>
          </cell>
          <cell r="D7151" t="str">
            <v>шт</v>
          </cell>
          <cell r="E7151">
            <v>16</v>
          </cell>
        </row>
        <row r="7152">
          <cell r="B7152">
            <v>6506999040</v>
          </cell>
          <cell r="C7152" t="str">
            <v>- - - - - енота</v>
          </cell>
          <cell r="D7152" t="str">
            <v>шт</v>
          </cell>
          <cell r="E7152">
            <v>16</v>
          </cell>
        </row>
        <row r="7153">
          <cell r="B7153">
            <v>6506999050</v>
          </cell>
          <cell r="C7153" t="str">
            <v>- - - - - из шкурок ягнят следующих пород: астраханской, курдючной, каракульской, персидской и аналогичных пород, а также шкурок ягнят индийской, китайской, монгольской или тибетской пород</v>
          </cell>
          <cell r="D7153" t="str">
            <v>шт</v>
          </cell>
          <cell r="E7153">
            <v>16</v>
          </cell>
        </row>
        <row r="7154">
          <cell r="B7154">
            <v>6506999060</v>
          </cell>
          <cell r="C7154" t="str">
            <v>- - - - - из хоря</v>
          </cell>
          <cell r="D7154" t="str">
            <v>шт</v>
          </cell>
          <cell r="E7154">
            <v>16</v>
          </cell>
        </row>
        <row r="7155">
          <cell r="B7155">
            <v>6506999070</v>
          </cell>
          <cell r="C7155" t="str">
            <v>- - - - - из овчины</v>
          </cell>
          <cell r="D7155" t="str">
            <v>шт</v>
          </cell>
          <cell r="E7155">
            <v>15</v>
          </cell>
        </row>
        <row r="7156">
          <cell r="B7156">
            <v>6506999080</v>
          </cell>
          <cell r="C7156" t="str">
            <v>- - - - - прочие</v>
          </cell>
          <cell r="D7156" t="str">
            <v>шт</v>
          </cell>
          <cell r="E7156">
            <v>16</v>
          </cell>
        </row>
        <row r="7157">
          <cell r="B7157">
            <v>6506999090</v>
          </cell>
          <cell r="C7157" t="str">
            <v>- - - - прочие</v>
          </cell>
          <cell r="D7157" t="str">
            <v>-</v>
          </cell>
          <cell r="E7157">
            <v>10</v>
          </cell>
        </row>
        <row r="7158">
          <cell r="B7158">
            <v>6507000000</v>
          </cell>
          <cell r="C7158" t="str">
            <v>Ленты, подкладки, чехлы, основы, каркасы, козырьки и завязки для головных уборов</v>
          </cell>
          <cell r="D7158" t="str">
            <v>-</v>
          </cell>
          <cell r="E7158">
            <v>10</v>
          </cell>
        </row>
        <row r="7159">
          <cell r="B7159">
            <v>6601100000</v>
          </cell>
          <cell r="C7159" t="str">
            <v>- садовые зонты или аналогичные зонты</v>
          </cell>
          <cell r="D7159" t="str">
            <v>шт</v>
          </cell>
          <cell r="E7159">
            <v>15</v>
          </cell>
        </row>
        <row r="7160">
          <cell r="B7160">
            <v>6601910000</v>
          </cell>
          <cell r="C7160" t="str">
            <v>- - имеющие раздвижной стержень</v>
          </cell>
          <cell r="D7160" t="str">
            <v>шт</v>
          </cell>
          <cell r="E7160">
            <v>15</v>
          </cell>
        </row>
        <row r="7161">
          <cell r="B7161">
            <v>6601992000</v>
          </cell>
          <cell r="C7161" t="str">
            <v>- - - с покрытием из тканых текстильных материалов</v>
          </cell>
          <cell r="D7161" t="str">
            <v>шт</v>
          </cell>
          <cell r="E7161">
            <v>15</v>
          </cell>
        </row>
        <row r="7162">
          <cell r="B7162">
            <v>6601999000</v>
          </cell>
          <cell r="C7162" t="str">
            <v>- - - прочие</v>
          </cell>
          <cell r="D7162" t="str">
            <v>шт</v>
          </cell>
          <cell r="E7162">
            <v>15</v>
          </cell>
        </row>
        <row r="7163">
          <cell r="B7163">
            <v>6602000000</v>
          </cell>
          <cell r="C7163" t="str">
            <v>Трости, трости-сиденья, хлысты, кнуты для верховой езды и аналогичные изделия</v>
          </cell>
          <cell r="D7163" t="str">
            <v>шт</v>
          </cell>
          <cell r="E7163">
            <v>15</v>
          </cell>
        </row>
        <row r="7164">
          <cell r="B7164">
            <v>6603200000</v>
          </cell>
          <cell r="C7164" t="str">
            <v>- каркасы зонтов, включая каркасы, установленные на стержнях (палках)</v>
          </cell>
          <cell r="D7164" t="str">
            <v>-</v>
          </cell>
          <cell r="E7164">
            <v>15</v>
          </cell>
        </row>
        <row r="7165">
          <cell r="B7165">
            <v>6603901000</v>
          </cell>
          <cell r="C7165" t="str">
            <v>- - ручки и набалдашники</v>
          </cell>
          <cell r="D7165" t="str">
            <v>-</v>
          </cell>
          <cell r="E7165">
            <v>15</v>
          </cell>
        </row>
        <row r="7166">
          <cell r="B7166">
            <v>6603909000</v>
          </cell>
          <cell r="C7166" t="str">
            <v>- - прочие</v>
          </cell>
          <cell r="D7166" t="str">
            <v>-</v>
          </cell>
          <cell r="E7166">
            <v>15</v>
          </cell>
        </row>
        <row r="7167">
          <cell r="B7167">
            <v>6701000000</v>
          </cell>
          <cell r="C7167" t="str">
            <v>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v>
          </cell>
          <cell r="D7167" t="str">
            <v>-</v>
          </cell>
          <cell r="E7167">
            <v>10</v>
          </cell>
        </row>
        <row r="7168">
          <cell r="B7168">
            <v>6702100000</v>
          </cell>
          <cell r="C7168" t="str">
            <v>- из пластмассы</v>
          </cell>
          <cell r="D7168" t="str">
            <v>-</v>
          </cell>
          <cell r="E7168">
            <v>15</v>
          </cell>
        </row>
        <row r="7169">
          <cell r="B7169">
            <v>6702900000</v>
          </cell>
          <cell r="C7169" t="str">
            <v>- из прочих материалов</v>
          </cell>
          <cell r="D7169" t="str">
            <v>-</v>
          </cell>
          <cell r="E7169">
            <v>15</v>
          </cell>
        </row>
        <row r="7170">
          <cell r="B7170">
            <v>6703000000</v>
          </cell>
          <cell r="C7170" t="str">
            <v>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v>
          </cell>
          <cell r="D7170" t="str">
            <v>-</v>
          </cell>
          <cell r="E7170">
            <v>10</v>
          </cell>
        </row>
        <row r="7171">
          <cell r="B7171">
            <v>6704110000</v>
          </cell>
          <cell r="C7171" t="str">
            <v>- - парики завершенные</v>
          </cell>
          <cell r="D7171" t="str">
            <v>-</v>
          </cell>
          <cell r="E7171">
            <v>10</v>
          </cell>
        </row>
        <row r="7172">
          <cell r="B7172">
            <v>6704190000</v>
          </cell>
          <cell r="C7172" t="str">
            <v>- - прочие</v>
          </cell>
          <cell r="D7172" t="str">
            <v>-</v>
          </cell>
          <cell r="E7172">
            <v>10</v>
          </cell>
        </row>
        <row r="7173">
          <cell r="B7173">
            <v>6704200000</v>
          </cell>
          <cell r="C7173" t="str">
            <v>- из человеческого волоса</v>
          </cell>
          <cell r="D7173" t="str">
            <v>-</v>
          </cell>
          <cell r="E7173">
            <v>10</v>
          </cell>
        </row>
        <row r="7174">
          <cell r="B7174">
            <v>6704900000</v>
          </cell>
          <cell r="C7174" t="str">
            <v>- из прочих материалов</v>
          </cell>
          <cell r="D7174" t="str">
            <v>-</v>
          </cell>
          <cell r="E7174">
            <v>10</v>
          </cell>
        </row>
        <row r="7175">
          <cell r="B7175">
            <v>6801000000</v>
          </cell>
          <cell r="C7175" t="str">
            <v>Брусчатка, бордюрные камни и плиты для мощения из природного камня (кроме сланца)</v>
          </cell>
          <cell r="D7175" t="str">
            <v>-</v>
          </cell>
          <cell r="E7175">
            <v>10</v>
          </cell>
        </row>
        <row r="7176">
          <cell r="B7176">
            <v>6802100000</v>
          </cell>
          <cell r="C7176" t="str">
            <v>- плитки, кубики и аналогичные изделия, прямоугольной или непрямоугольной (включая квадратную) формы, наибольшая грань которых может быть вписана в квадрат со стороной размером менее 7 см; гранулы, крошка и порошок, искусственно окрашенные</v>
          </cell>
          <cell r="D7176" t="str">
            <v>-</v>
          </cell>
          <cell r="E7176">
            <v>14</v>
          </cell>
        </row>
        <row r="7177">
          <cell r="B7177">
            <v>6802210000</v>
          </cell>
          <cell r="C7177" t="str">
            <v>- - мрамор, травертин и алебастр</v>
          </cell>
          <cell r="D7177" t="str">
            <v>-</v>
          </cell>
          <cell r="E7177">
            <v>10</v>
          </cell>
        </row>
        <row r="7178">
          <cell r="B7178">
            <v>6802230000</v>
          </cell>
          <cell r="C7178" t="str">
            <v>- - гранит</v>
          </cell>
          <cell r="D7178" t="str">
            <v>-</v>
          </cell>
          <cell r="E7178">
            <v>12</v>
          </cell>
        </row>
        <row r="7179">
          <cell r="B7179">
            <v>6802290001</v>
          </cell>
          <cell r="C7179" t="str">
            <v>- - - известняки прочие</v>
          </cell>
          <cell r="D7179" t="str">
            <v>-</v>
          </cell>
          <cell r="E7179">
            <v>14</v>
          </cell>
        </row>
        <row r="7180">
          <cell r="B7180">
            <v>6802290009</v>
          </cell>
          <cell r="C7180" t="str">
            <v>- - - прочие</v>
          </cell>
          <cell r="D7180" t="str">
            <v>-</v>
          </cell>
          <cell r="E7180">
            <v>13</v>
          </cell>
        </row>
        <row r="7181">
          <cell r="B7181">
            <v>6802910000</v>
          </cell>
          <cell r="C7181" t="str">
            <v>- - мрамор, травертин и алебастр</v>
          </cell>
          <cell r="D7181" t="str">
            <v>-</v>
          </cell>
          <cell r="E7181">
            <v>10</v>
          </cell>
        </row>
        <row r="7182">
          <cell r="B7182">
            <v>6802920000</v>
          </cell>
          <cell r="C7182" t="str">
            <v>- - известняки прочие</v>
          </cell>
          <cell r="D7182" t="str">
            <v>-</v>
          </cell>
          <cell r="E7182">
            <v>14</v>
          </cell>
        </row>
        <row r="7183">
          <cell r="B7183">
            <v>6802931000</v>
          </cell>
          <cell r="C7183" t="str">
            <v>- - - полированный, декорированный или прошедший прочую обработку, кроме резного, нетто-массой 10 кг или более</v>
          </cell>
          <cell r="D7183" t="str">
            <v>-</v>
          </cell>
          <cell r="E7183">
            <v>10</v>
          </cell>
        </row>
        <row r="7184">
          <cell r="B7184">
            <v>6802939000</v>
          </cell>
          <cell r="C7184" t="str">
            <v>- - - прочий</v>
          </cell>
          <cell r="D7184" t="str">
            <v>-</v>
          </cell>
          <cell r="E7184">
            <v>10</v>
          </cell>
        </row>
        <row r="7185">
          <cell r="B7185">
            <v>6802991000</v>
          </cell>
          <cell r="C7185" t="str">
            <v>- - - полированные, декорированные или прошедшие прочую обработку, кроме резных, нетто-массой 10 кг или более</v>
          </cell>
          <cell r="E7185" t="str">
            <v>14</v>
          </cell>
        </row>
        <row r="7186">
          <cell r="B7186">
            <v>6802999000</v>
          </cell>
          <cell r="C7186" t="str">
            <v>- - - прочие</v>
          </cell>
          <cell r="D7186" t="str">
            <v>-</v>
          </cell>
          <cell r="E7186">
            <v>13</v>
          </cell>
        </row>
        <row r="7187">
          <cell r="B7187">
            <v>6803001000</v>
          </cell>
          <cell r="C7187" t="str">
            <v>- материалы для кровли и стен</v>
          </cell>
          <cell r="D7187" t="str">
            <v>-</v>
          </cell>
          <cell r="E7187">
            <v>14</v>
          </cell>
        </row>
        <row r="7188">
          <cell r="B7188">
            <v>6803009000</v>
          </cell>
          <cell r="C7188" t="str">
            <v>- прочие</v>
          </cell>
          <cell r="D7188" t="str">
            <v>-</v>
          </cell>
          <cell r="E7188">
            <v>14</v>
          </cell>
        </row>
        <row r="7189">
          <cell r="B7189">
            <v>6804100000</v>
          </cell>
          <cell r="C7189" t="str">
            <v>- жернова и камни точильные для шлифовки, заточки или измельчения</v>
          </cell>
          <cell r="D7189" t="str">
            <v>-</v>
          </cell>
          <cell r="E7189">
            <v>14</v>
          </cell>
        </row>
        <row r="7190">
          <cell r="B7190">
            <v>6804210000</v>
          </cell>
          <cell r="C7190" t="str">
            <v>- - из агломерированных искусственных или природных алмазов</v>
          </cell>
          <cell r="D7190" t="str">
            <v>-</v>
          </cell>
          <cell r="E7190">
            <v>10</v>
          </cell>
        </row>
        <row r="7191">
          <cell r="B7191">
            <v>6804221200</v>
          </cell>
          <cell r="C7191" t="str">
            <v>- - - - - неармированные</v>
          </cell>
          <cell r="D7191" t="str">
            <v>-</v>
          </cell>
          <cell r="E7191">
            <v>14</v>
          </cell>
        </row>
        <row r="7192">
          <cell r="B7192">
            <v>6804221800</v>
          </cell>
          <cell r="C7192" t="str">
            <v>- - - - - армированные</v>
          </cell>
          <cell r="D7192" t="str">
            <v>-</v>
          </cell>
          <cell r="E7192">
            <v>10</v>
          </cell>
        </row>
        <row r="7193">
          <cell r="B7193">
            <v>6804223000</v>
          </cell>
          <cell r="C7193" t="str">
            <v>- - - - из керамических или силикатных материалов</v>
          </cell>
          <cell r="D7193" t="str">
            <v>-</v>
          </cell>
          <cell r="E7193">
            <v>14</v>
          </cell>
        </row>
        <row r="7194">
          <cell r="B7194">
            <v>6804225000</v>
          </cell>
          <cell r="C7194" t="str">
            <v>- - - - из прочих материалов</v>
          </cell>
          <cell r="D7194" t="str">
            <v>-</v>
          </cell>
          <cell r="E7194">
            <v>14</v>
          </cell>
        </row>
        <row r="7195">
          <cell r="B7195">
            <v>6804229000</v>
          </cell>
          <cell r="C7195" t="str">
            <v>- - - прочие</v>
          </cell>
          <cell r="D7195" t="str">
            <v>-</v>
          </cell>
          <cell r="E7195">
            <v>14</v>
          </cell>
        </row>
        <row r="7196">
          <cell r="B7196">
            <v>6804230000</v>
          </cell>
          <cell r="C7196" t="str">
            <v>- - из природного камня</v>
          </cell>
          <cell r="D7196" t="str">
            <v>-</v>
          </cell>
          <cell r="E7196">
            <v>14</v>
          </cell>
        </row>
        <row r="7197">
          <cell r="B7197">
            <v>6804300000</v>
          </cell>
          <cell r="C7197" t="str">
            <v>- камни для ручной заточки или полировки</v>
          </cell>
          <cell r="D7197" t="str">
            <v>-</v>
          </cell>
          <cell r="E7197">
            <v>14</v>
          </cell>
        </row>
        <row r="7198">
          <cell r="B7198">
            <v>6805100000</v>
          </cell>
          <cell r="C7198" t="str">
            <v>- только на тканой текстильной основе</v>
          </cell>
          <cell r="D7198" t="str">
            <v>-</v>
          </cell>
          <cell r="E7198">
            <v>10</v>
          </cell>
        </row>
        <row r="7199">
          <cell r="B7199">
            <v>6805200000</v>
          </cell>
          <cell r="C7199" t="str">
            <v>- только на бумажной или картонной основе</v>
          </cell>
          <cell r="D7199" t="str">
            <v>-</v>
          </cell>
          <cell r="E7199">
            <v>7</v>
          </cell>
        </row>
        <row r="7200">
          <cell r="B7200">
            <v>6805300001</v>
          </cell>
          <cell r="C7200" t="str">
            <v>- - на тканой текстильной основе в сочетании с бумагой или картоном</v>
          </cell>
          <cell r="D7200" t="str">
            <v>-</v>
          </cell>
          <cell r="E7200">
            <v>10</v>
          </cell>
        </row>
        <row r="7201">
          <cell r="B7201">
            <v>6805300002</v>
          </cell>
          <cell r="C7201" t="str">
            <v>- - на основе вулканизованного волокна</v>
          </cell>
          <cell r="D7201" t="str">
            <v>-</v>
          </cell>
          <cell r="E7201">
            <v>10</v>
          </cell>
        </row>
        <row r="7202">
          <cell r="B7202">
            <v>6805300009</v>
          </cell>
          <cell r="C7202" t="str">
            <v>- - прочие</v>
          </cell>
          <cell r="D7202" t="str">
            <v>-</v>
          </cell>
          <cell r="E7202">
            <v>8</v>
          </cell>
        </row>
        <row r="7203">
          <cell r="B7203">
            <v>6806100001</v>
          </cell>
          <cell r="C7203" t="str">
            <v>- - минеральная вата (субстрат для выращивания овощей)</v>
          </cell>
          <cell r="D7203" t="str">
            <v>-</v>
          </cell>
          <cell r="E7203">
            <v>10</v>
          </cell>
        </row>
        <row r="7204">
          <cell r="B7204">
            <v>6806100002</v>
          </cell>
          <cell r="C7204" t="str">
            <v>- - для производства авиационных двигателей5)</v>
          </cell>
          <cell r="D7204" t="str">
            <v>-</v>
          </cell>
          <cell r="E7204">
            <v>0</v>
          </cell>
        </row>
        <row r="7205">
          <cell r="B7205">
            <v>6806100008</v>
          </cell>
          <cell r="C7205" t="str">
            <v>- - прочие</v>
          </cell>
          <cell r="D7205" t="str">
            <v>-</v>
          </cell>
          <cell r="E7205">
            <v>10</v>
          </cell>
        </row>
        <row r="7206">
          <cell r="B7206">
            <v>6806201000</v>
          </cell>
          <cell r="C7206" t="str">
            <v>- - глины вспученные</v>
          </cell>
          <cell r="D7206" t="str">
            <v>-</v>
          </cell>
          <cell r="E7206">
            <v>12</v>
          </cell>
        </row>
        <row r="7207">
          <cell r="B7207">
            <v>6806209000</v>
          </cell>
          <cell r="C7207" t="str">
            <v>- - прочие</v>
          </cell>
          <cell r="D7207" t="str">
            <v>-</v>
          </cell>
          <cell r="E7207">
            <v>10</v>
          </cell>
        </row>
        <row r="7208">
          <cell r="B7208">
            <v>6806900000</v>
          </cell>
          <cell r="C7208" t="str">
            <v>- прочие</v>
          </cell>
          <cell r="D7208" t="str">
            <v>-</v>
          </cell>
          <cell r="E7208">
            <v>12</v>
          </cell>
        </row>
        <row r="7209">
          <cell r="B7209">
            <v>6807100001</v>
          </cell>
          <cell r="C7209" t="str">
            <v>- - материалы кровельные или облицовочные</v>
          </cell>
          <cell r="D7209" t="str">
            <v>м2</v>
          </cell>
          <cell r="E7209">
            <v>12</v>
          </cell>
        </row>
        <row r="7210">
          <cell r="B7210">
            <v>6807100009</v>
          </cell>
          <cell r="C7210" t="str">
            <v>- - прочие</v>
          </cell>
          <cell r="D7210" t="str">
            <v>м2</v>
          </cell>
          <cell r="E7210">
            <v>12</v>
          </cell>
        </row>
        <row r="7211">
          <cell r="B7211">
            <v>6807900000</v>
          </cell>
          <cell r="C7211" t="str">
            <v>- прочие</v>
          </cell>
          <cell r="D7211" t="str">
            <v>-</v>
          </cell>
          <cell r="E7211">
            <v>10</v>
          </cell>
        </row>
        <row r="7212">
          <cell r="B7212">
            <v>6808000000</v>
          </cell>
          <cell r="C7212" t="str">
            <v>Панели, плиты, плитки, блоки и аналогичные изделия из растительных волокон, соломы или стружки, щепок, частиц, опилок или других древесных отходов, агломерированных с цементом, гипсом или прочими минеральными связующими веществами</v>
          </cell>
          <cell r="D7212" t="str">
            <v>-</v>
          </cell>
          <cell r="E7212">
            <v>14</v>
          </cell>
        </row>
        <row r="7213">
          <cell r="B7213">
            <v>6809110000</v>
          </cell>
          <cell r="C7213" t="str">
            <v>- - покрытые или армированные только бумагой или картоном</v>
          </cell>
          <cell r="D7213" t="str">
            <v>м2</v>
          </cell>
          <cell r="E7213">
            <v>12</v>
          </cell>
        </row>
        <row r="7214">
          <cell r="B7214">
            <v>6809190000</v>
          </cell>
          <cell r="C7214" t="str">
            <v>- - прочие</v>
          </cell>
          <cell r="D7214" t="str">
            <v>м2</v>
          </cell>
          <cell r="E7214">
            <v>12</v>
          </cell>
        </row>
        <row r="7215">
          <cell r="B7215">
            <v>6809900000</v>
          </cell>
          <cell r="C7215" t="str">
            <v>- изделия прочие</v>
          </cell>
          <cell r="D7215" t="str">
            <v>-</v>
          </cell>
          <cell r="E7215">
            <v>12</v>
          </cell>
        </row>
        <row r="7216">
          <cell r="B7216">
            <v>6810111000</v>
          </cell>
          <cell r="C7216" t="str">
            <v>- - - из облегченного бетона (с основой из битой пемзы, гранулированного шлака и т.д.)</v>
          </cell>
          <cell r="D7216" t="str">
            <v>-</v>
          </cell>
          <cell r="E7216">
            <v>14</v>
          </cell>
        </row>
        <row r="7217">
          <cell r="B7217">
            <v>6810119000</v>
          </cell>
          <cell r="C7217" t="str">
            <v>- - - прочие</v>
          </cell>
          <cell r="D7217" t="str">
            <v>-</v>
          </cell>
          <cell r="E7217">
            <v>14</v>
          </cell>
        </row>
        <row r="7218">
          <cell r="B7218">
            <v>6810190001</v>
          </cell>
          <cell r="C7218" t="str">
            <v>- - - черепица; плитка, в том числе тротуарная, прочая</v>
          </cell>
          <cell r="D7218" t="str">
            <v>-</v>
          </cell>
          <cell r="E7218">
            <v>12</v>
          </cell>
        </row>
        <row r="7219">
          <cell r="B7219">
            <v>6810190009</v>
          </cell>
          <cell r="C7219" t="str">
            <v>- - - прочие</v>
          </cell>
          <cell r="D7219" t="str">
            <v>-</v>
          </cell>
          <cell r="E7219">
            <v>10</v>
          </cell>
        </row>
        <row r="7220">
          <cell r="B7220">
            <v>6810910000</v>
          </cell>
          <cell r="C7220" t="str">
            <v>- - сборные строительные блоки для строительства, включая жилищное</v>
          </cell>
          <cell r="D7220" t="str">
            <v>-</v>
          </cell>
          <cell r="E7220">
            <v>14</v>
          </cell>
        </row>
        <row r="7221">
          <cell r="B7221">
            <v>6810990000</v>
          </cell>
          <cell r="C7221" t="str">
            <v>- - прочие</v>
          </cell>
          <cell r="D7221" t="str">
            <v>-</v>
          </cell>
          <cell r="E7221">
            <v>13</v>
          </cell>
        </row>
        <row r="7222">
          <cell r="B7222">
            <v>6811400001</v>
          </cell>
          <cell r="C7222" t="str">
            <v>- - гофрированные листы; трубы, трубки и фитинги к ним</v>
          </cell>
          <cell r="D7222" t="str">
            <v>-</v>
          </cell>
          <cell r="E7222">
            <v>14</v>
          </cell>
        </row>
        <row r="7223">
          <cell r="B7223">
            <v>6811400002</v>
          </cell>
          <cell r="C7223" t="str">
            <v>- - прочие листы, панели, плитки и аналогичные изделия</v>
          </cell>
          <cell r="D7223" t="str">
            <v>-</v>
          </cell>
          <cell r="E7223">
            <v>13</v>
          </cell>
        </row>
        <row r="7224">
          <cell r="B7224">
            <v>6811400009</v>
          </cell>
          <cell r="C7224" t="str">
            <v>- - прочие</v>
          </cell>
          <cell r="D7224" t="str">
            <v>-</v>
          </cell>
          <cell r="E7224">
            <v>10</v>
          </cell>
        </row>
        <row r="7225">
          <cell r="B7225">
            <v>6811810000</v>
          </cell>
          <cell r="C7225" t="str">
            <v>- - гофрированные листы</v>
          </cell>
          <cell r="D7225" t="str">
            <v>-</v>
          </cell>
          <cell r="E7225">
            <v>14</v>
          </cell>
        </row>
        <row r="7226">
          <cell r="B7226">
            <v>6811820000</v>
          </cell>
          <cell r="C7226" t="str">
            <v>- - прочие листы, панели, плитки и аналогичные изделия</v>
          </cell>
          <cell r="D7226" t="str">
            <v>-</v>
          </cell>
          <cell r="E7226">
            <v>13</v>
          </cell>
        </row>
        <row r="7227">
          <cell r="B7227">
            <v>6811890001</v>
          </cell>
          <cell r="C7227" t="str">
            <v>- - - трубы, трубки и фитинги к ним</v>
          </cell>
          <cell r="D7227" t="str">
            <v>-</v>
          </cell>
          <cell r="E7227">
            <v>14</v>
          </cell>
        </row>
        <row r="7228">
          <cell r="B7228">
            <v>6811890009</v>
          </cell>
          <cell r="C7228" t="str">
            <v>- - - прочие</v>
          </cell>
          <cell r="D7228" t="str">
            <v>-</v>
          </cell>
          <cell r="E7228">
            <v>10</v>
          </cell>
        </row>
        <row r="7229">
          <cell r="B7229">
            <v>6812801000</v>
          </cell>
          <cell r="C7229" t="str">
            <v>- - волокно обработанное; смеси на основе крокидолита или крокидолита и карбоната магния</v>
          </cell>
          <cell r="D7229" t="str">
            <v>-</v>
          </cell>
          <cell r="E7229">
            <v>14</v>
          </cell>
        </row>
        <row r="7230">
          <cell r="B7230">
            <v>6812809001</v>
          </cell>
          <cell r="C7230" t="str">
            <v>- - - пряжа и нити; веревки и шнуры, плетеные или неплетеные; ткани и трикотажные материалы; одежда, принадлежности одежды, обувь и головные уборы; бумага, толстый картон и войлок или фетр; уплотнительный материал из прессованного крокидолитового волокна в листах или рулонах</v>
          </cell>
          <cell r="D7230" t="str">
            <v>-</v>
          </cell>
          <cell r="E7230">
            <v>14</v>
          </cell>
        </row>
        <row r="7231">
          <cell r="B7231">
            <v>6812809002</v>
          </cell>
          <cell r="C7231" t="str">
            <v>- - - - для гражданских воздушных судов5)</v>
          </cell>
          <cell r="D7231" t="str">
            <v>-</v>
          </cell>
          <cell r="E7231">
            <v>5</v>
          </cell>
        </row>
        <row r="7232">
          <cell r="B7232">
            <v>6812809009</v>
          </cell>
          <cell r="C7232" t="str">
            <v>- - - - прочие</v>
          </cell>
          <cell r="D7232" t="str">
            <v>-</v>
          </cell>
          <cell r="E7232">
            <v>14</v>
          </cell>
        </row>
        <row r="7233">
          <cell r="B7233">
            <v>6812910000</v>
          </cell>
          <cell r="C7233" t="str">
            <v>- - одежда, принадлежности одежды, обувь и головные уборы</v>
          </cell>
          <cell r="D7233" t="str">
            <v>-</v>
          </cell>
          <cell r="E7233">
            <v>14</v>
          </cell>
        </row>
        <row r="7234">
          <cell r="B7234">
            <v>6812920000</v>
          </cell>
          <cell r="C7234" t="str">
            <v>- - бумага, толстый картон и войлок или фетр</v>
          </cell>
          <cell r="D7234" t="str">
            <v>-</v>
          </cell>
          <cell r="E7234">
            <v>14</v>
          </cell>
        </row>
        <row r="7235">
          <cell r="B7235">
            <v>6812930000</v>
          </cell>
          <cell r="C7235" t="str">
            <v>- - уплотнительный материал из прессованного асбестового волокна в листах или рулонах</v>
          </cell>
          <cell r="D7235" t="str">
            <v>-</v>
          </cell>
          <cell r="E7235">
            <v>14</v>
          </cell>
        </row>
        <row r="7236">
          <cell r="B7236">
            <v>6812991000</v>
          </cell>
          <cell r="C7236" t="str">
            <v>- - - волокно асбестовое обработанное; смеси на основе асбеста или асбеста и карбоната магния</v>
          </cell>
          <cell r="D7236" t="str">
            <v>-</v>
          </cell>
          <cell r="E7236">
            <v>14</v>
          </cell>
        </row>
        <row r="7237">
          <cell r="B7237">
            <v>6812999001</v>
          </cell>
          <cell r="C7237" t="str">
            <v>- - - - пряжа и нити; веревки и шнуры, плетеные или неплетеные; ткани и трикотажные материалы</v>
          </cell>
          <cell r="D7237" t="str">
            <v>-</v>
          </cell>
          <cell r="E7237">
            <v>14</v>
          </cell>
        </row>
        <row r="7238">
          <cell r="B7238">
            <v>6812999002</v>
          </cell>
          <cell r="C7238" t="str">
            <v>- - - - - для гражданских воздушных судов &lt;5&gt;</v>
          </cell>
          <cell r="D7238" t="str">
            <v>-</v>
          </cell>
          <cell r="E7238">
            <v>5</v>
          </cell>
        </row>
        <row r="7239">
          <cell r="B7239">
            <v>6812999009</v>
          </cell>
          <cell r="C7239" t="str">
            <v>- - - - прочие</v>
          </cell>
          <cell r="D7239" t="str">
            <v>-</v>
          </cell>
          <cell r="E7239">
            <v>14</v>
          </cell>
        </row>
        <row r="7240">
          <cell r="B7240">
            <v>6813200001</v>
          </cell>
          <cell r="C7240" t="str">
            <v>- - для гражданских воздушных судов &lt;5&gt;</v>
          </cell>
          <cell r="D7240" t="str">
            <v>-</v>
          </cell>
          <cell r="E7240">
            <v>5</v>
          </cell>
        </row>
        <row r="7241">
          <cell r="B7241">
            <v>6813200009</v>
          </cell>
          <cell r="C7241" t="str">
            <v>- - прочие</v>
          </cell>
          <cell r="D7241" t="str">
            <v>-</v>
          </cell>
          <cell r="E7241">
            <v>13</v>
          </cell>
        </row>
        <row r="7242">
          <cell r="B7242">
            <v>6813810001</v>
          </cell>
          <cell r="C7242" t="str">
            <v>- - - для гражданских воздушных судов &lt;5&gt;</v>
          </cell>
          <cell r="D7242" t="str">
            <v>-</v>
          </cell>
          <cell r="E7242">
            <v>5</v>
          </cell>
        </row>
        <row r="7243">
          <cell r="B7243">
            <v>6813810009</v>
          </cell>
          <cell r="C7243" t="str">
            <v>- - - прочие</v>
          </cell>
          <cell r="D7243" t="str">
            <v>-</v>
          </cell>
          <cell r="E7243">
            <v>13</v>
          </cell>
        </row>
        <row r="7244">
          <cell r="B7244">
            <v>6813890001</v>
          </cell>
          <cell r="C7244" t="str">
            <v>- - - для гражданских воздушных судов &lt;5&gt;</v>
          </cell>
          <cell r="D7244" t="str">
            <v>-</v>
          </cell>
          <cell r="E7244">
            <v>5</v>
          </cell>
        </row>
        <row r="7245">
          <cell r="B7245">
            <v>6813890009</v>
          </cell>
          <cell r="C7245" t="str">
            <v>- - - прочие</v>
          </cell>
          <cell r="D7245" t="str">
            <v>-</v>
          </cell>
          <cell r="E7245">
            <v>14</v>
          </cell>
        </row>
        <row r="7246">
          <cell r="B7246">
            <v>6814100000</v>
          </cell>
          <cell r="C7246" t="str">
            <v>- пластины, листы и ленты из агломерированной или регенерированной слюды, на основе или без нее</v>
          </cell>
          <cell r="D7246" t="str">
            <v>-</v>
          </cell>
          <cell r="E7246">
            <v>10</v>
          </cell>
        </row>
        <row r="7247">
          <cell r="B7247">
            <v>6814900000</v>
          </cell>
          <cell r="C7247" t="str">
            <v>- прочие</v>
          </cell>
          <cell r="D7247" t="str">
            <v>-</v>
          </cell>
          <cell r="E7247">
            <v>10</v>
          </cell>
        </row>
        <row r="7248">
          <cell r="B7248">
            <v>6815101000</v>
          </cell>
          <cell r="C7248" t="str">
            <v>- - углеродные волокна и изделия из них</v>
          </cell>
          <cell r="D7248" t="str">
            <v>-</v>
          </cell>
          <cell r="E7248">
            <v>12</v>
          </cell>
        </row>
        <row r="7249">
          <cell r="B7249">
            <v>6815109001</v>
          </cell>
          <cell r="C7249" t="str">
            <v>- - - блоки углеродные для футеровки доменных печей</v>
          </cell>
          <cell r="D7249" t="str">
            <v>-</v>
          </cell>
          <cell r="E7249">
            <v>14.4</v>
          </cell>
        </row>
        <row r="7250">
          <cell r="B7250">
            <v>6815109008</v>
          </cell>
          <cell r="C7250" t="str">
            <v>- - - прочие</v>
          </cell>
          <cell r="D7250" t="str">
            <v>-</v>
          </cell>
          <cell r="E7250">
            <v>13</v>
          </cell>
        </row>
        <row r="7251">
          <cell r="B7251">
            <v>6815200000</v>
          </cell>
          <cell r="C7251" t="str">
            <v>- изделия из торфа</v>
          </cell>
          <cell r="D7251" t="str">
            <v>-</v>
          </cell>
          <cell r="E7251">
            <v>5</v>
          </cell>
        </row>
        <row r="7252">
          <cell r="B7252">
            <v>6815910000</v>
          </cell>
          <cell r="C7252" t="str">
            <v>- - содержащие магнезит, доломит или хромит</v>
          </cell>
          <cell r="D7252" t="str">
            <v>-</v>
          </cell>
          <cell r="E7252">
            <v>5</v>
          </cell>
        </row>
        <row r="7253">
          <cell r="B7253">
            <v>6815990001</v>
          </cell>
          <cell r="C7253" t="str">
            <v>- - - из огнеупорных материалов с химической связкой</v>
          </cell>
          <cell r="D7253" t="str">
            <v>-</v>
          </cell>
          <cell r="E7253">
            <v>10</v>
          </cell>
        </row>
        <row r="7254">
          <cell r="B7254">
            <v>6815990009</v>
          </cell>
          <cell r="C7254" t="str">
            <v>- - - прочие</v>
          </cell>
          <cell r="D7254" t="str">
            <v>-</v>
          </cell>
          <cell r="E7254">
            <v>12.6</v>
          </cell>
        </row>
        <row r="7255">
          <cell r="B7255">
            <v>6901000000</v>
          </cell>
          <cell r="C7255" t="str">
            <v>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v>
          </cell>
          <cell r="D7255" t="str">
            <v>-</v>
          </cell>
          <cell r="E7255">
            <v>16</v>
          </cell>
        </row>
        <row r="7256">
          <cell r="B7256">
            <v>6902100000</v>
          </cell>
          <cell r="C7256" t="str">
            <v>- содержащие более 50 мас.% элементов Mg, Ca или Cr, взятых отдельно или вместе, в пересчете на MgO, CaO или Cr2O3</v>
          </cell>
          <cell r="D7256" t="str">
            <v>-</v>
          </cell>
          <cell r="E7256">
            <v>12</v>
          </cell>
        </row>
        <row r="7257">
          <cell r="B7257">
            <v>6902201000</v>
          </cell>
          <cell r="C7257" t="str">
            <v>- - содержащие 93 мас.% или более кремнезема (SiO2)</v>
          </cell>
          <cell r="D7257" t="str">
            <v>-</v>
          </cell>
          <cell r="E7257">
            <v>13.6</v>
          </cell>
        </row>
        <row r="7258">
          <cell r="B7258">
            <v>6902209100</v>
          </cell>
          <cell r="C7258" t="str">
            <v>- - - содержащие более 7 мас.%, но менее 45 мас.% глинозема (Al2O3)</v>
          </cell>
          <cell r="D7258" t="str">
            <v>-</v>
          </cell>
          <cell r="E7258">
            <v>13.6</v>
          </cell>
        </row>
        <row r="7259">
          <cell r="B7259">
            <v>6902209900</v>
          </cell>
          <cell r="C7259" t="str">
            <v>- - - прочие</v>
          </cell>
          <cell r="D7259" t="str">
            <v>-</v>
          </cell>
          <cell r="E7259">
            <v>13.6</v>
          </cell>
        </row>
        <row r="7260">
          <cell r="B7260">
            <v>6902900000</v>
          </cell>
          <cell r="C7260" t="str">
            <v>- прочие</v>
          </cell>
          <cell r="D7260" t="str">
            <v>-</v>
          </cell>
          <cell r="E7260">
            <v>14.4</v>
          </cell>
        </row>
        <row r="7261">
          <cell r="B7261">
            <v>6903100000</v>
          </cell>
          <cell r="C7261" t="str">
            <v>- содержащие более 50 мас.% графита или других форм углерода, или смеси этих продуктов</v>
          </cell>
          <cell r="D7261" t="str">
            <v>-</v>
          </cell>
          <cell r="E7261">
            <v>13.6</v>
          </cell>
        </row>
        <row r="7262">
          <cell r="B7262">
            <v>6903201000</v>
          </cell>
          <cell r="C7262" t="str">
            <v>- - содержащие менее 45 мас.% глинозема (Al2O3)</v>
          </cell>
          <cell r="D7262" t="str">
            <v>-</v>
          </cell>
          <cell r="E7262">
            <v>13.6</v>
          </cell>
        </row>
        <row r="7263">
          <cell r="B7263">
            <v>6903209000</v>
          </cell>
          <cell r="C7263" t="str">
            <v>- - содержащие 45 мас.% или более глинозема (Al2O3)</v>
          </cell>
          <cell r="D7263" t="str">
            <v>-</v>
          </cell>
          <cell r="E7263">
            <v>13.6</v>
          </cell>
        </row>
        <row r="7264">
          <cell r="B7264">
            <v>6903901000</v>
          </cell>
          <cell r="C7264" t="str">
            <v>- - содержащие более 25 мас.%, но не более 50 мас.% графита или других форм углерода, или их смеси</v>
          </cell>
          <cell r="D7264" t="str">
            <v>-</v>
          </cell>
          <cell r="E7264">
            <v>14.4</v>
          </cell>
        </row>
        <row r="7265">
          <cell r="B7265">
            <v>6903909000</v>
          </cell>
          <cell r="C7265" t="str">
            <v>- - прочие</v>
          </cell>
          <cell r="D7265" t="str">
            <v>-</v>
          </cell>
          <cell r="E7265">
            <v>13.6</v>
          </cell>
        </row>
        <row r="7266">
          <cell r="B7266">
            <v>6904100000</v>
          </cell>
          <cell r="C7266" t="str">
            <v>- кирпичи строительные</v>
          </cell>
          <cell r="D7266" t="str">
            <v>1000 шт</v>
          </cell>
          <cell r="E7266">
            <v>15</v>
          </cell>
        </row>
        <row r="7267">
          <cell r="B7267">
            <v>6904900000</v>
          </cell>
          <cell r="C7267" t="str">
            <v>- прочие</v>
          </cell>
          <cell r="D7267" t="str">
            <v>-</v>
          </cell>
          <cell r="E7267">
            <v>15</v>
          </cell>
        </row>
        <row r="7268">
          <cell r="B7268">
            <v>6905100000</v>
          </cell>
          <cell r="C7268" t="str">
            <v>- черепица</v>
          </cell>
          <cell r="D7268" t="str">
            <v>шт</v>
          </cell>
          <cell r="E7268">
            <v>16</v>
          </cell>
        </row>
        <row r="7269">
          <cell r="B7269">
            <v>6905900000</v>
          </cell>
          <cell r="C7269" t="str">
            <v>- прочие</v>
          </cell>
          <cell r="D7269" t="str">
            <v>-</v>
          </cell>
          <cell r="E7269">
            <v>16</v>
          </cell>
        </row>
        <row r="7270">
          <cell r="B7270">
            <v>6906000000</v>
          </cell>
          <cell r="C7270" t="str">
            <v>Трубы керамические, трубопроводы изоляционные, водоотводы и фитинги труб</v>
          </cell>
          <cell r="D7270" t="str">
            <v>-</v>
          </cell>
          <cell r="E7270">
            <v>16</v>
          </cell>
        </row>
        <row r="7271">
          <cell r="B7271">
            <v>6907211000</v>
          </cell>
          <cell r="C7271" t="str">
            <v>- - - неглазурованные</v>
          </cell>
          <cell r="D7271" t="str">
            <v>м2</v>
          </cell>
          <cell r="E7271">
            <v>12</v>
          </cell>
        </row>
        <row r="7272">
          <cell r="B7272">
            <v>6907219001</v>
          </cell>
          <cell r="C7272" t="str">
            <v>- - - - плитки и аналогичные изделия прямоугольной или другой формы, наибольшая грань которых может быть вписана в квадрат со стороной менее 7 см</v>
          </cell>
          <cell r="D7272" t="str">
            <v>м2</v>
          </cell>
          <cell r="E7272">
            <v>12</v>
          </cell>
        </row>
        <row r="7273">
          <cell r="B7273">
            <v>6907219002</v>
          </cell>
          <cell r="C7273" t="str">
            <v>- - - - - плитка двойная типа "шпальтплаттен"</v>
          </cell>
          <cell r="D7273" t="str">
            <v>м2</v>
          </cell>
          <cell r="E7273">
            <v>7.5</v>
          </cell>
        </row>
        <row r="7274">
          <cell r="B7274">
            <v>6907219003</v>
          </cell>
          <cell r="C7274" t="str">
            <v>- - - - - - с лицевой стороной не более 90 см2</v>
          </cell>
          <cell r="D7274" t="str">
            <v>м2</v>
          </cell>
          <cell r="E7274">
            <v>7.5</v>
          </cell>
        </row>
        <row r="7275">
          <cell r="B7275">
            <v>6907219009</v>
          </cell>
          <cell r="C7275" t="str">
            <v>- - - - - - прочие</v>
          </cell>
          <cell r="D7275" t="str">
            <v>м2</v>
          </cell>
          <cell r="E7275">
            <v>7.5</v>
          </cell>
        </row>
        <row r="7276">
          <cell r="B7276">
            <v>6907221000</v>
          </cell>
          <cell r="C7276" t="str">
            <v>- - - неглазурованные</v>
          </cell>
          <cell r="D7276" t="str">
            <v>м2</v>
          </cell>
          <cell r="E7276">
            <v>12</v>
          </cell>
        </row>
        <row r="7277">
          <cell r="B7277">
            <v>6907229001</v>
          </cell>
          <cell r="C7277" t="str">
            <v>- - - - плитки и аналогичные изделия прямоугольной или другой формы, наибольшая грань которых может быть вписана в квадрат со стороной менее 7 см</v>
          </cell>
          <cell r="D7277" t="str">
            <v>м2</v>
          </cell>
          <cell r="E7277">
            <v>12</v>
          </cell>
        </row>
        <row r="7278">
          <cell r="B7278">
            <v>6907229002</v>
          </cell>
          <cell r="C7278" t="str">
            <v>- - - - - - плитка двойная типа "шпальтплаттен"</v>
          </cell>
          <cell r="D7278" t="str">
            <v>м2</v>
          </cell>
          <cell r="E7278">
            <v>7.5</v>
          </cell>
        </row>
        <row r="7279">
          <cell r="B7279">
            <v>6907229003</v>
          </cell>
          <cell r="C7279" t="str">
            <v>- - - - - - прочие</v>
          </cell>
          <cell r="D7279" t="str">
            <v>м2</v>
          </cell>
          <cell r="E7279">
            <v>7.5</v>
          </cell>
        </row>
        <row r="7280">
          <cell r="B7280">
            <v>6907229004</v>
          </cell>
          <cell r="C7280" t="str">
            <v>- - - - - - плитка двойная типа "шпальтплаттен"</v>
          </cell>
          <cell r="D7280" t="str">
            <v>м2</v>
          </cell>
          <cell r="E7280">
            <v>7.5</v>
          </cell>
        </row>
        <row r="7281">
          <cell r="B7281">
            <v>6907229005</v>
          </cell>
          <cell r="C7281" t="str">
            <v>- - - - - - - с лицевой стороной не более 90 см2</v>
          </cell>
          <cell r="D7281" t="str">
            <v>м2</v>
          </cell>
          <cell r="E7281">
            <v>7.5</v>
          </cell>
        </row>
        <row r="7282">
          <cell r="B7282">
            <v>6907229009</v>
          </cell>
          <cell r="C7282" t="str">
            <v>- - - - - - - прочие</v>
          </cell>
          <cell r="D7282" t="str">
            <v>м2</v>
          </cell>
          <cell r="E7282">
            <v>7.5</v>
          </cell>
        </row>
        <row r="7283">
          <cell r="B7283">
            <v>6907231000</v>
          </cell>
          <cell r="C7283" t="str">
            <v>- - - неглазурованные</v>
          </cell>
          <cell r="D7283" t="str">
            <v>м2</v>
          </cell>
          <cell r="E7283">
            <v>12</v>
          </cell>
        </row>
        <row r="7284">
          <cell r="B7284">
            <v>6907239001</v>
          </cell>
          <cell r="C7284" t="str">
            <v>- - - - плитки и аналогичные изделия прямоугольной или другой формы, наибольшая грань которых может быть вписана в квадрат со стороной менее 7 см</v>
          </cell>
          <cell r="D7284" t="str">
            <v>м2</v>
          </cell>
          <cell r="E7284">
            <v>12</v>
          </cell>
        </row>
        <row r="7285">
          <cell r="B7285">
            <v>6907239002</v>
          </cell>
          <cell r="C7285" t="str">
            <v>- - - - - - плитка двойная типа "шпальтплаттен"</v>
          </cell>
          <cell r="D7285" t="str">
            <v>м2</v>
          </cell>
          <cell r="E7285">
            <v>7.5</v>
          </cell>
        </row>
        <row r="7286">
          <cell r="B7286">
            <v>6907239003</v>
          </cell>
          <cell r="C7286" t="str">
            <v>- - - - - - прочие</v>
          </cell>
          <cell r="D7286" t="str">
            <v>м2</v>
          </cell>
          <cell r="E7286">
            <v>7.5</v>
          </cell>
        </row>
        <row r="7287">
          <cell r="B7287">
            <v>6907239004</v>
          </cell>
          <cell r="C7287" t="str">
            <v>- - - - - - плитка двойная типа "шпальтплаттен"</v>
          </cell>
          <cell r="D7287" t="str">
            <v>м2</v>
          </cell>
          <cell r="E7287">
            <v>7.5</v>
          </cell>
        </row>
        <row r="7288">
          <cell r="B7288">
            <v>6907239005</v>
          </cell>
          <cell r="C7288" t="str">
            <v>- - - - - - - с лицевой стороной не более 90 см2</v>
          </cell>
          <cell r="D7288" t="str">
            <v>м2</v>
          </cell>
          <cell r="E7288">
            <v>7.5</v>
          </cell>
        </row>
        <row r="7289">
          <cell r="B7289">
            <v>6907239009</v>
          </cell>
          <cell r="C7289" t="str">
            <v>- - - - - - - прочие</v>
          </cell>
          <cell r="D7289" t="str">
            <v>м2</v>
          </cell>
          <cell r="E7289">
            <v>7.5</v>
          </cell>
        </row>
        <row r="7290">
          <cell r="B7290">
            <v>6907301000</v>
          </cell>
          <cell r="C7290" t="str">
            <v>- - неглазурованные</v>
          </cell>
          <cell r="D7290" t="str">
            <v>м2</v>
          </cell>
          <cell r="E7290">
            <v>12</v>
          </cell>
        </row>
        <row r="7291">
          <cell r="B7291">
            <v>6907309001</v>
          </cell>
          <cell r="C7291" t="str">
            <v>- - - наибольшая грань которых может быть вписана в квадрат со стороной менее 7 см</v>
          </cell>
          <cell r="D7291" t="str">
            <v>м2</v>
          </cell>
          <cell r="E7291">
            <v>12</v>
          </cell>
        </row>
        <row r="7292">
          <cell r="B7292">
            <v>6907309009</v>
          </cell>
          <cell r="C7292" t="str">
            <v>- - - прочие</v>
          </cell>
          <cell r="D7292" t="str">
            <v>м2</v>
          </cell>
          <cell r="E7292">
            <v>7.5</v>
          </cell>
        </row>
        <row r="7293">
          <cell r="B7293">
            <v>6907401000</v>
          </cell>
          <cell r="C7293" t="str">
            <v>- - неглазурованные</v>
          </cell>
          <cell r="D7293" t="str">
            <v>м2</v>
          </cell>
          <cell r="E7293">
            <v>12</v>
          </cell>
        </row>
        <row r="7294">
          <cell r="B7294">
            <v>6907409001</v>
          </cell>
          <cell r="C7294" t="str">
            <v>- - - плитки и аналогичные изделия прямоугольной или другой формы, наибольшая грань которых может быть вписана в квадрат со стороной менее 7 см</v>
          </cell>
          <cell r="D7294" t="str">
            <v>м2</v>
          </cell>
          <cell r="E7294">
            <v>12</v>
          </cell>
        </row>
        <row r="7295">
          <cell r="B7295">
            <v>6907409002</v>
          </cell>
          <cell r="C7295" t="str">
            <v>- - - - - плитка двойная типа "шпальтплаттен"</v>
          </cell>
          <cell r="D7295" t="str">
            <v>м2</v>
          </cell>
          <cell r="E7295">
            <v>7.5</v>
          </cell>
        </row>
        <row r="7296">
          <cell r="B7296">
            <v>6907409003</v>
          </cell>
          <cell r="C7296" t="str">
            <v>- - - - - прочие</v>
          </cell>
          <cell r="D7296" t="str">
            <v>м2</v>
          </cell>
          <cell r="E7296">
            <v>7.5</v>
          </cell>
        </row>
        <row r="7297">
          <cell r="B7297">
            <v>6907409004</v>
          </cell>
          <cell r="C7297" t="str">
            <v>- - - - - плитка двойная типа "шпальтплаттен"</v>
          </cell>
          <cell r="D7297" t="str">
            <v>м2</v>
          </cell>
          <cell r="E7297">
            <v>7.5</v>
          </cell>
        </row>
        <row r="7298">
          <cell r="B7298">
            <v>6907409005</v>
          </cell>
          <cell r="C7298" t="str">
            <v>- - - - - - с лицевой стороной не более 90 см2</v>
          </cell>
          <cell r="D7298" t="str">
            <v>м2</v>
          </cell>
          <cell r="E7298">
            <v>7.5</v>
          </cell>
        </row>
        <row r="7299">
          <cell r="B7299">
            <v>6907409009</v>
          </cell>
          <cell r="C7299" t="str">
            <v>- - - - - - прочие</v>
          </cell>
          <cell r="D7299" t="str">
            <v>м2</v>
          </cell>
          <cell r="E7299">
            <v>7.5</v>
          </cell>
        </row>
        <row r="7300">
          <cell r="B7300">
            <v>6909110000</v>
          </cell>
          <cell r="C7300" t="str">
            <v>- - из фарфора</v>
          </cell>
          <cell r="D7300" t="str">
            <v>-</v>
          </cell>
          <cell r="E7300">
            <v>5</v>
          </cell>
        </row>
        <row r="7301">
          <cell r="B7301">
            <v>6909120000</v>
          </cell>
          <cell r="C7301" t="str">
            <v>- - изделия, имеющие эквивалент твердости 9 или более по шкале Мооса</v>
          </cell>
          <cell r="D7301" t="str">
            <v>-</v>
          </cell>
          <cell r="E7301">
            <v>5</v>
          </cell>
        </row>
        <row r="7302">
          <cell r="B7302">
            <v>6909190001</v>
          </cell>
          <cell r="C7302" t="str">
            <v>- - - носители для изготовления катализаторов, применяемых в транспортных средствах для нейтрализации вредных отработавших веществ выхлопных газов</v>
          </cell>
          <cell r="D7302" t="str">
            <v>-</v>
          </cell>
          <cell r="E7302">
            <v>0</v>
          </cell>
        </row>
        <row r="7303">
          <cell r="B7303">
            <v>6909190009</v>
          </cell>
          <cell r="C7303" t="str">
            <v>- - - прочие</v>
          </cell>
          <cell r="D7303" t="str">
            <v>-</v>
          </cell>
          <cell r="E7303">
            <v>5</v>
          </cell>
        </row>
        <row r="7304">
          <cell r="B7304">
            <v>6909900000</v>
          </cell>
          <cell r="C7304" t="str">
            <v>- прочие</v>
          </cell>
          <cell r="D7304" t="str">
            <v>-</v>
          </cell>
          <cell r="E7304">
            <v>5</v>
          </cell>
        </row>
        <row r="7305">
          <cell r="B7305">
            <v>6910100000</v>
          </cell>
          <cell r="C7305" t="str">
            <v>- из фарфора</v>
          </cell>
          <cell r="D7305" t="str">
            <v>шт</v>
          </cell>
          <cell r="E7305">
            <v>10</v>
          </cell>
        </row>
        <row r="7306">
          <cell r="B7306">
            <v>6910900000</v>
          </cell>
          <cell r="C7306" t="str">
            <v>- прочие</v>
          </cell>
          <cell r="D7306" t="str">
            <v>шт</v>
          </cell>
          <cell r="E7306">
            <v>12</v>
          </cell>
        </row>
        <row r="7307">
          <cell r="B7307">
            <v>6911100000</v>
          </cell>
          <cell r="C7307" t="str">
            <v>- посуда столовая и кухонная</v>
          </cell>
          <cell r="D7307" t="str">
            <v>-</v>
          </cell>
          <cell r="E7307">
            <v>13.6</v>
          </cell>
        </row>
        <row r="7308">
          <cell r="B7308">
            <v>6911900000</v>
          </cell>
          <cell r="C7308" t="str">
            <v>- прочая</v>
          </cell>
          <cell r="D7308" t="str">
            <v>-</v>
          </cell>
          <cell r="E7308">
            <v>12.5</v>
          </cell>
        </row>
        <row r="7309">
          <cell r="B7309">
            <v>6912002100</v>
          </cell>
          <cell r="C7309" t="str">
            <v>- - из грубой керамики</v>
          </cell>
          <cell r="D7309" t="str">
            <v>-</v>
          </cell>
          <cell r="E7309">
            <v>15</v>
          </cell>
        </row>
        <row r="7310">
          <cell r="B7310">
            <v>6912002300</v>
          </cell>
          <cell r="C7310" t="str">
            <v>- - каменная керамика</v>
          </cell>
          <cell r="D7310" t="str">
            <v>-</v>
          </cell>
          <cell r="E7310">
            <v>15</v>
          </cell>
        </row>
        <row r="7311">
          <cell r="B7311">
            <v>6912002500</v>
          </cell>
          <cell r="C7311" t="str">
            <v>- - фаянс или тонкая керамика</v>
          </cell>
          <cell r="D7311" t="str">
            <v>-</v>
          </cell>
          <cell r="E7311">
            <v>13.6</v>
          </cell>
        </row>
        <row r="7312">
          <cell r="B7312">
            <v>6912002900</v>
          </cell>
          <cell r="C7312" t="str">
            <v>- - прочая</v>
          </cell>
          <cell r="D7312" t="str">
            <v>-</v>
          </cell>
          <cell r="E7312">
            <v>12</v>
          </cell>
        </row>
        <row r="7313">
          <cell r="B7313">
            <v>6912008100</v>
          </cell>
          <cell r="C7313" t="str">
            <v>- - из грубой керамики</v>
          </cell>
          <cell r="D7313" t="str">
            <v>-</v>
          </cell>
          <cell r="E7313">
            <v>15</v>
          </cell>
        </row>
        <row r="7314">
          <cell r="B7314">
            <v>6912008300</v>
          </cell>
          <cell r="C7314" t="str">
            <v>- - каменная керамика</v>
          </cell>
          <cell r="D7314" t="str">
            <v>-</v>
          </cell>
          <cell r="E7314">
            <v>15</v>
          </cell>
        </row>
        <row r="7315">
          <cell r="B7315">
            <v>6912008500</v>
          </cell>
          <cell r="C7315" t="str">
            <v>- - фаянс или тонкая керамика</v>
          </cell>
          <cell r="D7315" t="str">
            <v>-</v>
          </cell>
          <cell r="E7315">
            <v>13.6</v>
          </cell>
        </row>
        <row r="7316">
          <cell r="B7316">
            <v>6912008900</v>
          </cell>
          <cell r="C7316" t="str">
            <v>- - прочие</v>
          </cell>
          <cell r="D7316" t="str">
            <v>-</v>
          </cell>
          <cell r="E7316">
            <v>12</v>
          </cell>
        </row>
        <row r="7317">
          <cell r="B7317">
            <v>6913100000</v>
          </cell>
          <cell r="C7317" t="str">
            <v>- из фарфора</v>
          </cell>
          <cell r="D7317" t="str">
            <v>-</v>
          </cell>
          <cell r="E7317">
            <v>12.5</v>
          </cell>
        </row>
        <row r="7318">
          <cell r="B7318">
            <v>6913901000</v>
          </cell>
          <cell r="C7318" t="str">
            <v>- - из грубой керамики</v>
          </cell>
          <cell r="D7318" t="str">
            <v>-</v>
          </cell>
          <cell r="E7318">
            <v>12</v>
          </cell>
        </row>
        <row r="7319">
          <cell r="B7319">
            <v>6913909300</v>
          </cell>
          <cell r="C7319" t="str">
            <v>- - - фаянс или тонкая керамика</v>
          </cell>
          <cell r="D7319" t="str">
            <v>-</v>
          </cell>
          <cell r="E7319">
            <v>12</v>
          </cell>
        </row>
        <row r="7320">
          <cell r="B7320">
            <v>6913909800</v>
          </cell>
          <cell r="C7320" t="str">
            <v>- - - прочие</v>
          </cell>
          <cell r="D7320" t="str">
            <v>-</v>
          </cell>
          <cell r="E7320">
            <v>12</v>
          </cell>
        </row>
        <row r="7321">
          <cell r="B7321">
            <v>6914100000</v>
          </cell>
          <cell r="C7321" t="str">
            <v>- из фарфора</v>
          </cell>
          <cell r="D7321" t="str">
            <v>-</v>
          </cell>
          <cell r="E7321">
            <v>15</v>
          </cell>
        </row>
        <row r="7322">
          <cell r="B7322">
            <v>6914900000</v>
          </cell>
          <cell r="C7322" t="str">
            <v>- прочие</v>
          </cell>
          <cell r="D7322" t="str">
            <v>-</v>
          </cell>
          <cell r="E7322">
            <v>15</v>
          </cell>
        </row>
        <row r="7323">
          <cell r="B7323">
            <v>7001001000</v>
          </cell>
          <cell r="C7323" t="str">
            <v>- бой стеклянный, скрап и прочие отходы стекла</v>
          </cell>
          <cell r="D7323" t="str">
            <v>-</v>
          </cell>
          <cell r="E7323">
            <v>10</v>
          </cell>
        </row>
        <row r="7324">
          <cell r="B7324">
            <v>7001009100</v>
          </cell>
          <cell r="C7324" t="str">
            <v>- - оптическое стекло</v>
          </cell>
          <cell r="D7324" t="str">
            <v>-</v>
          </cell>
          <cell r="E7324">
            <v>14</v>
          </cell>
        </row>
        <row r="7325">
          <cell r="B7325">
            <v>7001009900</v>
          </cell>
          <cell r="C7325" t="str">
            <v>- - прочее</v>
          </cell>
          <cell r="D7325" t="str">
            <v>-</v>
          </cell>
          <cell r="E7325">
            <v>14</v>
          </cell>
        </row>
        <row r="7326">
          <cell r="B7326">
            <v>7002100000</v>
          </cell>
          <cell r="C7326" t="str">
            <v>- шары</v>
          </cell>
          <cell r="D7326" t="str">
            <v>-</v>
          </cell>
          <cell r="E7326">
            <v>14</v>
          </cell>
        </row>
        <row r="7327">
          <cell r="B7327">
            <v>7002201000</v>
          </cell>
          <cell r="C7327" t="str">
            <v>- - из оптического стекла</v>
          </cell>
          <cell r="D7327" t="str">
            <v>-</v>
          </cell>
          <cell r="E7327">
            <v>14</v>
          </cell>
        </row>
        <row r="7328">
          <cell r="B7328">
            <v>7002209000</v>
          </cell>
          <cell r="C7328" t="str">
            <v>- - прочие</v>
          </cell>
          <cell r="D7328" t="str">
            <v>-</v>
          </cell>
          <cell r="E7328">
            <v>14</v>
          </cell>
        </row>
        <row r="7329">
          <cell r="B7329">
            <v>7002310000</v>
          </cell>
          <cell r="C7329" t="str">
            <v>- - из плавленого кварца или других плавленых кремнеземов</v>
          </cell>
          <cell r="D7329" t="str">
            <v>-</v>
          </cell>
          <cell r="E7329">
            <v>14</v>
          </cell>
        </row>
        <row r="7330">
          <cell r="B7330">
            <v>7002320000</v>
          </cell>
          <cell r="C7330" t="str">
            <v>- - из прочего стекла с коэффициентом линейного расширения не более 5 x 10-6 на K в интервале температур от 0 °C до 300 °C</v>
          </cell>
          <cell r="D7330" t="str">
            <v>-</v>
          </cell>
          <cell r="E7330">
            <v>14</v>
          </cell>
        </row>
        <row r="7331">
          <cell r="B7331">
            <v>7002390000</v>
          </cell>
          <cell r="C7331" t="str">
            <v>- - прочие</v>
          </cell>
          <cell r="D7331" t="str">
            <v>-</v>
          </cell>
          <cell r="E7331">
            <v>10</v>
          </cell>
        </row>
        <row r="7332">
          <cell r="B7332">
            <v>7003121000</v>
          </cell>
          <cell r="C7332" t="str">
            <v>- - - из оптического стекла</v>
          </cell>
          <cell r="D7332" t="str">
            <v>м2</v>
          </cell>
          <cell r="E7332">
            <v>14</v>
          </cell>
        </row>
        <row r="7333">
          <cell r="B7333">
            <v>7003129100</v>
          </cell>
          <cell r="C7333" t="str">
            <v>- - - - имеющие неотражающий слой</v>
          </cell>
          <cell r="D7333" t="str">
            <v>м2</v>
          </cell>
          <cell r="E7333">
            <v>15</v>
          </cell>
        </row>
        <row r="7334">
          <cell r="B7334">
            <v>7003129900</v>
          </cell>
          <cell r="C7334" t="str">
            <v>- - - - прочие</v>
          </cell>
          <cell r="D7334" t="str">
            <v>м2</v>
          </cell>
          <cell r="E7334">
            <v>15</v>
          </cell>
        </row>
        <row r="7335">
          <cell r="B7335">
            <v>7003191000</v>
          </cell>
          <cell r="C7335" t="str">
            <v>- - - из оптического стекла</v>
          </cell>
          <cell r="D7335" t="str">
            <v>м2</v>
          </cell>
          <cell r="E7335">
            <v>15</v>
          </cell>
        </row>
        <row r="7336">
          <cell r="B7336">
            <v>7003199000</v>
          </cell>
          <cell r="C7336" t="str">
            <v>- - - прочие</v>
          </cell>
          <cell r="D7336" t="str">
            <v>м2</v>
          </cell>
          <cell r="E7336">
            <v>15</v>
          </cell>
        </row>
        <row r="7337">
          <cell r="B7337">
            <v>7003200000</v>
          </cell>
          <cell r="C7337" t="str">
            <v>- листы армированные</v>
          </cell>
          <cell r="D7337" t="str">
            <v>м2</v>
          </cell>
          <cell r="E7337">
            <v>15</v>
          </cell>
        </row>
        <row r="7338">
          <cell r="B7338">
            <v>7003300000</v>
          </cell>
          <cell r="C7338" t="str">
            <v>- профили</v>
          </cell>
          <cell r="D7338" t="str">
            <v>м2</v>
          </cell>
          <cell r="E7338">
            <v>15</v>
          </cell>
        </row>
        <row r="7339">
          <cell r="B7339">
            <v>7004201000</v>
          </cell>
          <cell r="C7339" t="str">
            <v>- - оптическое стекло</v>
          </cell>
          <cell r="D7339" t="str">
            <v>м2</v>
          </cell>
          <cell r="E7339">
            <v>15</v>
          </cell>
        </row>
        <row r="7340">
          <cell r="B7340">
            <v>7004209100</v>
          </cell>
          <cell r="C7340" t="str">
            <v>- - - имеющее неотражающий слой</v>
          </cell>
          <cell r="D7340" t="str">
            <v>м2</v>
          </cell>
          <cell r="E7340">
            <v>15</v>
          </cell>
        </row>
        <row r="7341">
          <cell r="B7341">
            <v>7004209900</v>
          </cell>
          <cell r="C7341" t="str">
            <v>- - - прочее</v>
          </cell>
          <cell r="D7341" t="str">
            <v>м2</v>
          </cell>
          <cell r="E7341">
            <v>15</v>
          </cell>
        </row>
        <row r="7342">
          <cell r="B7342">
            <v>7004901000</v>
          </cell>
          <cell r="C7342" t="str">
            <v>- - оптическое стекло</v>
          </cell>
          <cell r="D7342" t="str">
            <v>м2</v>
          </cell>
          <cell r="E7342">
            <v>11</v>
          </cell>
        </row>
        <row r="7343">
          <cell r="B7343">
            <v>7004908000</v>
          </cell>
          <cell r="C7343" t="str">
            <v>- - прочее</v>
          </cell>
          <cell r="D7343" t="str">
            <v>м2</v>
          </cell>
          <cell r="E7343">
            <v>11</v>
          </cell>
        </row>
        <row r="7344">
          <cell r="B7344">
            <v>7005100500</v>
          </cell>
          <cell r="C7344" t="str">
            <v>- - имеющее неотражающий слой</v>
          </cell>
          <cell r="D7344" t="str">
            <v>м2</v>
          </cell>
          <cell r="E7344">
            <v>13</v>
          </cell>
        </row>
        <row r="7345">
          <cell r="B7345">
            <v>7005102500</v>
          </cell>
          <cell r="C7345" t="str">
            <v>- - - не более 3,5 мм</v>
          </cell>
          <cell r="D7345" t="str">
            <v>м2</v>
          </cell>
          <cell r="E7345">
            <v>13</v>
          </cell>
        </row>
        <row r="7346">
          <cell r="B7346">
            <v>7005103000</v>
          </cell>
          <cell r="C7346" t="str">
            <v>- - - более 3,5 мм, но не более 4,5 мм</v>
          </cell>
          <cell r="D7346" t="str">
            <v>м2</v>
          </cell>
          <cell r="E7346">
            <v>13</v>
          </cell>
        </row>
        <row r="7347">
          <cell r="B7347">
            <v>7005108000</v>
          </cell>
          <cell r="C7347" t="str">
            <v>- - - более 4,5 мм</v>
          </cell>
          <cell r="D7347" t="str">
            <v>м2</v>
          </cell>
          <cell r="E7347">
            <v>13</v>
          </cell>
        </row>
        <row r="7348">
          <cell r="B7348">
            <v>7005212500</v>
          </cell>
          <cell r="C7348" t="str">
            <v>- - - толщиной не более 3,5 мм</v>
          </cell>
          <cell r="D7348" t="str">
            <v>м2</v>
          </cell>
          <cell r="E7348">
            <v>12.5</v>
          </cell>
        </row>
        <row r="7349">
          <cell r="B7349">
            <v>7005213000</v>
          </cell>
          <cell r="C7349" t="str">
            <v>- - - толщиной более 3,5 мм, но не более 4,5 мм</v>
          </cell>
          <cell r="D7349" t="str">
            <v>м2</v>
          </cell>
          <cell r="E7349">
            <v>15</v>
          </cell>
        </row>
        <row r="7350">
          <cell r="B7350">
            <v>7005218000</v>
          </cell>
          <cell r="C7350" t="str">
            <v>- - - толщиной более 4,5 мм</v>
          </cell>
          <cell r="D7350" t="str">
            <v>м2</v>
          </cell>
          <cell r="E7350">
            <v>15</v>
          </cell>
        </row>
        <row r="7351">
          <cell r="B7351">
            <v>7005292500</v>
          </cell>
          <cell r="C7351" t="str">
            <v>- - - толщиной не более 3,5 мм</v>
          </cell>
          <cell r="D7351" t="str">
            <v>м2</v>
          </cell>
          <cell r="E7351">
            <v>13</v>
          </cell>
        </row>
        <row r="7352">
          <cell r="B7352">
            <v>7005293500</v>
          </cell>
          <cell r="C7352" t="str">
            <v>- - - толщиной более 3,5 мм, но не более 4,5 мм</v>
          </cell>
          <cell r="D7352" t="str">
            <v>м2</v>
          </cell>
          <cell r="E7352">
            <v>13</v>
          </cell>
        </row>
        <row r="7353">
          <cell r="B7353">
            <v>7005298000</v>
          </cell>
          <cell r="C7353" t="str">
            <v>- - - толщиной более 4,5 мм</v>
          </cell>
          <cell r="D7353" t="str">
            <v>м2</v>
          </cell>
          <cell r="E7353">
            <v>13</v>
          </cell>
        </row>
        <row r="7354">
          <cell r="B7354">
            <v>7005300000</v>
          </cell>
          <cell r="C7354" t="str">
            <v>- стекло армированное</v>
          </cell>
          <cell r="D7354" t="str">
            <v>м2</v>
          </cell>
          <cell r="E7354">
            <v>15</v>
          </cell>
        </row>
        <row r="7355">
          <cell r="B7355">
            <v>7006001000</v>
          </cell>
          <cell r="C7355" t="str">
            <v>- оптическое стекло</v>
          </cell>
          <cell r="D7355" t="str">
            <v>-</v>
          </cell>
          <cell r="E7355">
            <v>12</v>
          </cell>
        </row>
        <row r="7356">
          <cell r="B7356">
            <v>7006009000</v>
          </cell>
          <cell r="C7356" t="str">
            <v>- прочее</v>
          </cell>
          <cell r="D7356" t="str">
            <v>-</v>
          </cell>
          <cell r="E7356">
            <v>12</v>
          </cell>
        </row>
        <row r="7357">
          <cell r="B7357">
            <v>7007111001</v>
          </cell>
          <cell r="C7357" t="str">
            <v>- - - - для промышленной сборки моторных транспортных средств товарных позиций 8701 - 8705, их узлов и агрегатов &lt;5&gt;</v>
          </cell>
          <cell r="D7357" t="str">
            <v>-</v>
          </cell>
          <cell r="E7357">
            <v>3</v>
          </cell>
        </row>
        <row r="7358">
          <cell r="B7358">
            <v>7007111009</v>
          </cell>
          <cell r="C7358" t="str">
            <v>- - - - прочее</v>
          </cell>
          <cell r="D7358" t="str">
            <v>-</v>
          </cell>
          <cell r="E7358">
            <v>10</v>
          </cell>
        </row>
        <row r="7359">
          <cell r="B7359">
            <v>7007119000</v>
          </cell>
          <cell r="C7359" t="str">
            <v>- - - прочее</v>
          </cell>
          <cell r="D7359" t="str">
            <v>-</v>
          </cell>
          <cell r="E7359">
            <v>7.5</v>
          </cell>
        </row>
        <row r="7360">
          <cell r="B7360">
            <v>7007191000</v>
          </cell>
          <cell r="C7360" t="str">
            <v>- - - эмалированное</v>
          </cell>
          <cell r="D7360" t="str">
            <v>м2</v>
          </cell>
          <cell r="E7360">
            <v>10</v>
          </cell>
        </row>
        <row r="7361">
          <cell r="B7361">
            <v>7007192000</v>
          </cell>
          <cell r="C7361" t="str">
            <v>- - - окрашенное в массе (тонированное в объеме), глушеное, накладное или имеющее поглощающий или отражающий слой</v>
          </cell>
          <cell r="D7361" t="str">
            <v>м2</v>
          </cell>
          <cell r="E7361">
            <v>10</v>
          </cell>
        </row>
        <row r="7362">
          <cell r="B7362">
            <v>7007198001</v>
          </cell>
          <cell r="C7362" t="str">
            <v>- - - - в форме прямоугольника со сторонами размером не менее 650 мм, но не более 2200 мм, толщиной не менее 3,2 мм, но не более 10 мм, с содержанием оксидов железа не более 0,02%, с рифленой или волнообразной, или пирамидальной поверхностью</v>
          </cell>
          <cell r="D7362" t="str">
            <v>м2</v>
          </cell>
          <cell r="E7362">
            <v>5</v>
          </cell>
        </row>
        <row r="7363">
          <cell r="B7363">
            <v>7007198009</v>
          </cell>
          <cell r="C7363" t="str">
            <v>- - - - прочее</v>
          </cell>
          <cell r="D7363" t="str">
            <v>м2</v>
          </cell>
          <cell r="E7363">
            <v>10</v>
          </cell>
        </row>
        <row r="7364">
          <cell r="B7364">
            <v>7007212001</v>
          </cell>
          <cell r="C7364" t="str">
            <v>- - - - для промышленной сборки моторных транспортных средств товарных позиций 8701 - 8705, их узлов и агрегатов &lt;5&gt;</v>
          </cell>
          <cell r="D7364" t="str">
            <v>-</v>
          </cell>
          <cell r="E7364">
            <v>3</v>
          </cell>
        </row>
        <row r="7365">
          <cell r="B7365">
            <v>7007212009</v>
          </cell>
          <cell r="C7365" t="str">
            <v>- - - - прочее</v>
          </cell>
          <cell r="D7365" t="str">
            <v>-</v>
          </cell>
          <cell r="E7365">
            <v>10</v>
          </cell>
        </row>
        <row r="7366">
          <cell r="B7366">
            <v>7007218001</v>
          </cell>
          <cell r="C7366" t="str">
            <v>- - - - для гражданских воздушных судов &lt;5&gt;</v>
          </cell>
          <cell r="D7366" t="str">
            <v>-</v>
          </cell>
          <cell r="E7366">
            <v>0</v>
          </cell>
        </row>
        <row r="7367">
          <cell r="B7367">
            <v>7007218009</v>
          </cell>
          <cell r="C7367" t="str">
            <v>- - - - прочее</v>
          </cell>
          <cell r="D7367" t="str">
            <v>-</v>
          </cell>
          <cell r="E7367">
            <v>15</v>
          </cell>
        </row>
        <row r="7368">
          <cell r="B7368">
            <v>7007290000</v>
          </cell>
          <cell r="C7368" t="str">
            <v>- - прочее</v>
          </cell>
          <cell r="D7368" t="str">
            <v>м2</v>
          </cell>
          <cell r="E7368">
            <v>12.5</v>
          </cell>
        </row>
        <row r="7369">
          <cell r="B7369">
            <v>7008002000</v>
          </cell>
          <cell r="C7369" t="str">
            <v>- окрашенные в массе (тонированные в объеме), глушеные, накладные или имеющие поглощающий или отражающий слой</v>
          </cell>
          <cell r="D7369" t="str">
            <v>м2</v>
          </cell>
          <cell r="E7369">
            <v>13</v>
          </cell>
        </row>
        <row r="7370">
          <cell r="B7370">
            <v>7008008100</v>
          </cell>
          <cell r="C7370" t="str">
            <v>- - состоящие из двух листов стекла, герметично соединенных по периметру и разделенных слоем воздуха, других газов или вакуумированным промежутком</v>
          </cell>
          <cell r="D7370" t="str">
            <v>м2</v>
          </cell>
          <cell r="E7370">
            <v>13</v>
          </cell>
        </row>
        <row r="7371">
          <cell r="B7371">
            <v>7008008900</v>
          </cell>
          <cell r="C7371" t="str">
            <v>- - прочие</v>
          </cell>
          <cell r="D7371" t="str">
            <v>м2</v>
          </cell>
          <cell r="E7371">
            <v>13</v>
          </cell>
        </row>
        <row r="7372">
          <cell r="B7372">
            <v>7009100001</v>
          </cell>
          <cell r="C7372" t="str">
            <v>- - для промышленной сборки моторных транспортных средств товарных позиций 8701 - 8705, их узлов и агрегатов &lt;5&gt;</v>
          </cell>
          <cell r="D7372" t="str">
            <v>шт</v>
          </cell>
          <cell r="E7372">
            <v>3</v>
          </cell>
        </row>
        <row r="7373">
          <cell r="B7373">
            <v>7009100009</v>
          </cell>
          <cell r="C7373" t="str">
            <v>- - прочие</v>
          </cell>
          <cell r="D7373" t="str">
            <v>шт</v>
          </cell>
          <cell r="E7373">
            <v>7.5</v>
          </cell>
        </row>
        <row r="7374">
          <cell r="B7374">
            <v>7009910000</v>
          </cell>
          <cell r="C7374" t="str">
            <v>- - без рам</v>
          </cell>
          <cell r="D7374" t="str">
            <v>-</v>
          </cell>
          <cell r="E7374">
            <v>10</v>
          </cell>
        </row>
        <row r="7375">
          <cell r="B7375">
            <v>7009920000</v>
          </cell>
          <cell r="C7375" t="str">
            <v>- - в рамах</v>
          </cell>
          <cell r="D7375" t="str">
            <v>-</v>
          </cell>
          <cell r="E7375">
            <v>10</v>
          </cell>
        </row>
        <row r="7376">
          <cell r="B7376">
            <v>7010100000</v>
          </cell>
          <cell r="C7376" t="str">
            <v>- ампулы</v>
          </cell>
          <cell r="D7376" t="str">
            <v>шт</v>
          </cell>
          <cell r="E7376">
            <v>5</v>
          </cell>
        </row>
        <row r="7377">
          <cell r="B7377">
            <v>7010200000</v>
          </cell>
          <cell r="C7377" t="str">
            <v>- пробки, крышки и прочие аналогичные изделия</v>
          </cell>
          <cell r="D7377" t="str">
            <v>шт</v>
          </cell>
          <cell r="E7377">
            <v>10</v>
          </cell>
        </row>
        <row r="7378">
          <cell r="B7378">
            <v>7010901001</v>
          </cell>
          <cell r="C7378" t="str">
            <v>- - - номинальной вместимостью не более 0,15 л</v>
          </cell>
          <cell r="D7378" t="str">
            <v>шт</v>
          </cell>
          <cell r="E7378">
            <v>10</v>
          </cell>
        </row>
        <row r="7379">
          <cell r="B7379">
            <v>7010901009</v>
          </cell>
          <cell r="C7379" t="str">
            <v>- - - прочие</v>
          </cell>
          <cell r="D7379" t="str">
            <v>шт</v>
          </cell>
          <cell r="E7379">
            <v>12.5</v>
          </cell>
        </row>
        <row r="7380">
          <cell r="B7380">
            <v>7010902100</v>
          </cell>
          <cell r="C7380" t="str">
            <v>- - - изготовленные из стеклянных трубок</v>
          </cell>
          <cell r="D7380" t="str">
            <v>шт</v>
          </cell>
          <cell r="E7380">
            <v>12.5</v>
          </cell>
        </row>
        <row r="7381">
          <cell r="B7381">
            <v>7010903100</v>
          </cell>
          <cell r="C7381" t="str">
            <v>- - - - 2,5 л и более</v>
          </cell>
          <cell r="D7381" t="str">
            <v>шт</v>
          </cell>
          <cell r="E7381">
            <v>12.5</v>
          </cell>
        </row>
        <row r="7382">
          <cell r="B7382">
            <v>7010904100</v>
          </cell>
          <cell r="C7382" t="str">
            <v>- - - - - - - - 1 л или более</v>
          </cell>
          <cell r="D7382" t="str">
            <v>шт</v>
          </cell>
          <cell r="E7382">
            <v>12.5</v>
          </cell>
        </row>
        <row r="7383">
          <cell r="B7383">
            <v>7010904300</v>
          </cell>
          <cell r="C7383" t="str">
            <v>- - - - - - - - более 0,33 л, но менее 1 л</v>
          </cell>
          <cell r="D7383" t="str">
            <v>шт</v>
          </cell>
          <cell r="E7383">
            <v>8.5</v>
          </cell>
        </row>
        <row r="7384">
          <cell r="B7384">
            <v>7010904500</v>
          </cell>
          <cell r="C7384" t="str">
            <v>- - - - - - - - 0,15 л или более, но не более 0,33 л</v>
          </cell>
          <cell r="D7384" t="str">
            <v>шт</v>
          </cell>
          <cell r="E7384">
            <v>13</v>
          </cell>
        </row>
        <row r="7385">
          <cell r="B7385">
            <v>7010904700</v>
          </cell>
          <cell r="C7385" t="str">
            <v>- - - - - - - - менее 0,15 л</v>
          </cell>
          <cell r="D7385" t="str">
            <v>шт</v>
          </cell>
          <cell r="E7385">
            <v>10</v>
          </cell>
        </row>
        <row r="7386">
          <cell r="B7386">
            <v>7010905100</v>
          </cell>
          <cell r="C7386" t="str">
            <v>- - - - - - - - 1 л или более</v>
          </cell>
          <cell r="D7386" t="str">
            <v>шт</v>
          </cell>
          <cell r="E7386">
            <v>12.5</v>
          </cell>
        </row>
        <row r="7387">
          <cell r="B7387">
            <v>7010905300</v>
          </cell>
          <cell r="C7387" t="str">
            <v>- - - - - - - - более 0,33 л, но менее 1 л</v>
          </cell>
          <cell r="D7387" t="str">
            <v>шт</v>
          </cell>
          <cell r="E7387">
            <v>10</v>
          </cell>
        </row>
        <row r="7388">
          <cell r="B7388">
            <v>7010905500</v>
          </cell>
          <cell r="C7388" t="str">
            <v>- - - - - - - - 0,15 л или более, но не более 0,33 л</v>
          </cell>
          <cell r="D7388" t="str">
            <v>шт</v>
          </cell>
          <cell r="E7388">
            <v>13</v>
          </cell>
        </row>
        <row r="7389">
          <cell r="B7389">
            <v>7010905700</v>
          </cell>
          <cell r="C7389" t="str">
            <v>- - - - - - - - менее 0,15 л</v>
          </cell>
          <cell r="D7389" t="str">
            <v>шт</v>
          </cell>
          <cell r="E7389">
            <v>10</v>
          </cell>
        </row>
        <row r="7390">
          <cell r="B7390">
            <v>7010906101</v>
          </cell>
          <cell r="C7390" t="str">
            <v>- - - - - - - - 0,25 л или более, но не более 0,33 л</v>
          </cell>
          <cell r="D7390" t="str">
            <v>шт</v>
          </cell>
          <cell r="E7390">
            <v>15</v>
          </cell>
        </row>
        <row r="7391">
          <cell r="B7391">
            <v>7010906109</v>
          </cell>
          <cell r="C7391" t="str">
            <v>- - - - - - - - прочие</v>
          </cell>
          <cell r="D7391" t="str">
            <v>шт</v>
          </cell>
          <cell r="E7391">
            <v>12.5</v>
          </cell>
        </row>
        <row r="7392">
          <cell r="B7392">
            <v>7010906700</v>
          </cell>
          <cell r="C7392" t="str">
            <v>- - - - - - - менее 0,25 л</v>
          </cell>
          <cell r="D7392" t="str">
            <v>шт</v>
          </cell>
          <cell r="E7392">
            <v>10</v>
          </cell>
        </row>
        <row r="7393">
          <cell r="B7393">
            <v>7010907100</v>
          </cell>
          <cell r="C7393" t="str">
            <v>- - - - - - более 0,055 л</v>
          </cell>
          <cell r="D7393" t="str">
            <v>шт</v>
          </cell>
          <cell r="E7393">
            <v>5</v>
          </cell>
        </row>
        <row r="7394">
          <cell r="B7394">
            <v>7010907900</v>
          </cell>
          <cell r="C7394" t="str">
            <v>- - - - - - не более 0,055 л</v>
          </cell>
          <cell r="D7394" t="str">
            <v>шт</v>
          </cell>
          <cell r="E7394">
            <v>5</v>
          </cell>
        </row>
        <row r="7395">
          <cell r="B7395">
            <v>7010909101</v>
          </cell>
          <cell r="C7395" t="str">
            <v>- - - - - - - номинальной вместимостью более 0,33 л</v>
          </cell>
          <cell r="D7395" t="str">
            <v>шт</v>
          </cell>
          <cell r="E7395">
            <v>12.5</v>
          </cell>
        </row>
        <row r="7396">
          <cell r="B7396">
            <v>7010909102</v>
          </cell>
          <cell r="C7396" t="str">
            <v>- - - - - - - номинальной вместимостью более 0,15 л, но не более 0,33 л</v>
          </cell>
          <cell r="D7396" t="str">
            <v>шт</v>
          </cell>
          <cell r="E7396">
            <v>15</v>
          </cell>
        </row>
        <row r="7397">
          <cell r="B7397">
            <v>7010909109</v>
          </cell>
          <cell r="C7397" t="str">
            <v>- - - - - - - прочие</v>
          </cell>
          <cell r="D7397" t="str">
            <v>шт</v>
          </cell>
          <cell r="E7397">
            <v>10</v>
          </cell>
        </row>
        <row r="7398">
          <cell r="B7398">
            <v>7010909901</v>
          </cell>
          <cell r="C7398" t="str">
            <v>- - - - - - - номинальной вместимостью более 0,33 л</v>
          </cell>
          <cell r="D7398" t="str">
            <v>шт</v>
          </cell>
          <cell r="E7398">
            <v>12.5</v>
          </cell>
        </row>
        <row r="7399">
          <cell r="B7399">
            <v>7010909902</v>
          </cell>
          <cell r="C7399" t="str">
            <v>- - - - - - - номинальной вместимостью более 0,15 л, но не более 0,33 л</v>
          </cell>
          <cell r="D7399" t="str">
            <v>шт</v>
          </cell>
          <cell r="E7399">
            <v>15</v>
          </cell>
        </row>
        <row r="7400">
          <cell r="B7400">
            <v>7010909909</v>
          </cell>
          <cell r="C7400" t="str">
            <v>- - - - - - - прочие</v>
          </cell>
          <cell r="D7400" t="str">
            <v>шт</v>
          </cell>
          <cell r="E7400">
            <v>10</v>
          </cell>
        </row>
        <row r="7401">
          <cell r="B7401">
            <v>7011100000</v>
          </cell>
          <cell r="C7401" t="str">
            <v>- для электрического осветительного оборудования</v>
          </cell>
          <cell r="D7401" t="str">
            <v>-</v>
          </cell>
          <cell r="E7401">
            <v>14</v>
          </cell>
        </row>
        <row r="7402">
          <cell r="B7402">
            <v>7011200000</v>
          </cell>
          <cell r="C7402" t="str">
            <v>- для электронно-лучевых трубок</v>
          </cell>
          <cell r="D7402" t="str">
            <v>-</v>
          </cell>
          <cell r="E7402">
            <v>5</v>
          </cell>
        </row>
        <row r="7403">
          <cell r="B7403">
            <v>7011900000</v>
          </cell>
          <cell r="C7403" t="str">
            <v>- прочие</v>
          </cell>
          <cell r="D7403" t="str">
            <v>-</v>
          </cell>
          <cell r="E7403">
            <v>14</v>
          </cell>
        </row>
        <row r="7404">
          <cell r="B7404">
            <v>7013100000</v>
          </cell>
          <cell r="C7404" t="str">
            <v>- из стеклокерамики</v>
          </cell>
          <cell r="D7404" t="str">
            <v>шт</v>
          </cell>
          <cell r="E7404">
            <v>10</v>
          </cell>
        </row>
        <row r="7405">
          <cell r="B7405">
            <v>7013221000</v>
          </cell>
          <cell r="C7405" t="str">
            <v>- - - ручного набора</v>
          </cell>
          <cell r="D7405" t="str">
            <v>шт</v>
          </cell>
          <cell r="E7405">
            <v>10</v>
          </cell>
        </row>
        <row r="7406">
          <cell r="B7406">
            <v>7013229000</v>
          </cell>
          <cell r="C7406" t="str">
            <v>- - - механического набора</v>
          </cell>
          <cell r="D7406" t="str">
            <v>шт</v>
          </cell>
          <cell r="E7406">
            <v>10</v>
          </cell>
        </row>
        <row r="7407">
          <cell r="B7407">
            <v>7013281000</v>
          </cell>
          <cell r="C7407" t="str">
            <v>- - - ручного набора</v>
          </cell>
          <cell r="D7407" t="str">
            <v>шт</v>
          </cell>
          <cell r="E7407">
            <v>10</v>
          </cell>
        </row>
        <row r="7408">
          <cell r="B7408">
            <v>7013289000</v>
          </cell>
          <cell r="C7408" t="str">
            <v>- - - механического набора</v>
          </cell>
          <cell r="D7408" t="str">
            <v>шт</v>
          </cell>
          <cell r="E7408">
            <v>10</v>
          </cell>
        </row>
        <row r="7409">
          <cell r="B7409">
            <v>7013331100</v>
          </cell>
          <cell r="C7409" t="str">
            <v>- - - - резные или декорированные иначе</v>
          </cell>
          <cell r="D7409" t="str">
            <v>шт</v>
          </cell>
          <cell r="E7409">
            <v>10</v>
          </cell>
        </row>
        <row r="7410">
          <cell r="B7410">
            <v>7013331900</v>
          </cell>
          <cell r="C7410" t="str">
            <v>- - - - прочие</v>
          </cell>
          <cell r="D7410" t="str">
            <v>шт</v>
          </cell>
          <cell r="E7410">
            <v>10</v>
          </cell>
        </row>
        <row r="7411">
          <cell r="B7411">
            <v>7013339100</v>
          </cell>
          <cell r="C7411" t="str">
            <v>- - - - резные или декорированные иначе</v>
          </cell>
          <cell r="D7411" t="str">
            <v>шт</v>
          </cell>
          <cell r="E7411">
            <v>10</v>
          </cell>
        </row>
        <row r="7412">
          <cell r="B7412">
            <v>7013339900</v>
          </cell>
          <cell r="C7412" t="str">
            <v>- - - - прочие</v>
          </cell>
          <cell r="D7412" t="str">
            <v>шт</v>
          </cell>
          <cell r="E7412">
            <v>10</v>
          </cell>
        </row>
        <row r="7413">
          <cell r="B7413">
            <v>7013371000</v>
          </cell>
          <cell r="C7413" t="str">
            <v>- - - из упрочненного стекла</v>
          </cell>
          <cell r="D7413" t="str">
            <v>шт</v>
          </cell>
          <cell r="E7413">
            <v>10</v>
          </cell>
        </row>
        <row r="7414">
          <cell r="B7414">
            <v>7013375100</v>
          </cell>
          <cell r="C7414" t="str">
            <v>- - - - - резные или декорированные иначе</v>
          </cell>
          <cell r="D7414" t="str">
            <v>шт</v>
          </cell>
          <cell r="E7414">
            <v>10</v>
          </cell>
        </row>
        <row r="7415">
          <cell r="B7415">
            <v>7013375900</v>
          </cell>
          <cell r="C7415" t="str">
            <v>- - - - - прочие</v>
          </cell>
          <cell r="D7415" t="str">
            <v>шт</v>
          </cell>
          <cell r="E7415">
            <v>10</v>
          </cell>
        </row>
        <row r="7416">
          <cell r="B7416">
            <v>7013379100</v>
          </cell>
          <cell r="C7416" t="str">
            <v>- - - - - резные или декорированные иначе</v>
          </cell>
          <cell r="D7416" t="str">
            <v>шт</v>
          </cell>
          <cell r="E7416">
            <v>10</v>
          </cell>
        </row>
        <row r="7417">
          <cell r="B7417">
            <v>7013379900</v>
          </cell>
          <cell r="C7417" t="str">
            <v>- - - - - прочие</v>
          </cell>
          <cell r="D7417" t="str">
            <v>шт</v>
          </cell>
          <cell r="E7417">
            <v>10</v>
          </cell>
        </row>
        <row r="7418">
          <cell r="B7418">
            <v>7013411000</v>
          </cell>
          <cell r="C7418" t="str">
            <v>- - - ручного набора</v>
          </cell>
          <cell r="D7418" t="str">
            <v>шт</v>
          </cell>
          <cell r="E7418">
            <v>10</v>
          </cell>
        </row>
        <row r="7419">
          <cell r="B7419">
            <v>7013419000</v>
          </cell>
          <cell r="C7419" t="str">
            <v>- - - механического набора</v>
          </cell>
          <cell r="D7419" t="str">
            <v>шт</v>
          </cell>
          <cell r="E7419">
            <v>10</v>
          </cell>
        </row>
        <row r="7420">
          <cell r="B7420">
            <v>7013420000</v>
          </cell>
          <cell r="C7420" t="str">
            <v>- - из стекла, имеющего коэффициент линейного расширения не более 5 x 10-6 на K в интервале температур от 0 °C до 300 °C</v>
          </cell>
          <cell r="D7420" t="str">
            <v>шт</v>
          </cell>
          <cell r="E7420">
            <v>10</v>
          </cell>
        </row>
        <row r="7421">
          <cell r="B7421">
            <v>7013491000</v>
          </cell>
          <cell r="C7421" t="str">
            <v>- - - из упрочненного стекла</v>
          </cell>
          <cell r="D7421" t="str">
            <v>шт</v>
          </cell>
          <cell r="E7421">
            <v>10</v>
          </cell>
        </row>
        <row r="7422">
          <cell r="B7422">
            <v>7013499100</v>
          </cell>
          <cell r="C7422" t="str">
            <v>- - - - ручного набора</v>
          </cell>
          <cell r="D7422" t="str">
            <v>шт</v>
          </cell>
          <cell r="E7422">
            <v>10</v>
          </cell>
        </row>
        <row r="7423">
          <cell r="B7423">
            <v>7013499900</v>
          </cell>
          <cell r="C7423" t="str">
            <v>- - - - механического набора</v>
          </cell>
          <cell r="D7423" t="str">
            <v>шт</v>
          </cell>
          <cell r="E7423">
            <v>10</v>
          </cell>
        </row>
        <row r="7424">
          <cell r="B7424">
            <v>7013911000</v>
          </cell>
          <cell r="C7424" t="str">
            <v>- - - ручного набора</v>
          </cell>
          <cell r="D7424" t="str">
            <v>шт</v>
          </cell>
          <cell r="E7424">
            <v>8.5</v>
          </cell>
        </row>
        <row r="7425">
          <cell r="B7425">
            <v>7013919000</v>
          </cell>
          <cell r="C7425" t="str">
            <v>- - - механического набора</v>
          </cell>
          <cell r="D7425" t="str">
            <v>шт</v>
          </cell>
          <cell r="E7425">
            <v>8.5</v>
          </cell>
        </row>
        <row r="7426">
          <cell r="B7426">
            <v>7013990000</v>
          </cell>
          <cell r="C7426" t="str">
            <v>- - прочие</v>
          </cell>
          <cell r="D7426" t="str">
            <v>шт</v>
          </cell>
          <cell r="E7426">
            <v>10</v>
          </cell>
        </row>
        <row r="7427">
          <cell r="B7427">
            <v>7014000000</v>
          </cell>
          <cell r="C7427" t="str">
            <v>Стеклянные изделия для сигнальных устройств и оптические элементы из стекла (кроме включенных в товарную позицию 7015) без оптической обработки</v>
          </cell>
          <cell r="D7427" t="str">
            <v>-</v>
          </cell>
          <cell r="E7427">
            <v>14</v>
          </cell>
        </row>
        <row r="7428">
          <cell r="B7428">
            <v>7015100000</v>
          </cell>
          <cell r="C7428" t="str">
            <v>- стекла для корректирующих зрение очков</v>
          </cell>
          <cell r="D7428" t="str">
            <v>-</v>
          </cell>
          <cell r="E7428">
            <v>0</v>
          </cell>
        </row>
        <row r="7429">
          <cell r="B7429">
            <v>7015900000</v>
          </cell>
          <cell r="C7429" t="str">
            <v>- прочие</v>
          </cell>
          <cell r="D7429" t="str">
            <v>-</v>
          </cell>
          <cell r="E7429">
            <v>15</v>
          </cell>
        </row>
        <row r="7430">
          <cell r="B7430">
            <v>7016100000</v>
          </cell>
          <cell r="C7430" t="str">
            <v>- кубики стеклянные и прочие небольшие стеклянные формы, на основе или без основы, для мозаичных или аналогичных декоративных работ</v>
          </cell>
          <cell r="D7430" t="str">
            <v>-</v>
          </cell>
          <cell r="E7430">
            <v>10</v>
          </cell>
        </row>
        <row r="7431">
          <cell r="B7431">
            <v>7016901000</v>
          </cell>
          <cell r="C7431" t="str">
            <v>- - витражи и аналогичные изделия</v>
          </cell>
          <cell r="D7431" t="str">
            <v>м2</v>
          </cell>
          <cell r="E7431">
            <v>10</v>
          </cell>
        </row>
        <row r="7432">
          <cell r="B7432">
            <v>7016904001</v>
          </cell>
          <cell r="C7432" t="str">
            <v>- - - из ячеистого стекла или пеностекла</v>
          </cell>
          <cell r="D7432" t="str">
            <v>-</v>
          </cell>
          <cell r="E7432">
            <v>15</v>
          </cell>
        </row>
        <row r="7433">
          <cell r="B7433">
            <v>7016904009</v>
          </cell>
          <cell r="C7433" t="str">
            <v>- - - прочие</v>
          </cell>
          <cell r="D7433" t="str">
            <v>-</v>
          </cell>
          <cell r="E7433">
            <v>10</v>
          </cell>
        </row>
        <row r="7434">
          <cell r="B7434">
            <v>7016907001</v>
          </cell>
          <cell r="C7434" t="str">
            <v>- - - ячеистое стекло или пеностекло</v>
          </cell>
          <cell r="D7434" t="str">
            <v>-</v>
          </cell>
          <cell r="E7434">
            <v>15</v>
          </cell>
        </row>
        <row r="7435">
          <cell r="B7435">
            <v>7016907009</v>
          </cell>
          <cell r="C7435" t="str">
            <v>- - - прочие</v>
          </cell>
          <cell r="D7435" t="str">
            <v>-</v>
          </cell>
          <cell r="E7435">
            <v>10</v>
          </cell>
        </row>
        <row r="7436">
          <cell r="B7436">
            <v>7017100000</v>
          </cell>
          <cell r="C7436" t="str">
            <v>- из плавленого кварца или других плавленых кремнеземов</v>
          </cell>
          <cell r="D7436" t="str">
            <v>-</v>
          </cell>
          <cell r="E7436">
            <v>10</v>
          </cell>
        </row>
        <row r="7437">
          <cell r="B7437">
            <v>7017200000</v>
          </cell>
          <cell r="C7437" t="str">
            <v>- из прочего стекла, имеющего коэффициент линейного расширения не более 5 x 10-6 на K в интервале температур от 0 °C до 300 °C</v>
          </cell>
          <cell r="D7437" t="str">
            <v>-</v>
          </cell>
          <cell r="E7437">
            <v>5</v>
          </cell>
        </row>
        <row r="7438">
          <cell r="B7438">
            <v>7017900000</v>
          </cell>
          <cell r="C7438" t="str">
            <v>- прочая</v>
          </cell>
          <cell r="D7438" t="str">
            <v>-</v>
          </cell>
          <cell r="E7438">
            <v>5</v>
          </cell>
        </row>
        <row r="7439">
          <cell r="B7439">
            <v>7018101100</v>
          </cell>
          <cell r="C7439" t="str">
            <v>- - - резаные и полированные механически</v>
          </cell>
          <cell r="D7439" t="str">
            <v>-</v>
          </cell>
          <cell r="E7439">
            <v>13</v>
          </cell>
        </row>
        <row r="7440">
          <cell r="B7440">
            <v>7018101900</v>
          </cell>
          <cell r="C7440" t="str">
            <v>- - - прочие</v>
          </cell>
          <cell r="D7440" t="str">
            <v>-</v>
          </cell>
          <cell r="E7440">
            <v>13</v>
          </cell>
        </row>
        <row r="7441">
          <cell r="B7441">
            <v>7018103000</v>
          </cell>
          <cell r="C7441" t="str">
            <v>- - изделия, имитирующие жемчуг</v>
          </cell>
          <cell r="D7441" t="str">
            <v>-</v>
          </cell>
          <cell r="E7441">
            <v>13</v>
          </cell>
        </row>
        <row r="7442">
          <cell r="B7442">
            <v>7018105100</v>
          </cell>
          <cell r="C7442" t="str">
            <v>- - - резаные и полированные механически</v>
          </cell>
          <cell r="D7442" t="str">
            <v>-</v>
          </cell>
          <cell r="E7442">
            <v>13</v>
          </cell>
        </row>
        <row r="7443">
          <cell r="B7443">
            <v>7018105900</v>
          </cell>
          <cell r="C7443" t="str">
            <v>- - - прочие</v>
          </cell>
          <cell r="D7443" t="str">
            <v>-</v>
          </cell>
          <cell r="E7443">
            <v>13</v>
          </cell>
        </row>
        <row r="7444">
          <cell r="B7444">
            <v>7018109000</v>
          </cell>
          <cell r="C7444" t="str">
            <v>- - прочие</v>
          </cell>
          <cell r="D7444" t="str">
            <v>-</v>
          </cell>
          <cell r="E7444">
            <v>13</v>
          </cell>
        </row>
        <row r="7445">
          <cell r="B7445">
            <v>7018200000</v>
          </cell>
          <cell r="C7445" t="str">
            <v>- микросферы стеклянные диаметром не более 1 мм</v>
          </cell>
          <cell r="D7445" t="str">
            <v>-</v>
          </cell>
          <cell r="E7445">
            <v>13</v>
          </cell>
        </row>
        <row r="7446">
          <cell r="B7446">
            <v>7018901000</v>
          </cell>
          <cell r="C7446" t="str">
            <v>- - глаза стеклянные; изделия в виде небольших форм из стекла</v>
          </cell>
          <cell r="D7446" t="str">
            <v>-</v>
          </cell>
          <cell r="E7446">
            <v>13</v>
          </cell>
        </row>
        <row r="7447">
          <cell r="B7447">
            <v>7018909000</v>
          </cell>
          <cell r="C7447" t="str">
            <v>- - прочие</v>
          </cell>
          <cell r="D7447" t="str">
            <v>-</v>
          </cell>
          <cell r="E7447">
            <v>13</v>
          </cell>
        </row>
        <row r="7448">
          <cell r="B7448">
            <v>7019110000</v>
          </cell>
          <cell r="C7448" t="str">
            <v>- - штапелированное волокно длиной не более 50 мм</v>
          </cell>
          <cell r="D7448" t="str">
            <v>-</v>
          </cell>
          <cell r="E7448">
            <v>12</v>
          </cell>
        </row>
        <row r="7449">
          <cell r="B7449">
            <v>7019120000</v>
          </cell>
          <cell r="C7449" t="str">
            <v>- - ровница</v>
          </cell>
          <cell r="D7449" t="str">
            <v>-</v>
          </cell>
          <cell r="E7449">
            <v>12</v>
          </cell>
        </row>
        <row r="7450">
          <cell r="B7450">
            <v>7019191001</v>
          </cell>
          <cell r="C7450" t="str">
            <v>- - - - ленты</v>
          </cell>
          <cell r="D7450" t="str">
            <v>-</v>
          </cell>
          <cell r="E7450">
            <v>10</v>
          </cell>
        </row>
        <row r="7451">
          <cell r="B7451">
            <v>7019191009</v>
          </cell>
          <cell r="C7451" t="str">
            <v>- - - - прочие</v>
          </cell>
          <cell r="D7451" t="str">
            <v>-</v>
          </cell>
          <cell r="E7451">
            <v>13</v>
          </cell>
        </row>
        <row r="7452">
          <cell r="B7452">
            <v>7019199001</v>
          </cell>
          <cell r="C7452" t="str">
            <v>- - - - ленты</v>
          </cell>
          <cell r="D7452" t="str">
            <v>-</v>
          </cell>
          <cell r="E7452">
            <v>10</v>
          </cell>
        </row>
        <row r="7453">
          <cell r="B7453">
            <v>7019199009</v>
          </cell>
          <cell r="C7453" t="str">
            <v>- - - - прочие</v>
          </cell>
          <cell r="D7453" t="str">
            <v>-</v>
          </cell>
          <cell r="E7453">
            <v>13</v>
          </cell>
        </row>
        <row r="7454">
          <cell r="B7454">
            <v>7019310000</v>
          </cell>
          <cell r="C7454" t="str">
            <v>- - маты</v>
          </cell>
          <cell r="D7454" t="str">
            <v>-</v>
          </cell>
          <cell r="E7454">
            <v>10</v>
          </cell>
        </row>
        <row r="7455">
          <cell r="B7455">
            <v>7019320001</v>
          </cell>
          <cell r="C7455" t="str">
            <v>- - - шириной более 300 см</v>
          </cell>
          <cell r="D7455" t="str">
            <v>-</v>
          </cell>
          <cell r="E7455">
            <v>5</v>
          </cell>
        </row>
        <row r="7456">
          <cell r="B7456">
            <v>7019320009</v>
          </cell>
          <cell r="C7456" t="str">
            <v>- - - прочие</v>
          </cell>
          <cell r="D7456" t="str">
            <v>-</v>
          </cell>
          <cell r="E7456">
            <v>10</v>
          </cell>
        </row>
        <row r="7457">
          <cell r="B7457">
            <v>7019390001</v>
          </cell>
          <cell r="C7457" t="str">
            <v>- - - стеклохолст, шириной более 300 см</v>
          </cell>
          <cell r="D7457" t="str">
            <v>-</v>
          </cell>
          <cell r="E7457">
            <v>5</v>
          </cell>
        </row>
        <row r="7458">
          <cell r="B7458">
            <v>7019390002</v>
          </cell>
          <cell r="C7458" t="str">
            <v>- - - - для производства гражданских воздушных судов &lt;5&gt;</v>
          </cell>
          <cell r="D7458" t="str">
            <v>-</v>
          </cell>
          <cell r="E7458">
            <v>0</v>
          </cell>
        </row>
        <row r="7459">
          <cell r="B7459">
            <v>7019390008</v>
          </cell>
          <cell r="C7459" t="str">
            <v>- - - - прочие</v>
          </cell>
          <cell r="D7459" t="str">
            <v>-</v>
          </cell>
          <cell r="E7459">
            <v>10</v>
          </cell>
        </row>
        <row r="7460">
          <cell r="B7460">
            <v>7019400000</v>
          </cell>
          <cell r="C7460" t="str">
            <v>- ткани из ровницы</v>
          </cell>
          <cell r="D7460" t="str">
            <v>-</v>
          </cell>
          <cell r="E7460">
            <v>10</v>
          </cell>
        </row>
        <row r="7461">
          <cell r="B7461">
            <v>7019510000</v>
          </cell>
          <cell r="C7461" t="str">
            <v>- - шириной не более 30 см</v>
          </cell>
          <cell r="D7461" t="str">
            <v>-</v>
          </cell>
          <cell r="E7461">
            <v>5</v>
          </cell>
        </row>
        <row r="7462">
          <cell r="B7462">
            <v>7019520000</v>
          </cell>
          <cell r="C7462" t="str">
            <v>- - шириной более 30 см, полотняного переплетения, с поверхностной плотностью менее 250 г/м2, из нитей линейной плотности не более 136 текс на одиночную нить</v>
          </cell>
          <cell r="D7462" t="str">
            <v>-</v>
          </cell>
          <cell r="E7462">
            <v>5</v>
          </cell>
        </row>
        <row r="7463">
          <cell r="B7463">
            <v>7019590000</v>
          </cell>
          <cell r="C7463" t="str">
            <v>- - прочие</v>
          </cell>
          <cell r="D7463" t="str">
            <v>-</v>
          </cell>
          <cell r="E7463">
            <v>5</v>
          </cell>
        </row>
        <row r="7464">
          <cell r="B7464">
            <v>7019900001</v>
          </cell>
          <cell r="C7464" t="str">
            <v>- - нетекстильные волокна навалом или в пучках</v>
          </cell>
          <cell r="D7464" t="str">
            <v>-</v>
          </cell>
          <cell r="E7464">
            <v>15</v>
          </cell>
        </row>
        <row r="7465">
          <cell r="B7465">
            <v>7019900002</v>
          </cell>
          <cell r="C7465" t="str">
            <v>- - прокладки и обмотки для изоляции труб</v>
          </cell>
          <cell r="D7465" t="str">
            <v>-</v>
          </cell>
          <cell r="E7465">
            <v>15</v>
          </cell>
        </row>
        <row r="7466">
          <cell r="B7466">
            <v>7019900003</v>
          </cell>
          <cell r="C7466" t="str">
            <v>- - - из текстильных волокон</v>
          </cell>
          <cell r="D7466" t="str">
            <v>-</v>
          </cell>
          <cell r="E7466">
            <v>15</v>
          </cell>
        </row>
        <row r="7467">
          <cell r="B7467">
            <v>7019900009</v>
          </cell>
          <cell r="C7467" t="str">
            <v>- - - прочие</v>
          </cell>
          <cell r="D7467" t="str">
            <v>-</v>
          </cell>
          <cell r="E7467">
            <v>13</v>
          </cell>
        </row>
        <row r="7468">
          <cell r="B7468">
            <v>7020000500</v>
          </cell>
          <cell r="C7468" t="str">
            <v>- кварцевые реакторные трубки и держатели, предназначенные для установки в диффузионных и окислительных печах для производства полупроводниковых материалов</v>
          </cell>
          <cell r="D7468" t="str">
            <v>-</v>
          </cell>
          <cell r="E7468">
            <v>0</v>
          </cell>
        </row>
        <row r="7469">
          <cell r="B7469">
            <v>7020000700</v>
          </cell>
          <cell r="C7469" t="str">
            <v>- - не завершенные в производстве</v>
          </cell>
          <cell r="D7469" t="str">
            <v>-</v>
          </cell>
          <cell r="E7469">
            <v>10</v>
          </cell>
        </row>
        <row r="7470">
          <cell r="B7470">
            <v>7020000800</v>
          </cell>
          <cell r="C7470" t="str">
            <v>- - завершенные в производстве</v>
          </cell>
          <cell r="D7470" t="str">
            <v>-</v>
          </cell>
          <cell r="E7470">
            <v>14</v>
          </cell>
        </row>
        <row r="7471">
          <cell r="B7471">
            <v>7020001000</v>
          </cell>
          <cell r="C7471" t="str">
            <v>- - из плавленого кварца или других плавленых кремнеземов</v>
          </cell>
          <cell r="D7471" t="str">
            <v>-</v>
          </cell>
          <cell r="E7471">
            <v>15</v>
          </cell>
        </row>
        <row r="7472">
          <cell r="B7472">
            <v>7020003000</v>
          </cell>
          <cell r="C7472" t="str">
            <v>- - из стекла, имеющего коэффициент линейного расширения не более 5 x 10-6 на K в интервале температур от 0 °C до 300 °C</v>
          </cell>
          <cell r="D7472" t="str">
            <v>-</v>
          </cell>
          <cell r="E7472">
            <v>15</v>
          </cell>
        </row>
        <row r="7473">
          <cell r="B7473">
            <v>7020008000</v>
          </cell>
          <cell r="C7473" t="str">
            <v>- - прочие</v>
          </cell>
          <cell r="D7473" t="str">
            <v>-</v>
          </cell>
          <cell r="E7473">
            <v>10</v>
          </cell>
        </row>
        <row r="7474">
          <cell r="B7474">
            <v>7101100000</v>
          </cell>
          <cell r="C7474" t="str">
            <v>- жемчуг природный</v>
          </cell>
          <cell r="D7474" t="str">
            <v>г</v>
          </cell>
          <cell r="E7474">
            <v>10</v>
          </cell>
        </row>
        <row r="7475">
          <cell r="B7475">
            <v>7101210000</v>
          </cell>
          <cell r="C7475" t="str">
            <v>- - необработанный</v>
          </cell>
          <cell r="D7475" t="str">
            <v>г</v>
          </cell>
          <cell r="E7475">
            <v>10</v>
          </cell>
        </row>
        <row r="7476">
          <cell r="B7476">
            <v>7101220000</v>
          </cell>
          <cell r="C7476" t="str">
            <v>- - обработанный</v>
          </cell>
          <cell r="D7476" t="str">
            <v>г</v>
          </cell>
          <cell r="E7476">
            <v>12</v>
          </cell>
        </row>
        <row r="7477">
          <cell r="B7477">
            <v>7102100000</v>
          </cell>
          <cell r="C7477" t="str">
            <v>- несортированные</v>
          </cell>
          <cell r="D7477" t="str">
            <v>кар</v>
          </cell>
          <cell r="E7477">
            <v>15</v>
          </cell>
        </row>
        <row r="7478">
          <cell r="B7478">
            <v>7102210000</v>
          </cell>
          <cell r="C7478" t="str">
            <v>- - необработанные или просто распиленные, расколотые или подвергнутые черновой обработке</v>
          </cell>
          <cell r="D7478" t="str">
            <v>кар</v>
          </cell>
          <cell r="E7478">
            <v>10</v>
          </cell>
        </row>
        <row r="7479">
          <cell r="B7479">
            <v>7102290000</v>
          </cell>
          <cell r="C7479" t="str">
            <v>- - прочие</v>
          </cell>
          <cell r="D7479" t="str">
            <v>кар</v>
          </cell>
          <cell r="E7479">
            <v>15</v>
          </cell>
        </row>
        <row r="7480">
          <cell r="B7480">
            <v>7102310000</v>
          </cell>
          <cell r="C7480" t="str">
            <v>- - необработанные или просто распиленные, расколотые или подвергнутые черновой обработке</v>
          </cell>
          <cell r="D7480" t="str">
            <v>кар</v>
          </cell>
          <cell r="E7480">
            <v>0</v>
          </cell>
        </row>
        <row r="7481">
          <cell r="B7481">
            <v>7102390000</v>
          </cell>
          <cell r="C7481" t="str">
            <v>- - прочие</v>
          </cell>
          <cell r="D7481" t="str">
            <v>кар</v>
          </cell>
          <cell r="E7481">
            <v>10</v>
          </cell>
        </row>
        <row r="7482">
          <cell r="B7482">
            <v>7103100001</v>
          </cell>
          <cell r="C7482" t="str">
            <v>- - нефрит</v>
          </cell>
          <cell r="D7482" t="str">
            <v>-</v>
          </cell>
          <cell r="E7482">
            <v>10</v>
          </cell>
        </row>
        <row r="7483">
          <cell r="B7483">
            <v>7103100009</v>
          </cell>
          <cell r="C7483" t="str">
            <v>- - прочие</v>
          </cell>
          <cell r="D7483" t="str">
            <v>-</v>
          </cell>
          <cell r="E7483">
            <v>10</v>
          </cell>
        </row>
        <row r="7484">
          <cell r="B7484">
            <v>7103910000</v>
          </cell>
          <cell r="C7484" t="str">
            <v>- - рубины, сапфиры и изумруды</v>
          </cell>
          <cell r="D7484" t="str">
            <v>кар</v>
          </cell>
          <cell r="E7484">
            <v>13.6</v>
          </cell>
        </row>
        <row r="7485">
          <cell r="B7485">
            <v>7103990001</v>
          </cell>
          <cell r="C7485" t="str">
            <v>- - - нефрит</v>
          </cell>
          <cell r="D7485" t="str">
            <v>кар</v>
          </cell>
          <cell r="E7485">
            <v>15</v>
          </cell>
        </row>
        <row r="7486">
          <cell r="B7486">
            <v>7103990009</v>
          </cell>
          <cell r="C7486" t="str">
            <v>- - - прочие</v>
          </cell>
          <cell r="D7486" t="str">
            <v>кар</v>
          </cell>
          <cell r="E7486">
            <v>15</v>
          </cell>
        </row>
        <row r="7487">
          <cell r="B7487">
            <v>7104100000</v>
          </cell>
          <cell r="C7487" t="str">
            <v>- кварц пьезоэлектрический</v>
          </cell>
          <cell r="D7487" t="str">
            <v>г</v>
          </cell>
          <cell r="E7487">
            <v>16</v>
          </cell>
        </row>
        <row r="7488">
          <cell r="B7488">
            <v>7104200001</v>
          </cell>
          <cell r="C7488" t="str">
            <v>- - нефрит</v>
          </cell>
          <cell r="D7488" t="str">
            <v>г</v>
          </cell>
          <cell r="E7488">
            <v>16</v>
          </cell>
        </row>
        <row r="7489">
          <cell r="B7489">
            <v>7104200009</v>
          </cell>
          <cell r="C7489" t="str">
            <v>- - прочие</v>
          </cell>
          <cell r="D7489" t="str">
            <v>г</v>
          </cell>
          <cell r="E7489">
            <v>16</v>
          </cell>
        </row>
        <row r="7490">
          <cell r="B7490">
            <v>7104900001</v>
          </cell>
          <cell r="C7490" t="str">
            <v>- - нефрит</v>
          </cell>
          <cell r="D7490" t="str">
            <v>г</v>
          </cell>
          <cell r="E7490">
            <v>15.2</v>
          </cell>
        </row>
        <row r="7491">
          <cell r="B7491">
            <v>7104900009</v>
          </cell>
          <cell r="C7491" t="str">
            <v>- - прочие</v>
          </cell>
          <cell r="D7491" t="str">
            <v>г</v>
          </cell>
          <cell r="E7491">
            <v>15.2</v>
          </cell>
        </row>
        <row r="7492">
          <cell r="B7492">
            <v>7105100000</v>
          </cell>
          <cell r="C7492" t="str">
            <v>- из алмазов</v>
          </cell>
          <cell r="D7492" t="str">
            <v>кар</v>
          </cell>
          <cell r="E7492">
            <v>10</v>
          </cell>
        </row>
        <row r="7493">
          <cell r="B7493">
            <v>7105900000</v>
          </cell>
          <cell r="C7493" t="str">
            <v>- прочие</v>
          </cell>
          <cell r="D7493" t="str">
            <v>г</v>
          </cell>
          <cell r="E7493">
            <v>16</v>
          </cell>
        </row>
        <row r="7494">
          <cell r="B7494">
            <v>7106910001</v>
          </cell>
          <cell r="C7494" t="str">
            <v>- - - в слитках с содержанием не менее 999 частей серебра на 1000 частей сплава</v>
          </cell>
          <cell r="D7494" t="str">
            <v>г</v>
          </cell>
          <cell r="E7494">
            <v>12.5</v>
          </cell>
        </row>
        <row r="7495">
          <cell r="B7495">
            <v>7106920000</v>
          </cell>
          <cell r="C7495" t="str">
            <v>- - в полуобработанном виде</v>
          </cell>
          <cell r="D7495" t="str">
            <v>г</v>
          </cell>
          <cell r="E7495">
            <v>12.5</v>
          </cell>
        </row>
        <row r="7496">
          <cell r="B7496">
            <v>7107000000</v>
          </cell>
          <cell r="C7496" t="str">
            <v>Металлы недрагоценные, плакированные серебром, полуобработанные, без дальнейшей обработки</v>
          </cell>
          <cell r="D7496" t="str">
            <v>-</v>
          </cell>
          <cell r="E7496">
            <v>18.399999999999999</v>
          </cell>
        </row>
        <row r="7497">
          <cell r="B7497">
            <v>7108120001</v>
          </cell>
          <cell r="C7497" t="str">
            <v>- - - в слитках с содержанием не менее 995 частей золота на 1000 частей сплава</v>
          </cell>
          <cell r="D7497" t="str">
            <v>г</v>
          </cell>
          <cell r="E7497">
            <v>13.6</v>
          </cell>
        </row>
        <row r="7498">
          <cell r="B7498">
            <v>7108131000</v>
          </cell>
          <cell r="C7498" t="str">
            <v>- - - прутки, проволока и профили; пластины; листы и полосы или ленты толщиной более 0,15 мм, не считая любой основы</v>
          </cell>
          <cell r="D7498" t="str">
            <v>г</v>
          </cell>
          <cell r="E7498">
            <v>16</v>
          </cell>
        </row>
        <row r="7499">
          <cell r="B7499">
            <v>7108138000</v>
          </cell>
          <cell r="C7499" t="str">
            <v>- - - прочее</v>
          </cell>
          <cell r="D7499" t="str">
            <v>г</v>
          </cell>
          <cell r="E7499">
            <v>16</v>
          </cell>
        </row>
        <row r="7500">
          <cell r="B7500">
            <v>7108200001</v>
          </cell>
          <cell r="C7500" t="str">
            <v>- - в слитках с содержанием не менее 995 частей золота на 1000 частей сплава</v>
          </cell>
          <cell r="D7500" t="str">
            <v>г</v>
          </cell>
          <cell r="E7500">
            <v>16</v>
          </cell>
        </row>
        <row r="7501">
          <cell r="B7501">
            <v>7108200009</v>
          </cell>
          <cell r="C7501" t="str">
            <v>- - прочее</v>
          </cell>
          <cell r="D7501" t="str">
            <v>г</v>
          </cell>
          <cell r="E7501">
            <v>16</v>
          </cell>
        </row>
        <row r="7502">
          <cell r="B7502">
            <v>7109000000</v>
          </cell>
          <cell r="C7502" t="str">
            <v>Металлы недрагоценные или серебро, плакированные золотом, необработанные или полуобработанные</v>
          </cell>
          <cell r="D7502" t="str">
            <v>г</v>
          </cell>
          <cell r="E7502">
            <v>16</v>
          </cell>
        </row>
        <row r="7503">
          <cell r="B7503">
            <v>7110110001</v>
          </cell>
          <cell r="C7503" t="str">
            <v>- - - в слитках с содержанием не менее 999,5 частей платины на 1000 частей сплава</v>
          </cell>
          <cell r="D7503" t="str">
            <v>г</v>
          </cell>
          <cell r="E7503">
            <v>12</v>
          </cell>
        </row>
        <row r="7504">
          <cell r="B7504">
            <v>7110191000</v>
          </cell>
          <cell r="C7504" t="str">
            <v>- - - прутки, проволока и профили; пластины; листы и полосы или ленты толщиной более 0,15 мм, не считая любой основы</v>
          </cell>
          <cell r="D7504" t="str">
            <v>г</v>
          </cell>
          <cell r="E7504">
            <v>15</v>
          </cell>
        </row>
        <row r="7505">
          <cell r="B7505">
            <v>7110198001</v>
          </cell>
          <cell r="C7505" t="str">
            <v>- - - - трубы, трубки и пустотелые болванки; тонкие листы и полосы (фольга) толщиной не более 0,15 мм, не считая любой основы</v>
          </cell>
          <cell r="D7505" t="str">
            <v>г</v>
          </cell>
          <cell r="E7505">
            <v>15</v>
          </cell>
        </row>
        <row r="7506">
          <cell r="B7506">
            <v>7110198009</v>
          </cell>
          <cell r="C7506" t="str">
            <v>- - - - прочая</v>
          </cell>
          <cell r="D7506" t="str">
            <v>г</v>
          </cell>
          <cell r="E7506">
            <v>12</v>
          </cell>
        </row>
        <row r="7507">
          <cell r="B7507">
            <v>7110210001</v>
          </cell>
          <cell r="C7507" t="str">
            <v>- - - в слитках с содержанием не менее 999,5 частей палладия на 1000 частей сплава</v>
          </cell>
          <cell r="D7507" t="str">
            <v>г</v>
          </cell>
          <cell r="E7507">
            <v>12</v>
          </cell>
        </row>
        <row r="7508">
          <cell r="B7508">
            <v>7110290000</v>
          </cell>
          <cell r="C7508" t="str">
            <v>- - прочий</v>
          </cell>
          <cell r="D7508" t="str">
            <v>г</v>
          </cell>
          <cell r="E7508">
            <v>16</v>
          </cell>
        </row>
        <row r="7509">
          <cell r="B7509">
            <v>7110390000</v>
          </cell>
          <cell r="C7509" t="str">
            <v>- - прочий</v>
          </cell>
          <cell r="D7509" t="str">
            <v>г</v>
          </cell>
          <cell r="E7509">
            <v>16</v>
          </cell>
        </row>
        <row r="7510">
          <cell r="B7510">
            <v>7110490000</v>
          </cell>
          <cell r="C7510" t="str">
            <v>- - прочие</v>
          </cell>
          <cell r="D7510" t="str">
            <v>г</v>
          </cell>
          <cell r="E7510">
            <v>16</v>
          </cell>
        </row>
        <row r="7511">
          <cell r="B7511">
            <v>7111000000</v>
          </cell>
          <cell r="C7511" t="str">
            <v>Металлы недрагоценные, серебро или золото, плакированные платиной, необработанные или полуобработанные</v>
          </cell>
          <cell r="D7511" t="str">
            <v>-</v>
          </cell>
          <cell r="E7511">
            <v>18.399999999999999</v>
          </cell>
        </row>
        <row r="7512">
          <cell r="B7512">
            <v>7113110000</v>
          </cell>
          <cell r="C7512" t="str">
            <v>- - из серебра, имеющего или не имеющего гальванического покрытия, плакированного или не плакированного другими драгоценными металлами</v>
          </cell>
          <cell r="D7512" t="str">
            <v>-</v>
          </cell>
          <cell r="E7512">
            <v>12</v>
          </cell>
        </row>
        <row r="7513">
          <cell r="B7513">
            <v>7113190000</v>
          </cell>
          <cell r="C7513" t="str">
            <v>- - из прочих драгоценных металлов, имеющих или не имеющих гальванического покрытия, плакированных или не плакированных драгоценными металлами</v>
          </cell>
          <cell r="D7513" t="str">
            <v>-</v>
          </cell>
          <cell r="E7513">
            <v>12</v>
          </cell>
        </row>
        <row r="7514">
          <cell r="B7514">
            <v>7113200000</v>
          </cell>
          <cell r="C7514" t="str">
            <v>- из недрагоценных металлов, плакированных драгоценными металлами</v>
          </cell>
          <cell r="D7514" t="str">
            <v>-</v>
          </cell>
          <cell r="E7514">
            <v>10</v>
          </cell>
        </row>
        <row r="7515">
          <cell r="B7515">
            <v>7114110000</v>
          </cell>
          <cell r="C7515" t="str">
            <v>- - из серебра, имеющего или не имеющего гальванического покрытия, плакированного или не плакированного другими драгоценными металлами</v>
          </cell>
          <cell r="D7515" t="str">
            <v>-</v>
          </cell>
          <cell r="E7515">
            <v>16</v>
          </cell>
        </row>
        <row r="7516">
          <cell r="B7516">
            <v>7114190000</v>
          </cell>
          <cell r="C7516" t="str">
            <v>- - из прочих драгоценных металлов, имеющих или не имеющих гальванического покрытия, плакированных или не плакированных драгоценными металлами</v>
          </cell>
          <cell r="D7516" t="str">
            <v>-</v>
          </cell>
          <cell r="E7516">
            <v>12.8</v>
          </cell>
        </row>
        <row r="7517">
          <cell r="B7517">
            <v>7114200000</v>
          </cell>
          <cell r="C7517" t="str">
            <v>- из недрагоценных металлов, плакированных драгоценными металлами</v>
          </cell>
          <cell r="D7517" t="str">
            <v>-</v>
          </cell>
          <cell r="E7517">
            <v>18</v>
          </cell>
        </row>
        <row r="7518">
          <cell r="B7518">
            <v>7115100000</v>
          </cell>
          <cell r="C7518" t="str">
            <v>- катализаторы в форме проволочной сетки или решетки из платины</v>
          </cell>
          <cell r="D7518" t="str">
            <v>-</v>
          </cell>
          <cell r="E7518">
            <v>16</v>
          </cell>
        </row>
        <row r="7519">
          <cell r="B7519">
            <v>7115900000</v>
          </cell>
          <cell r="C7519" t="str">
            <v>- прочие</v>
          </cell>
          <cell r="D7519" t="str">
            <v>-</v>
          </cell>
          <cell r="E7519">
            <v>16</v>
          </cell>
        </row>
        <row r="7520">
          <cell r="B7520">
            <v>7116100000</v>
          </cell>
          <cell r="C7520" t="str">
            <v>- из природного или культивированного жемчуга</v>
          </cell>
          <cell r="D7520" t="str">
            <v>г</v>
          </cell>
          <cell r="E7520">
            <v>10</v>
          </cell>
        </row>
        <row r="7521">
          <cell r="B7521">
            <v>7116201100</v>
          </cell>
          <cell r="C7521" t="str">
            <v>- - ожерелья, браслеты и прочие изделия, изготовленные полностью из природных драгоценных или полудрагоценных камней, просто нанизанных без застежек или прочих принадлежностей</v>
          </cell>
          <cell r="D7521" t="str">
            <v>г</v>
          </cell>
          <cell r="E7521">
            <v>18</v>
          </cell>
        </row>
        <row r="7522">
          <cell r="B7522">
            <v>7116208000</v>
          </cell>
          <cell r="C7522" t="str">
            <v>- - прочие</v>
          </cell>
          <cell r="D7522" t="str">
            <v>г</v>
          </cell>
          <cell r="E7522">
            <v>18</v>
          </cell>
        </row>
        <row r="7523">
          <cell r="B7523">
            <v>7117110000</v>
          </cell>
          <cell r="C7523" t="str">
            <v>- - запонки и заколки</v>
          </cell>
          <cell r="D7523" t="str">
            <v>-</v>
          </cell>
          <cell r="E7523" t="str">
            <v>3 евро за 1 кг</v>
          </cell>
        </row>
        <row r="7524">
          <cell r="B7524">
            <v>7117190000</v>
          </cell>
          <cell r="C7524" t="str">
            <v>- - прочие</v>
          </cell>
          <cell r="D7524" t="str">
            <v>-</v>
          </cell>
          <cell r="E7524" t="str">
            <v>3 евро за 1 кг</v>
          </cell>
        </row>
        <row r="7525">
          <cell r="B7525">
            <v>7117900000</v>
          </cell>
          <cell r="C7525" t="str">
            <v>- прочие</v>
          </cell>
          <cell r="D7525" t="str">
            <v>-</v>
          </cell>
          <cell r="E7525" t="str">
            <v>3 евро за 1 кг</v>
          </cell>
        </row>
        <row r="7526">
          <cell r="B7526">
            <v>7118100000</v>
          </cell>
          <cell r="C7526" t="str">
            <v>- монеты (кроме золотых), не являющиеся законным платежным средством</v>
          </cell>
          <cell r="D7526" t="str">
            <v>г</v>
          </cell>
          <cell r="E7526">
            <v>20</v>
          </cell>
        </row>
        <row r="7527">
          <cell r="B7527">
            <v>7118900000</v>
          </cell>
          <cell r="C7527" t="str">
            <v>- прочие</v>
          </cell>
          <cell r="D7527" t="str">
            <v>г</v>
          </cell>
          <cell r="E7527">
            <v>20</v>
          </cell>
        </row>
        <row r="7528">
          <cell r="B7528">
            <v>7201101100</v>
          </cell>
          <cell r="C7528" t="str">
            <v>- - - содержащий 1 мас.% или менее кремния</v>
          </cell>
          <cell r="D7528" t="str">
            <v>-</v>
          </cell>
          <cell r="E7528">
            <v>5</v>
          </cell>
        </row>
        <row r="7529">
          <cell r="B7529">
            <v>7201101900</v>
          </cell>
          <cell r="C7529" t="str">
            <v>- - - содержащий более 1 мас.% кремния</v>
          </cell>
          <cell r="D7529" t="str">
            <v>-</v>
          </cell>
          <cell r="E7529">
            <v>5</v>
          </cell>
        </row>
        <row r="7530">
          <cell r="B7530">
            <v>7201103000</v>
          </cell>
          <cell r="C7530" t="str">
            <v>- - содержащий не менее 0,1 мас.%, но менее 0,4 мас.% марганца</v>
          </cell>
          <cell r="D7530" t="str">
            <v>-</v>
          </cell>
          <cell r="E7530">
            <v>5</v>
          </cell>
        </row>
        <row r="7531">
          <cell r="B7531">
            <v>7201109000</v>
          </cell>
          <cell r="C7531" t="str">
            <v>- - содержащий менее 0,1 мас.% марганца</v>
          </cell>
          <cell r="D7531" t="str">
            <v>-</v>
          </cell>
          <cell r="E7531">
            <v>5</v>
          </cell>
        </row>
        <row r="7532">
          <cell r="B7532">
            <v>7201200000</v>
          </cell>
          <cell r="C7532" t="str">
            <v>- чугун передельный нелегированный, содержащий более 0,5 мас.% фосфора</v>
          </cell>
          <cell r="D7532" t="str">
            <v>-</v>
          </cell>
          <cell r="E7532">
            <v>5</v>
          </cell>
        </row>
        <row r="7533">
          <cell r="B7533">
            <v>7201501000</v>
          </cell>
          <cell r="C7533" t="str">
            <v>- - чугун передельный легированный, содержащий не менее 0,3 мас.%, но не более 1 мас.% титана и не менее 0,5 мас.%, но не более 1 мас.% ванадия</v>
          </cell>
          <cell r="D7533" t="str">
            <v>-</v>
          </cell>
          <cell r="E7533">
            <v>5</v>
          </cell>
        </row>
        <row r="7534">
          <cell r="B7534">
            <v>7201509000</v>
          </cell>
          <cell r="C7534" t="str">
            <v>- - прочий</v>
          </cell>
          <cell r="D7534" t="str">
            <v>-</v>
          </cell>
          <cell r="E7534">
            <v>5</v>
          </cell>
        </row>
        <row r="7535">
          <cell r="B7535">
            <v>7202112000</v>
          </cell>
          <cell r="C7535" t="str">
            <v>- - - в гранулах размером не более 5 мм и с содержанием марганца более 65 мас.%</v>
          </cell>
          <cell r="D7535" t="str">
            <v>-</v>
          </cell>
          <cell r="E7535">
            <v>5</v>
          </cell>
        </row>
        <row r="7536">
          <cell r="B7536">
            <v>7202118000</v>
          </cell>
          <cell r="C7536" t="str">
            <v>- - - прочий</v>
          </cell>
          <cell r="D7536" t="str">
            <v>-</v>
          </cell>
          <cell r="E7536">
            <v>5</v>
          </cell>
        </row>
        <row r="7537">
          <cell r="B7537">
            <v>7202190000</v>
          </cell>
          <cell r="C7537" t="str">
            <v>- - прочий</v>
          </cell>
          <cell r="D7537" t="str">
            <v>-</v>
          </cell>
          <cell r="E7537">
            <v>5</v>
          </cell>
        </row>
        <row r="7538">
          <cell r="B7538">
            <v>7202210000</v>
          </cell>
          <cell r="C7538" t="str">
            <v>- - содержащий более 55 мас.% кремния</v>
          </cell>
          <cell r="D7538" t="str">
            <v>-</v>
          </cell>
          <cell r="E7538">
            <v>5</v>
          </cell>
        </row>
        <row r="7539">
          <cell r="B7539">
            <v>7202291000</v>
          </cell>
          <cell r="C7539" t="str">
            <v>- - - содержащий 4 мас.% или более, но не более 10 мас.% магния</v>
          </cell>
          <cell r="D7539" t="str">
            <v>-</v>
          </cell>
          <cell r="E7539">
            <v>5</v>
          </cell>
        </row>
        <row r="7540">
          <cell r="B7540">
            <v>7202299000</v>
          </cell>
          <cell r="C7540" t="str">
            <v>- - - прочий</v>
          </cell>
          <cell r="D7540" t="str">
            <v>-</v>
          </cell>
          <cell r="E7540">
            <v>5</v>
          </cell>
        </row>
        <row r="7541">
          <cell r="B7541">
            <v>7202300000</v>
          </cell>
          <cell r="C7541" t="str">
            <v>- ферросиликомарганец</v>
          </cell>
          <cell r="D7541" t="str">
            <v>-</v>
          </cell>
          <cell r="E7541">
            <v>5</v>
          </cell>
        </row>
        <row r="7542">
          <cell r="B7542">
            <v>7202411000</v>
          </cell>
          <cell r="C7542" t="str">
            <v>- - - содержащий более 4 мас.%, но не более 6 мас.% углерода</v>
          </cell>
          <cell r="D7542" t="str">
            <v>-</v>
          </cell>
          <cell r="E7542">
            <v>5</v>
          </cell>
        </row>
        <row r="7543">
          <cell r="B7543">
            <v>7202419000</v>
          </cell>
          <cell r="C7543" t="str">
            <v>- - - содержащий более 6 мас.% углерода</v>
          </cell>
          <cell r="D7543" t="str">
            <v>-</v>
          </cell>
          <cell r="E7543">
            <v>5</v>
          </cell>
        </row>
        <row r="7544">
          <cell r="B7544">
            <v>7202491000</v>
          </cell>
          <cell r="C7544" t="str">
            <v>- - - содержащий не более 0,05 мас.% углерода</v>
          </cell>
          <cell r="D7544" t="str">
            <v>-</v>
          </cell>
          <cell r="E7544">
            <v>5</v>
          </cell>
        </row>
        <row r="7545">
          <cell r="B7545">
            <v>7202495000</v>
          </cell>
          <cell r="C7545" t="str">
            <v>- - - содержащий более 0,05 мас.%, но не более 0,5 мас.% углерода</v>
          </cell>
          <cell r="D7545" t="str">
            <v>-</v>
          </cell>
          <cell r="E7545">
            <v>5</v>
          </cell>
        </row>
        <row r="7546">
          <cell r="B7546">
            <v>7202499000</v>
          </cell>
          <cell r="C7546" t="str">
            <v>- - - содержащий более 0,5 мас.%, но не более 4 мас.% углерода</v>
          </cell>
          <cell r="D7546" t="str">
            <v>-</v>
          </cell>
          <cell r="E7546">
            <v>5</v>
          </cell>
        </row>
        <row r="7547">
          <cell r="B7547">
            <v>7202500000</v>
          </cell>
          <cell r="C7547" t="str">
            <v>- ферросиликохром</v>
          </cell>
          <cell r="D7547" t="str">
            <v>-</v>
          </cell>
          <cell r="E7547">
            <v>5</v>
          </cell>
        </row>
        <row r="7548">
          <cell r="B7548">
            <v>7202600000</v>
          </cell>
          <cell r="C7548" t="str">
            <v>- ферроникель</v>
          </cell>
          <cell r="D7548" t="str">
            <v>-</v>
          </cell>
          <cell r="E7548">
            <v>5</v>
          </cell>
        </row>
        <row r="7549">
          <cell r="B7549">
            <v>7202700000</v>
          </cell>
          <cell r="C7549" t="str">
            <v>- ферромолибден</v>
          </cell>
          <cell r="D7549" t="str">
            <v>-</v>
          </cell>
          <cell r="E7549">
            <v>5</v>
          </cell>
        </row>
        <row r="7550">
          <cell r="B7550">
            <v>7202800000</v>
          </cell>
          <cell r="C7550" t="str">
            <v>- ферровольфрам и ферросиликовольфрам</v>
          </cell>
          <cell r="D7550" t="str">
            <v>-</v>
          </cell>
          <cell r="E7550">
            <v>5</v>
          </cell>
        </row>
        <row r="7551">
          <cell r="B7551">
            <v>7202910000</v>
          </cell>
          <cell r="C7551" t="str">
            <v>- - ферротитан и ферросиликотитан</v>
          </cell>
          <cell r="D7551" t="str">
            <v>-</v>
          </cell>
          <cell r="E7551">
            <v>5</v>
          </cell>
        </row>
        <row r="7552">
          <cell r="B7552">
            <v>7202920000</v>
          </cell>
          <cell r="C7552" t="str">
            <v>- - феррованадий</v>
          </cell>
          <cell r="D7552" t="str">
            <v>-</v>
          </cell>
          <cell r="E7552">
            <v>5</v>
          </cell>
        </row>
        <row r="7553">
          <cell r="B7553">
            <v>7202930000</v>
          </cell>
          <cell r="C7553" t="str">
            <v>- - феррониобий</v>
          </cell>
          <cell r="D7553" t="str">
            <v>-</v>
          </cell>
          <cell r="E7553">
            <v>5</v>
          </cell>
        </row>
        <row r="7554">
          <cell r="B7554">
            <v>7202991000</v>
          </cell>
          <cell r="C7554" t="str">
            <v>- - - феррофосфор</v>
          </cell>
          <cell r="D7554" t="str">
            <v>-</v>
          </cell>
          <cell r="E7554">
            <v>5</v>
          </cell>
        </row>
        <row r="7555">
          <cell r="B7555">
            <v>7202993000</v>
          </cell>
          <cell r="C7555" t="str">
            <v>- - - ферросиликомагний</v>
          </cell>
          <cell r="D7555" t="str">
            <v>-</v>
          </cell>
          <cell r="E7555">
            <v>5</v>
          </cell>
        </row>
        <row r="7556">
          <cell r="B7556">
            <v>7202998000</v>
          </cell>
          <cell r="C7556" t="str">
            <v>- - - прочие</v>
          </cell>
          <cell r="D7556" t="str">
            <v>-</v>
          </cell>
          <cell r="E7556">
            <v>5</v>
          </cell>
        </row>
        <row r="7557">
          <cell r="B7557">
            <v>7203100000</v>
          </cell>
          <cell r="C7557" t="str">
            <v>- продукты прямого восстановления железной руды</v>
          </cell>
          <cell r="D7557" t="str">
            <v>-</v>
          </cell>
          <cell r="E7557">
            <v>5</v>
          </cell>
        </row>
        <row r="7558">
          <cell r="B7558">
            <v>7203900000</v>
          </cell>
          <cell r="C7558" t="str">
            <v>- прочие</v>
          </cell>
          <cell r="D7558" t="str">
            <v>-</v>
          </cell>
          <cell r="E7558">
            <v>5</v>
          </cell>
        </row>
        <row r="7559">
          <cell r="B7559">
            <v>7204100000</v>
          </cell>
          <cell r="C7559" t="str">
            <v>- отходы и лом литейного чугуна</v>
          </cell>
          <cell r="D7559" t="str">
            <v>-</v>
          </cell>
          <cell r="E7559">
            <v>0</v>
          </cell>
        </row>
        <row r="7560">
          <cell r="B7560">
            <v>7204211000</v>
          </cell>
          <cell r="C7560" t="str">
            <v>- - - содержащей 8 мас.% или более никеля</v>
          </cell>
          <cell r="D7560" t="str">
            <v>-</v>
          </cell>
          <cell r="E7560">
            <v>0</v>
          </cell>
        </row>
        <row r="7561">
          <cell r="B7561">
            <v>7204219000</v>
          </cell>
          <cell r="C7561" t="str">
            <v>- - - прочей</v>
          </cell>
          <cell r="D7561" t="str">
            <v>-</v>
          </cell>
          <cell r="E7561">
            <v>0</v>
          </cell>
        </row>
        <row r="7562">
          <cell r="B7562">
            <v>7204290000</v>
          </cell>
          <cell r="C7562" t="str">
            <v>- - прочей</v>
          </cell>
          <cell r="D7562" t="str">
            <v>-</v>
          </cell>
          <cell r="E7562">
            <v>0</v>
          </cell>
        </row>
        <row r="7563">
          <cell r="B7563">
            <v>7204300000</v>
          </cell>
          <cell r="C7563" t="str">
            <v>- отходы и лом черных металлов, покрытых слоем олова</v>
          </cell>
          <cell r="D7563" t="str">
            <v>-</v>
          </cell>
          <cell r="E7563">
            <v>0</v>
          </cell>
        </row>
        <row r="7564">
          <cell r="B7564">
            <v>7204411000</v>
          </cell>
          <cell r="C7564" t="str">
            <v>- - - токарная стружка, обрезки, обломки, отходы фрезерного производства, опилки</v>
          </cell>
          <cell r="D7564" t="str">
            <v>-</v>
          </cell>
          <cell r="E7564">
            <v>0</v>
          </cell>
        </row>
        <row r="7565">
          <cell r="B7565">
            <v>7204419100</v>
          </cell>
          <cell r="C7565" t="str">
            <v>- - - - пакетированные</v>
          </cell>
          <cell r="D7565" t="str">
            <v>-</v>
          </cell>
          <cell r="E7565">
            <v>0</v>
          </cell>
        </row>
        <row r="7566">
          <cell r="B7566">
            <v>7204419900</v>
          </cell>
          <cell r="C7566" t="str">
            <v>- - - - прочие</v>
          </cell>
          <cell r="D7566" t="str">
            <v>-</v>
          </cell>
          <cell r="E7566">
            <v>0</v>
          </cell>
        </row>
        <row r="7567">
          <cell r="B7567">
            <v>7204491000</v>
          </cell>
          <cell r="C7567" t="str">
            <v>- - - дробленые (резаные)</v>
          </cell>
          <cell r="D7567" t="str">
            <v>-</v>
          </cell>
          <cell r="E7567">
            <v>0</v>
          </cell>
        </row>
        <row r="7568">
          <cell r="B7568">
            <v>7204493000</v>
          </cell>
          <cell r="C7568" t="str">
            <v>- - - - пакетированные</v>
          </cell>
          <cell r="D7568" t="str">
            <v>-</v>
          </cell>
          <cell r="E7568">
            <v>0</v>
          </cell>
        </row>
        <row r="7569">
          <cell r="B7569">
            <v>7204499000</v>
          </cell>
          <cell r="C7569" t="str">
            <v>- - - - прочие</v>
          </cell>
          <cell r="D7569" t="str">
            <v>-</v>
          </cell>
          <cell r="E7569">
            <v>0</v>
          </cell>
        </row>
        <row r="7570">
          <cell r="B7570">
            <v>7204500000</v>
          </cell>
          <cell r="C7570" t="str">
            <v>- слитки для переплавки (шихтовые слитки)</v>
          </cell>
          <cell r="D7570" t="str">
            <v>-</v>
          </cell>
          <cell r="E7570">
            <v>0</v>
          </cell>
        </row>
        <row r="7571">
          <cell r="B7571">
            <v>7205100000</v>
          </cell>
          <cell r="C7571" t="str">
            <v>- гранулы</v>
          </cell>
          <cell r="D7571" t="str">
            <v>-</v>
          </cell>
          <cell r="E7571">
            <v>5</v>
          </cell>
        </row>
        <row r="7572">
          <cell r="B7572">
            <v>7205210000</v>
          </cell>
          <cell r="C7572" t="str">
            <v>- - из легированной стали</v>
          </cell>
          <cell r="D7572" t="str">
            <v>-</v>
          </cell>
          <cell r="E7572">
            <v>5</v>
          </cell>
        </row>
        <row r="7573">
          <cell r="B7573">
            <v>7205290000</v>
          </cell>
          <cell r="C7573" t="str">
            <v>- - прочие</v>
          </cell>
          <cell r="D7573" t="str">
            <v>-</v>
          </cell>
          <cell r="E7573">
            <v>5</v>
          </cell>
        </row>
        <row r="7574">
          <cell r="B7574">
            <v>7206100000</v>
          </cell>
          <cell r="C7574" t="str">
            <v>- слитки</v>
          </cell>
          <cell r="D7574" t="str">
            <v>-</v>
          </cell>
          <cell r="E7574">
            <v>5</v>
          </cell>
        </row>
        <row r="7575">
          <cell r="B7575">
            <v>7206900000</v>
          </cell>
          <cell r="C7575" t="str">
            <v>- прочие</v>
          </cell>
          <cell r="D7575" t="str">
            <v>-</v>
          </cell>
          <cell r="E7575">
            <v>5</v>
          </cell>
        </row>
        <row r="7576">
          <cell r="B7576">
            <v>7207111100</v>
          </cell>
          <cell r="C7576" t="str">
            <v>- - - - из автоматной стали</v>
          </cell>
          <cell r="D7576" t="str">
            <v>-</v>
          </cell>
          <cell r="E7576">
            <v>5</v>
          </cell>
        </row>
        <row r="7577">
          <cell r="B7577">
            <v>7207111400</v>
          </cell>
          <cell r="C7577" t="str">
            <v>- - - - - толщиной не более 130 мм</v>
          </cell>
          <cell r="D7577" t="str">
            <v>-</v>
          </cell>
          <cell r="E7577">
            <v>5</v>
          </cell>
        </row>
        <row r="7578">
          <cell r="B7578">
            <v>7207111600</v>
          </cell>
          <cell r="C7578" t="str">
            <v>- - - - - толщиной более 130 мм</v>
          </cell>
          <cell r="D7578" t="str">
            <v>-</v>
          </cell>
          <cell r="E7578">
            <v>5</v>
          </cell>
        </row>
        <row r="7579">
          <cell r="B7579">
            <v>7207119000</v>
          </cell>
          <cell r="C7579" t="str">
            <v>- - - кованые</v>
          </cell>
          <cell r="D7579" t="str">
            <v>-</v>
          </cell>
          <cell r="E7579">
            <v>5</v>
          </cell>
        </row>
        <row r="7580">
          <cell r="B7580">
            <v>7207121000</v>
          </cell>
          <cell r="C7580" t="str">
            <v>- - - катаные или полученные непрерывным литьем</v>
          </cell>
          <cell r="D7580" t="str">
            <v>-</v>
          </cell>
          <cell r="E7580">
            <v>5</v>
          </cell>
        </row>
        <row r="7581">
          <cell r="B7581">
            <v>7207129000</v>
          </cell>
          <cell r="C7581" t="str">
            <v>- - - кованые</v>
          </cell>
          <cell r="D7581" t="str">
            <v>-</v>
          </cell>
          <cell r="E7581">
            <v>5</v>
          </cell>
        </row>
        <row r="7582">
          <cell r="B7582">
            <v>7207191200</v>
          </cell>
          <cell r="C7582" t="str">
            <v>- - - - катаные или полученные непрерывным литьем</v>
          </cell>
          <cell r="D7582" t="str">
            <v>-</v>
          </cell>
          <cell r="E7582">
            <v>5</v>
          </cell>
        </row>
        <row r="7583">
          <cell r="B7583">
            <v>7207191900</v>
          </cell>
          <cell r="C7583" t="str">
            <v>- - - - кованые</v>
          </cell>
          <cell r="D7583" t="str">
            <v>-</v>
          </cell>
          <cell r="E7583">
            <v>5</v>
          </cell>
        </row>
        <row r="7584">
          <cell r="B7584">
            <v>7207198000</v>
          </cell>
          <cell r="C7584" t="str">
            <v>- - - прочие</v>
          </cell>
          <cell r="D7584" t="str">
            <v>-</v>
          </cell>
          <cell r="E7584">
            <v>5</v>
          </cell>
        </row>
        <row r="7585">
          <cell r="B7585">
            <v>7207201100</v>
          </cell>
          <cell r="C7585" t="str">
            <v>- - - - из автоматной стали</v>
          </cell>
          <cell r="D7585" t="str">
            <v>-</v>
          </cell>
          <cell r="E7585">
            <v>5</v>
          </cell>
        </row>
        <row r="7586">
          <cell r="B7586">
            <v>7207201500</v>
          </cell>
          <cell r="C7586" t="str">
            <v>- - - - - 0,25 мас.% или более, но менее 0,6 мас.% углерода</v>
          </cell>
          <cell r="D7586" t="str">
            <v>-</v>
          </cell>
          <cell r="E7586">
            <v>5</v>
          </cell>
        </row>
        <row r="7587">
          <cell r="B7587">
            <v>7207201700</v>
          </cell>
          <cell r="C7587" t="str">
            <v>- - - - - 0,6 мас.% или более углерода</v>
          </cell>
          <cell r="D7587" t="str">
            <v>-</v>
          </cell>
          <cell r="E7587">
            <v>5</v>
          </cell>
        </row>
        <row r="7588">
          <cell r="B7588">
            <v>7207201900</v>
          </cell>
          <cell r="C7588" t="str">
            <v>- - - кованые</v>
          </cell>
          <cell r="D7588" t="str">
            <v>-</v>
          </cell>
          <cell r="E7588">
            <v>5</v>
          </cell>
        </row>
        <row r="7589">
          <cell r="B7589">
            <v>7207203200</v>
          </cell>
          <cell r="C7589" t="str">
            <v>- - - катаные или полученные непрерывным литьем</v>
          </cell>
          <cell r="D7589" t="str">
            <v>-</v>
          </cell>
          <cell r="E7589">
            <v>5</v>
          </cell>
        </row>
        <row r="7590">
          <cell r="B7590">
            <v>7207203900</v>
          </cell>
          <cell r="C7590" t="str">
            <v>- - - кованые</v>
          </cell>
          <cell r="D7590" t="str">
            <v>-</v>
          </cell>
          <cell r="E7590">
            <v>5</v>
          </cell>
        </row>
        <row r="7591">
          <cell r="B7591">
            <v>7207205200</v>
          </cell>
          <cell r="C7591" t="str">
            <v>- - - катаные или полученные непрерывным литьем</v>
          </cell>
          <cell r="D7591" t="str">
            <v>-</v>
          </cell>
          <cell r="E7591">
            <v>5</v>
          </cell>
        </row>
        <row r="7592">
          <cell r="B7592">
            <v>7207205900</v>
          </cell>
          <cell r="C7592" t="str">
            <v>- - - кованые</v>
          </cell>
          <cell r="D7592" t="str">
            <v>-</v>
          </cell>
          <cell r="E7592">
            <v>5</v>
          </cell>
        </row>
        <row r="7593">
          <cell r="B7593">
            <v>7207208000</v>
          </cell>
          <cell r="C7593" t="str">
            <v>- - прочие</v>
          </cell>
          <cell r="D7593" t="str">
            <v>-</v>
          </cell>
          <cell r="E7593">
            <v>5</v>
          </cell>
        </row>
        <row r="7594">
          <cell r="B7594">
            <v>7208100000</v>
          </cell>
          <cell r="C7594" t="str">
            <v>- в рулонах, без дальнейшей обработки, кроме горячей прокатки, с рельефным рисунком</v>
          </cell>
          <cell r="D7594" t="str">
            <v>-</v>
          </cell>
          <cell r="E7594">
            <v>5</v>
          </cell>
        </row>
        <row r="7595">
          <cell r="B7595">
            <v>7208250000</v>
          </cell>
          <cell r="C7595" t="str">
            <v>- - толщиной 4,75 мм или более</v>
          </cell>
          <cell r="D7595" t="str">
            <v>-</v>
          </cell>
          <cell r="E7595">
            <v>5</v>
          </cell>
        </row>
        <row r="7596">
          <cell r="B7596">
            <v>7208260000</v>
          </cell>
          <cell r="C7596" t="str">
            <v>- - толщиной 3 мм или более, но менее 4,75 мм</v>
          </cell>
          <cell r="D7596" t="str">
            <v>-</v>
          </cell>
          <cell r="E7596">
            <v>5</v>
          </cell>
        </row>
        <row r="7597">
          <cell r="B7597">
            <v>7208270000</v>
          </cell>
          <cell r="C7597" t="str">
            <v>- - толщиной менее 3 мм</v>
          </cell>
          <cell r="D7597" t="str">
            <v>-</v>
          </cell>
          <cell r="E7597">
            <v>5</v>
          </cell>
        </row>
        <row r="7598">
          <cell r="B7598">
            <v>7208360000</v>
          </cell>
          <cell r="C7598" t="str">
            <v>- - толщиной более 10 мм</v>
          </cell>
          <cell r="D7598" t="str">
            <v>-</v>
          </cell>
          <cell r="E7598">
            <v>5</v>
          </cell>
        </row>
        <row r="7599">
          <cell r="B7599">
            <v>7208370000</v>
          </cell>
          <cell r="C7599" t="str">
            <v>- - толщиной 4,75 мм или более, но не более 10 мм</v>
          </cell>
          <cell r="D7599" t="str">
            <v>-</v>
          </cell>
          <cell r="E7599">
            <v>5</v>
          </cell>
        </row>
        <row r="7600">
          <cell r="B7600">
            <v>7208380000</v>
          </cell>
          <cell r="C7600" t="str">
            <v>- - толщиной 3 мм или более, но менее 4,75 мм</v>
          </cell>
          <cell r="D7600" t="str">
            <v>-</v>
          </cell>
          <cell r="E7600">
            <v>5</v>
          </cell>
        </row>
        <row r="7601">
          <cell r="B7601">
            <v>7208390000</v>
          </cell>
          <cell r="C7601" t="str">
            <v>- - толщиной менее 3 мм</v>
          </cell>
          <cell r="D7601" t="str">
            <v>-</v>
          </cell>
          <cell r="E7601">
            <v>5</v>
          </cell>
        </row>
        <row r="7602">
          <cell r="B7602">
            <v>7208400000</v>
          </cell>
          <cell r="C7602" t="str">
            <v>- не в рулонах, без дальнейшей обработки, кроме горячей прокатки, с рельефным рисунком</v>
          </cell>
          <cell r="D7602" t="str">
            <v>-</v>
          </cell>
          <cell r="E7602">
            <v>5</v>
          </cell>
        </row>
        <row r="7603">
          <cell r="B7603">
            <v>7208512001</v>
          </cell>
          <cell r="C7603" t="str">
            <v>- - - - прокатанный по четырем граням или в прямоугольном закрытом калибре, шириной не более 1250 мм</v>
          </cell>
          <cell r="D7603" t="str">
            <v>-</v>
          </cell>
          <cell r="E7603">
            <v>5</v>
          </cell>
        </row>
        <row r="7604">
          <cell r="B7604">
            <v>7208512009</v>
          </cell>
          <cell r="C7604" t="str">
            <v>- - - - прочий</v>
          </cell>
          <cell r="D7604" t="str">
            <v>-</v>
          </cell>
          <cell r="E7604">
            <v>0</v>
          </cell>
        </row>
        <row r="7605">
          <cell r="B7605">
            <v>7208519100</v>
          </cell>
          <cell r="C7605" t="str">
            <v>- - - - 2050 мм или более</v>
          </cell>
          <cell r="D7605" t="str">
            <v>-</v>
          </cell>
          <cell r="E7605">
            <v>0</v>
          </cell>
        </row>
        <row r="7606">
          <cell r="B7606">
            <v>7208519800</v>
          </cell>
          <cell r="C7606" t="str">
            <v>- - - - менее 2050 мм</v>
          </cell>
          <cell r="D7606" t="str">
            <v>-</v>
          </cell>
          <cell r="E7606">
            <v>5</v>
          </cell>
        </row>
        <row r="7607">
          <cell r="B7607">
            <v>7208521000</v>
          </cell>
          <cell r="C7607" t="str">
            <v>- - - прокатанный по четырем граням или в прямоугольном закрытом калибре, шириной не более 1250 мм</v>
          </cell>
          <cell r="D7607" t="str">
            <v>-</v>
          </cell>
          <cell r="E7607">
            <v>5</v>
          </cell>
        </row>
        <row r="7608">
          <cell r="B7608">
            <v>7208529100</v>
          </cell>
          <cell r="C7608" t="str">
            <v>- - - - 2050 мм или более</v>
          </cell>
          <cell r="D7608" t="str">
            <v>-</v>
          </cell>
          <cell r="E7608">
            <v>5</v>
          </cell>
        </row>
        <row r="7609">
          <cell r="B7609">
            <v>7208529900</v>
          </cell>
          <cell r="C7609" t="str">
            <v>- - - - менее 2050 мм</v>
          </cell>
          <cell r="D7609" t="str">
            <v>-</v>
          </cell>
          <cell r="E7609">
            <v>5</v>
          </cell>
        </row>
        <row r="7610">
          <cell r="B7610">
            <v>7208531000</v>
          </cell>
          <cell r="C7610" t="str">
            <v>- - - прокатанный по четырем граням или в прямоугольном закрытом калибре, шириной не более 1250 мм и толщиной 4 мм или более</v>
          </cell>
          <cell r="D7610" t="str">
            <v>-</v>
          </cell>
          <cell r="E7610">
            <v>5</v>
          </cell>
        </row>
        <row r="7611">
          <cell r="B7611">
            <v>7208539000</v>
          </cell>
          <cell r="C7611" t="str">
            <v>- - - прочий</v>
          </cell>
          <cell r="D7611" t="str">
            <v>-</v>
          </cell>
          <cell r="E7611">
            <v>5</v>
          </cell>
        </row>
        <row r="7612">
          <cell r="B7612">
            <v>7208540000</v>
          </cell>
          <cell r="C7612" t="str">
            <v>- - толщиной менее 3 мм</v>
          </cell>
          <cell r="D7612" t="str">
            <v>-</v>
          </cell>
          <cell r="E7612">
            <v>5</v>
          </cell>
        </row>
        <row r="7613">
          <cell r="B7613">
            <v>7208902000</v>
          </cell>
          <cell r="C7613" t="str">
            <v>- - перфорированный</v>
          </cell>
          <cell r="D7613" t="str">
            <v>-</v>
          </cell>
          <cell r="E7613">
            <v>5</v>
          </cell>
        </row>
        <row r="7614">
          <cell r="B7614">
            <v>7208908000</v>
          </cell>
          <cell r="C7614" t="str">
            <v>- - прочий</v>
          </cell>
          <cell r="D7614" t="str">
            <v>-</v>
          </cell>
          <cell r="E7614">
            <v>5</v>
          </cell>
        </row>
        <row r="7615">
          <cell r="B7615">
            <v>7209150000</v>
          </cell>
          <cell r="C7615" t="str">
            <v>- - толщиной 3 мм или более</v>
          </cell>
          <cell r="D7615" t="str">
            <v>-</v>
          </cell>
          <cell r="E7615">
            <v>5</v>
          </cell>
        </row>
        <row r="7616">
          <cell r="B7616">
            <v>7209161000</v>
          </cell>
          <cell r="C7616" t="str">
            <v>- - - из электротехнической стали</v>
          </cell>
          <cell r="D7616" t="str">
            <v>-</v>
          </cell>
          <cell r="E7616">
            <v>5</v>
          </cell>
        </row>
        <row r="7617">
          <cell r="B7617">
            <v>7209169000</v>
          </cell>
          <cell r="C7617" t="str">
            <v>- - - прочий</v>
          </cell>
          <cell r="D7617" t="str">
            <v>-</v>
          </cell>
          <cell r="E7617">
            <v>5</v>
          </cell>
        </row>
        <row r="7618">
          <cell r="B7618">
            <v>7209171000</v>
          </cell>
          <cell r="C7618" t="str">
            <v>- - - из электротехнической стали</v>
          </cell>
          <cell r="D7618" t="str">
            <v>-</v>
          </cell>
          <cell r="E7618">
            <v>5</v>
          </cell>
        </row>
        <row r="7619">
          <cell r="B7619">
            <v>7209179001</v>
          </cell>
          <cell r="C7619" t="str">
            <v>- - - - для промышленной сборки моторных транспортных средств товарных позиций 8701 - 8705, их узлов и агрегатов &lt;5&gt;</v>
          </cell>
          <cell r="D7619" t="str">
            <v>-</v>
          </cell>
          <cell r="E7619">
            <v>0</v>
          </cell>
        </row>
        <row r="7620">
          <cell r="B7620">
            <v>7209179009</v>
          </cell>
          <cell r="C7620" t="str">
            <v>- - - - прочий</v>
          </cell>
          <cell r="D7620" t="str">
            <v>-</v>
          </cell>
          <cell r="E7620">
            <v>5</v>
          </cell>
        </row>
        <row r="7621">
          <cell r="B7621">
            <v>7209181000</v>
          </cell>
          <cell r="C7621" t="str">
            <v>- - - из электротехнической стали</v>
          </cell>
          <cell r="D7621" t="str">
            <v>-</v>
          </cell>
          <cell r="E7621">
            <v>5</v>
          </cell>
        </row>
        <row r="7622">
          <cell r="B7622">
            <v>7209189100</v>
          </cell>
          <cell r="C7622" t="str">
            <v>- - - - толщиной 0,35 мм или более, но менее 0,5 мм</v>
          </cell>
          <cell r="D7622" t="str">
            <v>-</v>
          </cell>
          <cell r="E7622">
            <v>5</v>
          </cell>
        </row>
        <row r="7623">
          <cell r="B7623">
            <v>7209189900</v>
          </cell>
          <cell r="C7623" t="str">
            <v>- - - - толщиной менее 0,35 мм</v>
          </cell>
          <cell r="D7623" t="str">
            <v>-</v>
          </cell>
          <cell r="E7623">
            <v>5</v>
          </cell>
        </row>
        <row r="7624">
          <cell r="B7624">
            <v>7209250000</v>
          </cell>
          <cell r="C7624" t="str">
            <v>- - толщиной 3 мм или более</v>
          </cell>
          <cell r="D7624" t="str">
            <v>-</v>
          </cell>
          <cell r="E7624">
            <v>5</v>
          </cell>
        </row>
        <row r="7625">
          <cell r="B7625">
            <v>7209261000</v>
          </cell>
          <cell r="C7625" t="str">
            <v>- - - из электротехнической стали</v>
          </cell>
          <cell r="D7625" t="str">
            <v>-</v>
          </cell>
          <cell r="E7625">
            <v>5</v>
          </cell>
        </row>
        <row r="7626">
          <cell r="B7626">
            <v>7209269000</v>
          </cell>
          <cell r="C7626" t="str">
            <v>- - - прочий</v>
          </cell>
          <cell r="D7626" t="str">
            <v>-</v>
          </cell>
          <cell r="E7626">
            <v>5</v>
          </cell>
        </row>
        <row r="7627">
          <cell r="B7627">
            <v>7209271000</v>
          </cell>
          <cell r="C7627" t="str">
            <v>- - - из электротехнической стали</v>
          </cell>
          <cell r="D7627" t="str">
            <v>-</v>
          </cell>
          <cell r="E7627">
            <v>5</v>
          </cell>
        </row>
        <row r="7628">
          <cell r="B7628">
            <v>7209279001</v>
          </cell>
          <cell r="C7628" t="str">
            <v>- - - - для промышленной сборки моторных транспортных средств товарных позиций 8701 - 8705, их узлов и агрегатов &lt;5&gt;</v>
          </cell>
          <cell r="D7628" t="str">
            <v>-</v>
          </cell>
          <cell r="E7628">
            <v>0</v>
          </cell>
        </row>
        <row r="7629">
          <cell r="B7629">
            <v>7209279009</v>
          </cell>
          <cell r="C7629" t="str">
            <v>- - - - прочий</v>
          </cell>
          <cell r="D7629" t="str">
            <v>-</v>
          </cell>
          <cell r="E7629">
            <v>5</v>
          </cell>
        </row>
        <row r="7630">
          <cell r="B7630">
            <v>7209281000</v>
          </cell>
          <cell r="C7630" t="str">
            <v>- - - из электротехнической стали</v>
          </cell>
          <cell r="D7630" t="str">
            <v>-</v>
          </cell>
          <cell r="E7630">
            <v>5</v>
          </cell>
        </row>
        <row r="7631">
          <cell r="B7631">
            <v>7209289000</v>
          </cell>
          <cell r="C7631" t="str">
            <v>- - - прочий</v>
          </cell>
          <cell r="D7631" t="str">
            <v>-</v>
          </cell>
          <cell r="E7631">
            <v>5</v>
          </cell>
        </row>
        <row r="7632">
          <cell r="B7632">
            <v>7209902000</v>
          </cell>
          <cell r="C7632" t="str">
            <v>- - перфорированный</v>
          </cell>
          <cell r="D7632" t="str">
            <v>-</v>
          </cell>
          <cell r="E7632">
            <v>5</v>
          </cell>
        </row>
        <row r="7633">
          <cell r="B7633">
            <v>7209908000</v>
          </cell>
          <cell r="C7633" t="str">
            <v>- - прочий</v>
          </cell>
          <cell r="D7633" t="str">
            <v>-</v>
          </cell>
          <cell r="E7633">
            <v>5</v>
          </cell>
        </row>
        <row r="7634">
          <cell r="B7634">
            <v>7210110000</v>
          </cell>
          <cell r="C7634" t="str">
            <v>- - толщиной 0,5 мм или более</v>
          </cell>
          <cell r="D7634" t="str">
            <v>-</v>
          </cell>
          <cell r="E7634">
            <v>5</v>
          </cell>
        </row>
        <row r="7635">
          <cell r="B7635">
            <v>7210122000</v>
          </cell>
          <cell r="C7635" t="str">
            <v>- - - белая жесть</v>
          </cell>
          <cell r="D7635" t="str">
            <v>-</v>
          </cell>
          <cell r="E7635">
            <v>5</v>
          </cell>
        </row>
        <row r="7636">
          <cell r="B7636">
            <v>7210128000</v>
          </cell>
          <cell r="C7636" t="str">
            <v>- - - прочий</v>
          </cell>
          <cell r="D7636" t="str">
            <v>-</v>
          </cell>
          <cell r="E7636">
            <v>5</v>
          </cell>
        </row>
        <row r="7637">
          <cell r="B7637">
            <v>7210200000</v>
          </cell>
          <cell r="C7637" t="str">
            <v>- с гальваническим или другим покрытием свинцом, включая свинцово-оловянный сплав</v>
          </cell>
          <cell r="D7637" t="str">
            <v>-</v>
          </cell>
          <cell r="E7637">
            <v>5</v>
          </cell>
        </row>
        <row r="7638">
          <cell r="B7638">
            <v>7210300000</v>
          </cell>
          <cell r="C7638" t="str">
            <v>- электролитически оцинкованный</v>
          </cell>
          <cell r="D7638" t="str">
            <v>-</v>
          </cell>
          <cell r="E7638">
            <v>5</v>
          </cell>
        </row>
        <row r="7639">
          <cell r="B7639">
            <v>7210410000</v>
          </cell>
          <cell r="C7639" t="str">
            <v>- - гофрированный</v>
          </cell>
          <cell r="D7639" t="str">
            <v>-</v>
          </cell>
          <cell r="E7639">
            <v>5</v>
          </cell>
        </row>
        <row r="7640">
          <cell r="B7640">
            <v>7210490001</v>
          </cell>
          <cell r="C7640" t="str">
            <v>- - - шириной 1500 мм или более, для промышленной сборки моторных транспортных средств товарных позиций 8701 - 8705, их узлов и агрегатов &lt;5&gt;</v>
          </cell>
          <cell r="D7640" t="str">
            <v>-</v>
          </cell>
          <cell r="E7640">
            <v>0</v>
          </cell>
        </row>
        <row r="7641">
          <cell r="B7641">
            <v>7210490009</v>
          </cell>
          <cell r="C7641" t="str">
            <v>- - - прочий</v>
          </cell>
          <cell r="D7641" t="str">
            <v>-</v>
          </cell>
          <cell r="E7641">
            <v>5</v>
          </cell>
        </row>
        <row r="7642">
          <cell r="B7642">
            <v>7210500000</v>
          </cell>
          <cell r="C7642" t="str">
            <v>- с гальваническим или другим покрытием оксидами хрома или хромом и оксидами хрома</v>
          </cell>
          <cell r="D7642" t="str">
            <v>-</v>
          </cell>
          <cell r="E7642">
            <v>5</v>
          </cell>
        </row>
        <row r="7643">
          <cell r="B7643">
            <v>7210610000</v>
          </cell>
          <cell r="C7643" t="str">
            <v>- - с гальваническим или другим покрытием алюминиево-цинковыми сплавами</v>
          </cell>
          <cell r="D7643" t="str">
            <v>-</v>
          </cell>
          <cell r="E7643">
            <v>5</v>
          </cell>
        </row>
        <row r="7644">
          <cell r="B7644">
            <v>7210690000</v>
          </cell>
          <cell r="C7644" t="str">
            <v>- - прочий</v>
          </cell>
          <cell r="D7644" t="str">
            <v>-</v>
          </cell>
          <cell r="E7644">
            <v>5</v>
          </cell>
        </row>
        <row r="7645">
          <cell r="B7645">
            <v>7210701000</v>
          </cell>
          <cell r="C7645" t="str">
            <v>- - белая жесть и изделия с гальваническим или другим покрытием оксидами хрома или хромом и оксидами хрома, лакированные</v>
          </cell>
          <cell r="D7645" t="str">
            <v>-</v>
          </cell>
          <cell r="E7645">
            <v>5</v>
          </cell>
        </row>
        <row r="7646">
          <cell r="B7646">
            <v>7210708000</v>
          </cell>
          <cell r="C7646" t="str">
            <v>- - прочий</v>
          </cell>
          <cell r="D7646" t="str">
            <v>-</v>
          </cell>
          <cell r="E7646">
            <v>5</v>
          </cell>
        </row>
        <row r="7647">
          <cell r="B7647">
            <v>7210903000</v>
          </cell>
          <cell r="C7647" t="str">
            <v>- - плакированный</v>
          </cell>
          <cell r="D7647" t="str">
            <v>-</v>
          </cell>
          <cell r="E7647">
            <v>5</v>
          </cell>
        </row>
        <row r="7648">
          <cell r="B7648">
            <v>7210904000</v>
          </cell>
          <cell r="C7648" t="str">
            <v>- - луженый и с нанесенной печатью</v>
          </cell>
          <cell r="D7648" t="str">
            <v>-</v>
          </cell>
          <cell r="E7648">
            <v>5</v>
          </cell>
        </row>
        <row r="7649">
          <cell r="B7649">
            <v>7210908000</v>
          </cell>
          <cell r="C7649" t="str">
            <v>- - прочий</v>
          </cell>
          <cell r="D7649" t="str">
            <v>-</v>
          </cell>
          <cell r="E7649">
            <v>5</v>
          </cell>
        </row>
        <row r="7650">
          <cell r="B7650">
            <v>7211130000</v>
          </cell>
          <cell r="C7650" t="str">
            <v>- - прокатанный по четырем граням или в прямоугольном закрытом калибре, шириной более 150 мм и толщиной не менее 4 мм, не в рулонах и без рельефного рисунка</v>
          </cell>
          <cell r="D7650" t="str">
            <v>-</v>
          </cell>
          <cell r="E7650">
            <v>5</v>
          </cell>
        </row>
        <row r="7651">
          <cell r="B7651">
            <v>7211140000</v>
          </cell>
          <cell r="C7651" t="str">
            <v>- - толщиной 4,75 мм или более, прочий</v>
          </cell>
          <cell r="D7651" t="str">
            <v>-</v>
          </cell>
          <cell r="E7651">
            <v>5</v>
          </cell>
        </row>
        <row r="7652">
          <cell r="B7652">
            <v>7211190000</v>
          </cell>
          <cell r="C7652" t="str">
            <v>- - прочий</v>
          </cell>
          <cell r="D7652" t="str">
            <v>-</v>
          </cell>
          <cell r="E7652">
            <v>5</v>
          </cell>
        </row>
        <row r="7653">
          <cell r="B7653">
            <v>7211232000</v>
          </cell>
          <cell r="C7653" t="str">
            <v>- - - из электротехнической стали</v>
          </cell>
          <cell r="D7653" t="str">
            <v>-</v>
          </cell>
          <cell r="E7653">
            <v>5</v>
          </cell>
        </row>
        <row r="7654">
          <cell r="B7654">
            <v>7211233000</v>
          </cell>
          <cell r="C7654" t="str">
            <v>- - - - толщиной 0,35 мм или более</v>
          </cell>
          <cell r="D7654" t="str">
            <v>-</v>
          </cell>
          <cell r="E7654">
            <v>5</v>
          </cell>
        </row>
        <row r="7655">
          <cell r="B7655">
            <v>7211238000</v>
          </cell>
          <cell r="C7655" t="str">
            <v>- - - - толщиной менее 0,35 мм</v>
          </cell>
          <cell r="D7655" t="str">
            <v>-</v>
          </cell>
          <cell r="E7655">
            <v>5</v>
          </cell>
        </row>
        <row r="7656">
          <cell r="B7656">
            <v>7211290000</v>
          </cell>
          <cell r="C7656" t="str">
            <v>- - прочий</v>
          </cell>
          <cell r="D7656" t="str">
            <v>-</v>
          </cell>
          <cell r="E7656">
            <v>5</v>
          </cell>
        </row>
        <row r="7657">
          <cell r="B7657">
            <v>7211902000</v>
          </cell>
          <cell r="C7657" t="str">
            <v>- - перфорированный</v>
          </cell>
          <cell r="D7657" t="str">
            <v>-</v>
          </cell>
          <cell r="E7657">
            <v>5</v>
          </cell>
        </row>
        <row r="7658">
          <cell r="B7658">
            <v>7211908000</v>
          </cell>
          <cell r="C7658" t="str">
            <v>- - прочий</v>
          </cell>
          <cell r="D7658" t="str">
            <v>-</v>
          </cell>
          <cell r="E7658">
            <v>5</v>
          </cell>
        </row>
        <row r="7659">
          <cell r="B7659">
            <v>7212101000</v>
          </cell>
          <cell r="C7659" t="str">
            <v>- - белая жесть, без дальнейшей обработки, кроме обработки поверхности</v>
          </cell>
          <cell r="D7659" t="str">
            <v>-</v>
          </cell>
          <cell r="E7659">
            <v>5</v>
          </cell>
        </row>
        <row r="7660">
          <cell r="B7660">
            <v>7212109000</v>
          </cell>
          <cell r="C7660" t="str">
            <v>- - прочий</v>
          </cell>
          <cell r="D7660" t="str">
            <v>-</v>
          </cell>
          <cell r="E7660">
            <v>5</v>
          </cell>
        </row>
        <row r="7661">
          <cell r="B7661">
            <v>7212200000</v>
          </cell>
          <cell r="C7661" t="str">
            <v>- электролитически оцинкованный</v>
          </cell>
          <cell r="D7661" t="str">
            <v>-</v>
          </cell>
          <cell r="E7661">
            <v>5</v>
          </cell>
        </row>
        <row r="7662">
          <cell r="B7662">
            <v>7212300000</v>
          </cell>
          <cell r="C7662" t="str">
            <v>- оцинкованный иным способом</v>
          </cell>
          <cell r="D7662" t="str">
            <v>-</v>
          </cell>
          <cell r="E7662">
            <v>5</v>
          </cell>
        </row>
        <row r="7663">
          <cell r="B7663">
            <v>7212402000</v>
          </cell>
          <cell r="C7663" t="str">
            <v>- - белая жесть, без дальнейшей обработки, кроме покрытия лаком; с гальваническим или другим покрытием оксидами хрома или хромом и оксидами хрома, лакированный</v>
          </cell>
          <cell r="D7663" t="str">
            <v>-</v>
          </cell>
          <cell r="E7663">
            <v>5</v>
          </cell>
        </row>
        <row r="7664">
          <cell r="B7664">
            <v>7212408000</v>
          </cell>
          <cell r="C7664" t="str">
            <v>- - прочий</v>
          </cell>
          <cell r="D7664" t="str">
            <v>-</v>
          </cell>
          <cell r="E7664">
            <v>5</v>
          </cell>
        </row>
        <row r="7665">
          <cell r="B7665">
            <v>7212502000</v>
          </cell>
          <cell r="C7665" t="str">
            <v>- - с гальваническим или другим покрытием оксидами хрома или хромом и оксидами хрома</v>
          </cell>
          <cell r="D7665" t="str">
            <v>-</v>
          </cell>
          <cell r="E7665">
            <v>5</v>
          </cell>
        </row>
        <row r="7666">
          <cell r="B7666">
            <v>7212503000</v>
          </cell>
          <cell r="C7666" t="str">
            <v>- - с гальваническим или другим покрытием хромом или никелем</v>
          </cell>
          <cell r="D7666" t="str">
            <v>-</v>
          </cell>
          <cell r="E7666">
            <v>5</v>
          </cell>
        </row>
        <row r="7667">
          <cell r="B7667">
            <v>7212504000</v>
          </cell>
          <cell r="C7667" t="str">
            <v>- - с гальваническим или другим покрытием медью</v>
          </cell>
          <cell r="D7667" t="str">
            <v>-</v>
          </cell>
          <cell r="E7667">
            <v>5</v>
          </cell>
        </row>
        <row r="7668">
          <cell r="B7668">
            <v>7212506100</v>
          </cell>
          <cell r="C7668" t="str">
            <v>- - - с гальваническим или другим покрытием алюминиево-цинковыми сплавами</v>
          </cell>
          <cell r="D7668" t="str">
            <v>-</v>
          </cell>
          <cell r="E7668">
            <v>5</v>
          </cell>
        </row>
        <row r="7669">
          <cell r="B7669">
            <v>7212506900</v>
          </cell>
          <cell r="C7669" t="str">
            <v>- - - прочий</v>
          </cell>
          <cell r="D7669" t="str">
            <v>-</v>
          </cell>
          <cell r="E7669">
            <v>5</v>
          </cell>
        </row>
        <row r="7670">
          <cell r="B7670">
            <v>7212509000</v>
          </cell>
          <cell r="C7670" t="str">
            <v>- - прочий</v>
          </cell>
          <cell r="D7670" t="str">
            <v>-</v>
          </cell>
          <cell r="E7670">
            <v>5</v>
          </cell>
        </row>
        <row r="7671">
          <cell r="B7671">
            <v>7212600000</v>
          </cell>
          <cell r="C7671" t="str">
            <v>- плакированный</v>
          </cell>
          <cell r="D7671" t="str">
            <v>-</v>
          </cell>
          <cell r="E7671">
            <v>5</v>
          </cell>
        </row>
        <row r="7672">
          <cell r="B7672">
            <v>7213100000</v>
          </cell>
          <cell r="C7672" t="str">
            <v>- имеющие выемки, выступы, борозды или другие деформации, полученные в процессе прокатки</v>
          </cell>
          <cell r="D7672" t="str">
            <v>-</v>
          </cell>
          <cell r="E7672">
            <v>5</v>
          </cell>
        </row>
        <row r="7673">
          <cell r="B7673">
            <v>7213200000</v>
          </cell>
          <cell r="C7673" t="str">
            <v>- из автоматной стали прочие</v>
          </cell>
          <cell r="D7673" t="str">
            <v>-</v>
          </cell>
          <cell r="E7673">
            <v>5</v>
          </cell>
        </row>
        <row r="7674">
          <cell r="B7674">
            <v>7213911000</v>
          </cell>
          <cell r="C7674" t="str">
            <v>- - - используемые для армирования бетона</v>
          </cell>
          <cell r="D7674" t="str">
            <v>-</v>
          </cell>
          <cell r="E7674">
            <v>5</v>
          </cell>
        </row>
        <row r="7675">
          <cell r="B7675">
            <v>7213912000</v>
          </cell>
          <cell r="C7675" t="str">
            <v>- - - используемые для шинного корда</v>
          </cell>
          <cell r="D7675" t="str">
            <v>-</v>
          </cell>
          <cell r="E7675">
            <v>5</v>
          </cell>
        </row>
        <row r="7676">
          <cell r="B7676">
            <v>7213914100</v>
          </cell>
          <cell r="C7676" t="str">
            <v>- - - - содержащие 0,06 мас.% или менее углерода</v>
          </cell>
          <cell r="D7676" t="str">
            <v>-</v>
          </cell>
          <cell r="E7676">
            <v>5</v>
          </cell>
        </row>
        <row r="7677">
          <cell r="B7677">
            <v>7213914900</v>
          </cell>
          <cell r="C7677" t="str">
            <v>- - - - содержащие более 0,06 мас.%, но менее 0,25 мас.% углерода</v>
          </cell>
          <cell r="D7677" t="str">
            <v>-</v>
          </cell>
          <cell r="E7677">
            <v>5</v>
          </cell>
        </row>
        <row r="7678">
          <cell r="B7678">
            <v>7213917000</v>
          </cell>
          <cell r="C7678" t="str">
            <v>- - - - содержащие 0,25 мас.% или более, но не более 0,75 мас.% углерода</v>
          </cell>
          <cell r="D7678" t="str">
            <v>-</v>
          </cell>
          <cell r="E7678">
            <v>5</v>
          </cell>
        </row>
        <row r="7679">
          <cell r="B7679">
            <v>7213919000</v>
          </cell>
          <cell r="C7679" t="str">
            <v>- - - - содержащие более 0,75 мас.% углерода</v>
          </cell>
          <cell r="D7679" t="str">
            <v>-</v>
          </cell>
          <cell r="E7679">
            <v>5</v>
          </cell>
        </row>
        <row r="7680">
          <cell r="B7680">
            <v>7213991000</v>
          </cell>
          <cell r="C7680" t="str">
            <v>- - - содержащие менее 0,25 мас.% углерода</v>
          </cell>
          <cell r="D7680" t="str">
            <v>-</v>
          </cell>
          <cell r="E7680">
            <v>5</v>
          </cell>
        </row>
        <row r="7681">
          <cell r="B7681">
            <v>7213999000</v>
          </cell>
          <cell r="C7681" t="str">
            <v>- - - содержащие 0,25 мас.% или более углерода</v>
          </cell>
          <cell r="D7681" t="str">
            <v>-</v>
          </cell>
          <cell r="E7681">
            <v>5</v>
          </cell>
        </row>
        <row r="7682">
          <cell r="B7682">
            <v>7214100000</v>
          </cell>
          <cell r="C7682" t="str">
            <v>- кованые</v>
          </cell>
          <cell r="D7682" t="str">
            <v>-</v>
          </cell>
          <cell r="E7682">
            <v>5</v>
          </cell>
        </row>
        <row r="7683">
          <cell r="B7683">
            <v>7214200000</v>
          </cell>
          <cell r="C7683" t="str">
            <v>- имеющие выемки, выступы, борозды или другие деформации, полученные в процессе прокатки или скрученные после прокатки</v>
          </cell>
          <cell r="D7683" t="str">
            <v>-</v>
          </cell>
          <cell r="E7683">
            <v>5</v>
          </cell>
        </row>
        <row r="7684">
          <cell r="B7684">
            <v>7214300000</v>
          </cell>
          <cell r="C7684" t="str">
            <v>- из автоматной стали прочие</v>
          </cell>
          <cell r="D7684" t="str">
            <v>-</v>
          </cell>
          <cell r="E7684">
            <v>5</v>
          </cell>
        </row>
        <row r="7685">
          <cell r="B7685">
            <v>7214911000</v>
          </cell>
          <cell r="C7685" t="str">
            <v>- - - содержащие менее 0,25 мас.% углерода</v>
          </cell>
          <cell r="D7685" t="str">
            <v>-</v>
          </cell>
          <cell r="E7685">
            <v>5</v>
          </cell>
        </row>
        <row r="7686">
          <cell r="B7686">
            <v>7214919000</v>
          </cell>
          <cell r="C7686" t="str">
            <v>- - - содержащие 0,25 мас.% или более углерода</v>
          </cell>
          <cell r="D7686" t="str">
            <v>-</v>
          </cell>
          <cell r="E7686">
            <v>5</v>
          </cell>
        </row>
        <row r="7687">
          <cell r="B7687">
            <v>7214991000</v>
          </cell>
          <cell r="C7687" t="str">
            <v>- - - - используемые для армирования бетона</v>
          </cell>
          <cell r="D7687" t="str">
            <v>-</v>
          </cell>
          <cell r="E7687">
            <v>5</v>
          </cell>
        </row>
        <row r="7688">
          <cell r="B7688">
            <v>7214993100</v>
          </cell>
          <cell r="C7688" t="str">
            <v>- - - - - 80 мм или более</v>
          </cell>
          <cell r="D7688" t="str">
            <v>-</v>
          </cell>
          <cell r="E7688">
            <v>5</v>
          </cell>
        </row>
        <row r="7689">
          <cell r="B7689">
            <v>7214993900</v>
          </cell>
          <cell r="C7689" t="str">
            <v>- - - - - менее 80 мм</v>
          </cell>
          <cell r="D7689" t="str">
            <v>-</v>
          </cell>
          <cell r="E7689">
            <v>5</v>
          </cell>
        </row>
        <row r="7690">
          <cell r="B7690">
            <v>7214995000</v>
          </cell>
          <cell r="C7690" t="str">
            <v>- - - - прочие</v>
          </cell>
          <cell r="D7690" t="str">
            <v>-</v>
          </cell>
          <cell r="E7690">
            <v>5</v>
          </cell>
        </row>
        <row r="7691">
          <cell r="B7691">
            <v>7214997100</v>
          </cell>
          <cell r="C7691" t="str">
            <v>- - - - - 80 мм или более</v>
          </cell>
          <cell r="D7691" t="str">
            <v>-</v>
          </cell>
          <cell r="E7691">
            <v>5</v>
          </cell>
        </row>
        <row r="7692">
          <cell r="B7692">
            <v>7214997900</v>
          </cell>
          <cell r="C7692" t="str">
            <v>- - - - - менее 80 мм</v>
          </cell>
          <cell r="D7692" t="str">
            <v>-</v>
          </cell>
          <cell r="E7692">
            <v>5</v>
          </cell>
        </row>
        <row r="7693">
          <cell r="B7693">
            <v>7214999500</v>
          </cell>
          <cell r="C7693" t="str">
            <v>- - - - прочие</v>
          </cell>
          <cell r="D7693" t="str">
            <v>-</v>
          </cell>
          <cell r="E7693">
            <v>5</v>
          </cell>
        </row>
        <row r="7694">
          <cell r="B7694">
            <v>7215100000</v>
          </cell>
          <cell r="C7694" t="str">
            <v>- из автоматной стали, без дальнейшей обработки, кроме холодной деформации или отделки в холодном состоянии</v>
          </cell>
          <cell r="D7694" t="str">
            <v>-</v>
          </cell>
          <cell r="E7694">
            <v>5</v>
          </cell>
        </row>
        <row r="7695">
          <cell r="B7695">
            <v>7215501100</v>
          </cell>
          <cell r="C7695" t="str">
            <v>- - - прямоугольного (кроме квадратного) поперечного сечения</v>
          </cell>
          <cell r="D7695" t="str">
            <v>-</v>
          </cell>
          <cell r="E7695">
            <v>5</v>
          </cell>
        </row>
        <row r="7696">
          <cell r="B7696">
            <v>7215501900</v>
          </cell>
          <cell r="C7696" t="str">
            <v>- - - прочие</v>
          </cell>
          <cell r="D7696" t="str">
            <v>-</v>
          </cell>
          <cell r="E7696">
            <v>5</v>
          </cell>
        </row>
        <row r="7697">
          <cell r="B7697">
            <v>7215508000</v>
          </cell>
          <cell r="C7697" t="str">
            <v>- - содержащие 0,25 мас.% или более углерода</v>
          </cell>
          <cell r="D7697" t="str">
            <v>-</v>
          </cell>
          <cell r="E7697">
            <v>5</v>
          </cell>
        </row>
        <row r="7698">
          <cell r="B7698">
            <v>7215900000</v>
          </cell>
          <cell r="C7698" t="str">
            <v>- прочие</v>
          </cell>
          <cell r="D7698" t="str">
            <v>-</v>
          </cell>
          <cell r="E7698">
            <v>5</v>
          </cell>
        </row>
        <row r="7699">
          <cell r="B7699">
            <v>7216100000</v>
          </cell>
          <cell r="C7699" t="str">
            <v>- 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v>
          </cell>
          <cell r="D7699" t="str">
            <v>-</v>
          </cell>
          <cell r="E7699">
            <v>5</v>
          </cell>
        </row>
        <row r="7700">
          <cell r="B7700">
            <v>7216210000</v>
          </cell>
          <cell r="C7700" t="str">
            <v>- - угловые профили</v>
          </cell>
          <cell r="D7700" t="str">
            <v>-</v>
          </cell>
          <cell r="E7700">
            <v>5</v>
          </cell>
        </row>
        <row r="7701">
          <cell r="B7701">
            <v>7216220000</v>
          </cell>
          <cell r="C7701" t="str">
            <v>- - тавровые профили</v>
          </cell>
          <cell r="D7701" t="str">
            <v>-</v>
          </cell>
          <cell r="E7701">
            <v>5</v>
          </cell>
        </row>
        <row r="7702">
          <cell r="B7702">
            <v>7216311000</v>
          </cell>
          <cell r="C7702" t="str">
            <v>- - - высотой 80 мм или более, но не более 220 мм</v>
          </cell>
          <cell r="D7702" t="str">
            <v>-</v>
          </cell>
          <cell r="E7702">
            <v>5</v>
          </cell>
        </row>
        <row r="7703">
          <cell r="B7703">
            <v>7216319000</v>
          </cell>
          <cell r="C7703" t="str">
            <v>- - - высотой более 220 мм</v>
          </cell>
          <cell r="D7703" t="str">
            <v>-</v>
          </cell>
          <cell r="E7703">
            <v>5</v>
          </cell>
        </row>
        <row r="7704">
          <cell r="B7704">
            <v>7216321100</v>
          </cell>
          <cell r="C7704" t="str">
            <v>- - - - с параллельными полками</v>
          </cell>
          <cell r="D7704" t="str">
            <v>-</v>
          </cell>
          <cell r="E7704">
            <v>5</v>
          </cell>
        </row>
        <row r="7705">
          <cell r="B7705">
            <v>7216321900</v>
          </cell>
          <cell r="C7705" t="str">
            <v>- - - - прочие</v>
          </cell>
          <cell r="D7705" t="str">
            <v>-</v>
          </cell>
          <cell r="E7705">
            <v>5</v>
          </cell>
        </row>
        <row r="7706">
          <cell r="B7706">
            <v>7216329100</v>
          </cell>
          <cell r="C7706" t="str">
            <v>- - - - с параллельными полками</v>
          </cell>
          <cell r="D7706" t="str">
            <v>-</v>
          </cell>
          <cell r="E7706">
            <v>5</v>
          </cell>
        </row>
        <row r="7707">
          <cell r="B7707">
            <v>7216329900</v>
          </cell>
          <cell r="C7707" t="str">
            <v>- - - - прочие</v>
          </cell>
          <cell r="D7707" t="str">
            <v>-</v>
          </cell>
          <cell r="E7707">
            <v>5</v>
          </cell>
        </row>
        <row r="7708">
          <cell r="B7708">
            <v>7216331000</v>
          </cell>
          <cell r="C7708" t="str">
            <v>- - - высотой 80 мм или более, но не более 180 мм</v>
          </cell>
          <cell r="D7708" t="str">
            <v>-</v>
          </cell>
          <cell r="E7708">
            <v>5</v>
          </cell>
        </row>
        <row r="7709">
          <cell r="B7709">
            <v>7216339000</v>
          </cell>
          <cell r="C7709" t="str">
            <v>- - - высотой более 180 мм</v>
          </cell>
          <cell r="D7709" t="str">
            <v>-</v>
          </cell>
          <cell r="E7709">
            <v>5</v>
          </cell>
        </row>
        <row r="7710">
          <cell r="B7710">
            <v>7216401000</v>
          </cell>
          <cell r="C7710" t="str">
            <v>- - угловые профили</v>
          </cell>
          <cell r="D7710" t="str">
            <v>-</v>
          </cell>
          <cell r="E7710">
            <v>5</v>
          </cell>
        </row>
        <row r="7711">
          <cell r="B7711">
            <v>7216409000</v>
          </cell>
          <cell r="C7711" t="str">
            <v>- - тавровые профили</v>
          </cell>
          <cell r="D7711" t="str">
            <v>-</v>
          </cell>
          <cell r="E7711">
            <v>5</v>
          </cell>
        </row>
        <row r="7712">
          <cell r="B7712">
            <v>7216501000</v>
          </cell>
          <cell r="C7712" t="str">
            <v>- - с поперечным сечением, которое можно вписать в квадрат со стороной 80 мм</v>
          </cell>
          <cell r="D7712" t="str">
            <v>-</v>
          </cell>
          <cell r="E7712">
            <v>5</v>
          </cell>
        </row>
        <row r="7713">
          <cell r="B7713">
            <v>7216509100</v>
          </cell>
          <cell r="C7713" t="str">
            <v>- - - прокат бульбообразного профиля</v>
          </cell>
          <cell r="D7713" t="str">
            <v>-</v>
          </cell>
          <cell r="E7713">
            <v>5</v>
          </cell>
        </row>
        <row r="7714">
          <cell r="B7714">
            <v>7216509900</v>
          </cell>
          <cell r="C7714" t="str">
            <v>- - - прочие</v>
          </cell>
          <cell r="D7714" t="str">
            <v>-</v>
          </cell>
          <cell r="E7714">
            <v>5</v>
          </cell>
        </row>
        <row r="7715">
          <cell r="B7715">
            <v>7216611000</v>
          </cell>
          <cell r="C7715" t="str">
            <v>- - - угловые профили, швеллеры, C-, Z-, омега-образные или незамкнутые профили</v>
          </cell>
          <cell r="D7715" t="str">
            <v>-</v>
          </cell>
          <cell r="E7715">
            <v>5</v>
          </cell>
        </row>
        <row r="7716">
          <cell r="B7716">
            <v>7216619000</v>
          </cell>
          <cell r="C7716" t="str">
            <v>- - - прочие</v>
          </cell>
          <cell r="D7716" t="str">
            <v>-</v>
          </cell>
          <cell r="E7716">
            <v>5</v>
          </cell>
        </row>
        <row r="7717">
          <cell r="B7717">
            <v>7216690000</v>
          </cell>
          <cell r="C7717" t="str">
            <v>- - прочие</v>
          </cell>
          <cell r="D7717" t="str">
            <v>-</v>
          </cell>
          <cell r="E7717">
            <v>5</v>
          </cell>
        </row>
        <row r="7718">
          <cell r="B7718">
            <v>7216911000</v>
          </cell>
          <cell r="C7718" t="str">
            <v>- - - профилированные (ребристые) листы</v>
          </cell>
          <cell r="D7718" t="str">
            <v>-</v>
          </cell>
          <cell r="E7718">
            <v>5</v>
          </cell>
        </row>
        <row r="7719">
          <cell r="B7719">
            <v>7216918000</v>
          </cell>
          <cell r="C7719" t="str">
            <v>- - - прочие</v>
          </cell>
          <cell r="D7719" t="str">
            <v>-</v>
          </cell>
          <cell r="E7719">
            <v>5</v>
          </cell>
        </row>
        <row r="7720">
          <cell r="B7720">
            <v>7216990000</v>
          </cell>
          <cell r="C7720" t="str">
            <v>- - прочие</v>
          </cell>
          <cell r="D7720" t="str">
            <v>-</v>
          </cell>
          <cell r="E7720">
            <v>5</v>
          </cell>
        </row>
        <row r="7721">
          <cell r="B7721">
            <v>7217101000</v>
          </cell>
          <cell r="C7721" t="str">
            <v>- - - с максимальным поперечным размером менее 0,8 мм</v>
          </cell>
          <cell r="D7721" t="str">
            <v>-</v>
          </cell>
          <cell r="E7721">
            <v>5</v>
          </cell>
        </row>
        <row r="7722">
          <cell r="B7722">
            <v>7217103100</v>
          </cell>
          <cell r="C7722" t="str">
            <v>- - - - имеющая выемки, выступы, борозды или другие деформации, полученные в процессе прокатки</v>
          </cell>
          <cell r="D7722" t="str">
            <v>-</v>
          </cell>
          <cell r="E7722">
            <v>5</v>
          </cell>
        </row>
        <row r="7723">
          <cell r="B7723">
            <v>7217103900</v>
          </cell>
          <cell r="C7723" t="str">
            <v>- - - - прочая</v>
          </cell>
          <cell r="D7723" t="str">
            <v>-</v>
          </cell>
          <cell r="E7723">
            <v>5</v>
          </cell>
        </row>
        <row r="7724">
          <cell r="B7724">
            <v>7217105000</v>
          </cell>
          <cell r="C7724" t="str">
            <v>- - содержащая 0,25 мас.% или более, но менее 0,6 мас.% углерода</v>
          </cell>
          <cell r="D7724" t="str">
            <v>-</v>
          </cell>
          <cell r="E7724">
            <v>5</v>
          </cell>
        </row>
        <row r="7725">
          <cell r="B7725">
            <v>7217109000</v>
          </cell>
          <cell r="C7725" t="str">
            <v>- - содержащая 0,6 мас.% или более углерода</v>
          </cell>
          <cell r="D7725" t="str">
            <v>-</v>
          </cell>
          <cell r="E7725">
            <v>5</v>
          </cell>
        </row>
        <row r="7726">
          <cell r="B7726">
            <v>7217201000</v>
          </cell>
          <cell r="C7726" t="str">
            <v>- - - с максимальным поперечным размером менее 0,8 мм</v>
          </cell>
          <cell r="D7726" t="str">
            <v>-</v>
          </cell>
          <cell r="E7726">
            <v>5</v>
          </cell>
        </row>
        <row r="7727">
          <cell r="B7727">
            <v>7217203000</v>
          </cell>
          <cell r="C7727" t="str">
            <v>- - - с максимальным поперечным размером 0,8 мм или более</v>
          </cell>
          <cell r="D7727" t="str">
            <v>-</v>
          </cell>
          <cell r="E7727">
            <v>5</v>
          </cell>
        </row>
        <row r="7728">
          <cell r="B7728">
            <v>7217205000</v>
          </cell>
          <cell r="C7728" t="str">
            <v>- - содержащая 0,25 мас.% или более, но менее 0,6 мас.% углерода</v>
          </cell>
          <cell r="D7728" t="str">
            <v>-</v>
          </cell>
          <cell r="E7728">
            <v>5</v>
          </cell>
        </row>
        <row r="7729">
          <cell r="B7729">
            <v>7217209000</v>
          </cell>
          <cell r="C7729" t="str">
            <v>- - содержащая 0,6 мас.% или более углерода</v>
          </cell>
          <cell r="D7729" t="str">
            <v>-</v>
          </cell>
          <cell r="E7729">
            <v>5</v>
          </cell>
        </row>
        <row r="7730">
          <cell r="B7730">
            <v>7217304100</v>
          </cell>
          <cell r="C7730" t="str">
            <v>- - - покрытая медью</v>
          </cell>
          <cell r="D7730" t="str">
            <v>-</v>
          </cell>
          <cell r="E7730">
            <v>5</v>
          </cell>
        </row>
        <row r="7731">
          <cell r="B7731">
            <v>7217304900</v>
          </cell>
          <cell r="C7731" t="str">
            <v>- - - прочая</v>
          </cell>
          <cell r="D7731" t="str">
            <v>-</v>
          </cell>
          <cell r="E7731">
            <v>5</v>
          </cell>
        </row>
        <row r="7732">
          <cell r="B7732">
            <v>7217305000</v>
          </cell>
          <cell r="C7732" t="str">
            <v>- - содержащая 0,25 мас.% или более, но менее 0,6 мас.% углерода</v>
          </cell>
          <cell r="D7732" t="str">
            <v>-</v>
          </cell>
          <cell r="E7732">
            <v>5</v>
          </cell>
        </row>
        <row r="7733">
          <cell r="B7733">
            <v>7217309000</v>
          </cell>
          <cell r="C7733" t="str">
            <v>- - содержащая 0,6 мас.% или более углерода</v>
          </cell>
          <cell r="D7733" t="str">
            <v>-</v>
          </cell>
          <cell r="E7733">
            <v>5</v>
          </cell>
        </row>
        <row r="7734">
          <cell r="B7734">
            <v>7217902000</v>
          </cell>
          <cell r="C7734" t="str">
            <v>- - содержащая менее 0,25 мас.% углерода</v>
          </cell>
          <cell r="D7734" t="str">
            <v>-</v>
          </cell>
          <cell r="E7734">
            <v>5</v>
          </cell>
        </row>
        <row r="7735">
          <cell r="B7735">
            <v>7217905000</v>
          </cell>
          <cell r="C7735" t="str">
            <v>- - содержащая 0,25 мас.% или более, но менее 0,6 мас.% углерода</v>
          </cell>
          <cell r="D7735" t="str">
            <v>-</v>
          </cell>
          <cell r="E7735">
            <v>5</v>
          </cell>
        </row>
        <row r="7736">
          <cell r="B7736">
            <v>7217909000</v>
          </cell>
          <cell r="C7736" t="str">
            <v>- - содержащая 0,6 мас.% или более углерода</v>
          </cell>
          <cell r="D7736" t="str">
            <v>-</v>
          </cell>
          <cell r="E7736">
            <v>5</v>
          </cell>
        </row>
        <row r="7737">
          <cell r="B7737">
            <v>7218100001</v>
          </cell>
          <cell r="C7737" t="str">
            <v>- - для производства авиационных двигателей &lt;5&gt;</v>
          </cell>
          <cell r="D7737" t="str">
            <v>-</v>
          </cell>
          <cell r="E7737">
            <v>0</v>
          </cell>
        </row>
        <row r="7738">
          <cell r="B7738">
            <v>7218100009</v>
          </cell>
          <cell r="C7738" t="str">
            <v>- - прочие</v>
          </cell>
          <cell r="D7738" t="str">
            <v>-</v>
          </cell>
          <cell r="E7738">
            <v>5</v>
          </cell>
        </row>
        <row r="7739">
          <cell r="B7739">
            <v>7218911000</v>
          </cell>
          <cell r="C7739" t="str">
            <v>- - - содержащая 2,5 мас.% или более никеля</v>
          </cell>
          <cell r="D7739" t="str">
            <v>-</v>
          </cell>
          <cell r="E7739">
            <v>5</v>
          </cell>
        </row>
        <row r="7740">
          <cell r="B7740">
            <v>7218918000</v>
          </cell>
          <cell r="C7740" t="str">
            <v>- - - содержащая менее 2,5 мас.% никеля</v>
          </cell>
          <cell r="D7740" t="str">
            <v>-</v>
          </cell>
          <cell r="E7740">
            <v>5</v>
          </cell>
        </row>
        <row r="7741">
          <cell r="B7741">
            <v>7218991100</v>
          </cell>
          <cell r="C7741" t="str">
            <v>- - - - катаная или полученная непрерывным литьем</v>
          </cell>
          <cell r="D7741" t="str">
            <v>-</v>
          </cell>
          <cell r="E7741">
            <v>5</v>
          </cell>
        </row>
        <row r="7742">
          <cell r="B7742">
            <v>7218991900</v>
          </cell>
          <cell r="C7742" t="str">
            <v>- - - - кованая</v>
          </cell>
          <cell r="D7742" t="str">
            <v>-</v>
          </cell>
          <cell r="E7742">
            <v>5</v>
          </cell>
        </row>
        <row r="7743">
          <cell r="B7743">
            <v>7218992000</v>
          </cell>
          <cell r="C7743" t="str">
            <v>- - - - катаная или полученная непрерывным литьем</v>
          </cell>
          <cell r="D7743" t="str">
            <v>-</v>
          </cell>
          <cell r="E7743">
            <v>5</v>
          </cell>
        </row>
        <row r="7744">
          <cell r="B7744">
            <v>7218998000</v>
          </cell>
          <cell r="C7744" t="str">
            <v>- - - - кованая</v>
          </cell>
          <cell r="D7744" t="str">
            <v>-</v>
          </cell>
          <cell r="E7744">
            <v>5</v>
          </cell>
        </row>
        <row r="7745">
          <cell r="B7745">
            <v>7219110000</v>
          </cell>
          <cell r="C7745" t="str">
            <v>- - толщиной более 10 мм</v>
          </cell>
          <cell r="D7745" t="str">
            <v>-</v>
          </cell>
          <cell r="E7745">
            <v>5</v>
          </cell>
        </row>
        <row r="7746">
          <cell r="B7746">
            <v>7219121000</v>
          </cell>
          <cell r="C7746" t="str">
            <v>- - - содержащий 2,5 мас.% или более никеля</v>
          </cell>
          <cell r="D7746" t="str">
            <v>-</v>
          </cell>
          <cell r="E7746">
            <v>5</v>
          </cell>
        </row>
        <row r="7747">
          <cell r="B7747">
            <v>7219129000</v>
          </cell>
          <cell r="C7747" t="str">
            <v>- - - содержащий менее 2,5 мас.% никеля</v>
          </cell>
          <cell r="D7747" t="str">
            <v>-</v>
          </cell>
          <cell r="E7747">
            <v>5</v>
          </cell>
        </row>
        <row r="7748">
          <cell r="B7748">
            <v>7219131000</v>
          </cell>
          <cell r="C7748" t="str">
            <v>- - - содержащий 2,5 мас.% или более никеля</v>
          </cell>
          <cell r="D7748" t="str">
            <v>-</v>
          </cell>
          <cell r="E7748">
            <v>5</v>
          </cell>
        </row>
        <row r="7749">
          <cell r="B7749">
            <v>7219139000</v>
          </cell>
          <cell r="C7749" t="str">
            <v>- - - содержащий менее 2,5 мас.% никеля</v>
          </cell>
          <cell r="D7749" t="str">
            <v>-</v>
          </cell>
          <cell r="E7749">
            <v>5</v>
          </cell>
        </row>
        <row r="7750">
          <cell r="B7750">
            <v>7219141000</v>
          </cell>
          <cell r="C7750" t="str">
            <v>- - - содержащий 2,5 мас.% или более никеля</v>
          </cell>
          <cell r="D7750" t="str">
            <v>-</v>
          </cell>
          <cell r="E7750">
            <v>5</v>
          </cell>
        </row>
        <row r="7751">
          <cell r="B7751">
            <v>7219149000</v>
          </cell>
          <cell r="C7751" t="str">
            <v>- - - содержащий менее 2,5 мас.% никеля</v>
          </cell>
          <cell r="D7751" t="str">
            <v>-</v>
          </cell>
          <cell r="E7751">
            <v>5</v>
          </cell>
        </row>
        <row r="7752">
          <cell r="B7752">
            <v>7219211001</v>
          </cell>
          <cell r="C7752" t="str">
            <v>- - - - для производства авиационных двигателей &lt;5&gt;</v>
          </cell>
          <cell r="D7752" t="str">
            <v>-</v>
          </cell>
          <cell r="E7752">
            <v>0</v>
          </cell>
        </row>
        <row r="7753">
          <cell r="B7753">
            <v>7219211009</v>
          </cell>
          <cell r="C7753" t="str">
            <v>- - - - прочий</v>
          </cell>
          <cell r="D7753" t="str">
            <v>-</v>
          </cell>
          <cell r="E7753">
            <v>5</v>
          </cell>
        </row>
        <row r="7754">
          <cell r="B7754">
            <v>7219219000</v>
          </cell>
          <cell r="C7754" t="str">
            <v>- - - содержащий менее 2,5 мас.% никеля</v>
          </cell>
          <cell r="D7754" t="str">
            <v>-</v>
          </cell>
          <cell r="E7754">
            <v>5</v>
          </cell>
        </row>
        <row r="7755">
          <cell r="B7755">
            <v>7219221001</v>
          </cell>
          <cell r="C7755" t="str">
            <v>- - - - для производства авиационных двигателей &lt;5&gt;</v>
          </cell>
          <cell r="D7755" t="str">
            <v>-</v>
          </cell>
          <cell r="E7755">
            <v>0</v>
          </cell>
        </row>
        <row r="7756">
          <cell r="B7756">
            <v>7219221009</v>
          </cell>
          <cell r="C7756" t="str">
            <v>- - - - прочий</v>
          </cell>
          <cell r="D7756" t="str">
            <v>-</v>
          </cell>
          <cell r="E7756">
            <v>5</v>
          </cell>
        </row>
        <row r="7757">
          <cell r="B7757">
            <v>7219229000</v>
          </cell>
          <cell r="C7757" t="str">
            <v>- - - содержащий менее 2,5 мас.% никеля</v>
          </cell>
          <cell r="D7757" t="str">
            <v>-</v>
          </cell>
          <cell r="E7757">
            <v>5</v>
          </cell>
        </row>
        <row r="7758">
          <cell r="B7758">
            <v>7219230001</v>
          </cell>
          <cell r="C7758" t="str">
            <v>- - - для производства авиационных двигателей &lt;5&gt;</v>
          </cell>
          <cell r="D7758" t="str">
            <v>-</v>
          </cell>
          <cell r="E7758">
            <v>0</v>
          </cell>
        </row>
        <row r="7759">
          <cell r="B7759">
            <v>7219230009</v>
          </cell>
          <cell r="C7759" t="str">
            <v>- - - прочий</v>
          </cell>
          <cell r="D7759" t="str">
            <v>-</v>
          </cell>
          <cell r="E7759">
            <v>5</v>
          </cell>
        </row>
        <row r="7760">
          <cell r="B7760">
            <v>7219240001</v>
          </cell>
          <cell r="C7760" t="str">
            <v>- - - для производства авиационных двигателей &lt;5&gt;</v>
          </cell>
          <cell r="D7760" t="str">
            <v>-</v>
          </cell>
          <cell r="E7760">
            <v>0</v>
          </cell>
        </row>
        <row r="7761">
          <cell r="B7761">
            <v>7219240009</v>
          </cell>
          <cell r="C7761" t="str">
            <v>- - - прочий</v>
          </cell>
          <cell r="D7761" t="str">
            <v>-</v>
          </cell>
          <cell r="E7761">
            <v>5</v>
          </cell>
        </row>
        <row r="7762">
          <cell r="B7762">
            <v>7219310000</v>
          </cell>
          <cell r="C7762" t="str">
            <v>- - толщиной 4,75 мм или более</v>
          </cell>
          <cell r="D7762" t="str">
            <v>-</v>
          </cell>
          <cell r="E7762">
            <v>5</v>
          </cell>
        </row>
        <row r="7763">
          <cell r="B7763">
            <v>7219321001</v>
          </cell>
          <cell r="C7763" t="str">
            <v>- - - - для производства авиационных двигателей &lt;5&gt;</v>
          </cell>
          <cell r="D7763" t="str">
            <v>-</v>
          </cell>
          <cell r="E7763">
            <v>0</v>
          </cell>
        </row>
        <row r="7764">
          <cell r="B7764">
            <v>7219321009</v>
          </cell>
          <cell r="C7764" t="str">
            <v>- - - - прочий</v>
          </cell>
          <cell r="D7764" t="str">
            <v>-</v>
          </cell>
          <cell r="E7764">
            <v>5</v>
          </cell>
        </row>
        <row r="7765">
          <cell r="B7765">
            <v>7219329000</v>
          </cell>
          <cell r="C7765" t="str">
            <v>- - - содержащий менее 2,5 мас.% никеля</v>
          </cell>
          <cell r="D7765" t="str">
            <v>-</v>
          </cell>
          <cell r="E7765">
            <v>5</v>
          </cell>
        </row>
        <row r="7766">
          <cell r="B7766">
            <v>7219331001</v>
          </cell>
          <cell r="C7766" t="str">
            <v>- - - - для производства авиационных двигателей &lt;5&gt;</v>
          </cell>
          <cell r="D7766" t="str">
            <v>-</v>
          </cell>
          <cell r="E7766">
            <v>0</v>
          </cell>
        </row>
        <row r="7767">
          <cell r="B7767">
            <v>7219331009</v>
          </cell>
          <cell r="C7767" t="str">
            <v>- - - - прочий</v>
          </cell>
          <cell r="D7767" t="str">
            <v>-</v>
          </cell>
          <cell r="E7767">
            <v>5</v>
          </cell>
        </row>
        <row r="7768">
          <cell r="B7768">
            <v>7219339000</v>
          </cell>
          <cell r="C7768" t="str">
            <v>- - - содержащий менее 2,5 мас.% никеля</v>
          </cell>
          <cell r="D7768" t="str">
            <v>-</v>
          </cell>
          <cell r="E7768">
            <v>5</v>
          </cell>
        </row>
        <row r="7769">
          <cell r="B7769">
            <v>7219341001</v>
          </cell>
          <cell r="C7769" t="str">
            <v>- - - - для производства авиационных двигателей &lt;5&gt;</v>
          </cell>
          <cell r="D7769" t="str">
            <v>-</v>
          </cell>
          <cell r="E7769">
            <v>0</v>
          </cell>
        </row>
        <row r="7770">
          <cell r="B7770">
            <v>7219341009</v>
          </cell>
          <cell r="C7770" t="str">
            <v>- - - - прочий</v>
          </cell>
          <cell r="D7770" t="str">
            <v>-</v>
          </cell>
          <cell r="E7770">
            <v>5</v>
          </cell>
        </row>
        <row r="7771">
          <cell r="B7771">
            <v>7219349001</v>
          </cell>
          <cell r="C7771" t="str">
            <v>- - - - для промышленной сборки моторных транспортных средств товарных позиций 8701 - 8705, их узлов и агрегатов &lt;5&gt;</v>
          </cell>
          <cell r="D7771" t="str">
            <v>-</v>
          </cell>
          <cell r="E7771">
            <v>0</v>
          </cell>
        </row>
        <row r="7772">
          <cell r="B7772">
            <v>7219349009</v>
          </cell>
          <cell r="C7772" t="str">
            <v>- - - - прочий</v>
          </cell>
          <cell r="D7772" t="str">
            <v>-</v>
          </cell>
          <cell r="E7772">
            <v>5</v>
          </cell>
        </row>
        <row r="7773">
          <cell r="B7773">
            <v>7219351000</v>
          </cell>
          <cell r="C7773" t="str">
            <v>- - - содержащий 2,5 мас.% или более никеля</v>
          </cell>
          <cell r="D7773" t="str">
            <v>-</v>
          </cell>
          <cell r="E7773">
            <v>5</v>
          </cell>
        </row>
        <row r="7774">
          <cell r="B7774">
            <v>7219359000</v>
          </cell>
          <cell r="C7774" t="str">
            <v>- - - содержащий менее 2,5 мас.% никеля</v>
          </cell>
          <cell r="D7774" t="str">
            <v>-</v>
          </cell>
          <cell r="E7774">
            <v>5</v>
          </cell>
        </row>
        <row r="7775">
          <cell r="B7775">
            <v>7219902000</v>
          </cell>
          <cell r="C7775" t="str">
            <v>- - перфорированный</v>
          </cell>
          <cell r="D7775" t="str">
            <v>-</v>
          </cell>
          <cell r="E7775">
            <v>5</v>
          </cell>
        </row>
        <row r="7776">
          <cell r="B7776">
            <v>7219908001</v>
          </cell>
          <cell r="C7776" t="str">
            <v>- - - для производства авиационных двигателей &lt;5&gt;</v>
          </cell>
          <cell r="D7776" t="str">
            <v>-</v>
          </cell>
          <cell r="E7776">
            <v>0</v>
          </cell>
        </row>
        <row r="7777">
          <cell r="B7777">
            <v>7219908009</v>
          </cell>
          <cell r="C7777" t="str">
            <v>- - - прочий</v>
          </cell>
          <cell r="D7777" t="str">
            <v>-</v>
          </cell>
          <cell r="E7777">
            <v>5</v>
          </cell>
        </row>
        <row r="7778">
          <cell r="B7778">
            <v>7220110001</v>
          </cell>
          <cell r="C7778" t="str">
            <v>- - - для производства авиационных двигателей &lt;5&gt;</v>
          </cell>
          <cell r="D7778" t="str">
            <v>-</v>
          </cell>
          <cell r="E7778">
            <v>0</v>
          </cell>
        </row>
        <row r="7779">
          <cell r="B7779">
            <v>7220110009</v>
          </cell>
          <cell r="C7779" t="str">
            <v>- - - прочий</v>
          </cell>
          <cell r="D7779" t="str">
            <v>-</v>
          </cell>
          <cell r="E7779">
            <v>5</v>
          </cell>
        </row>
        <row r="7780">
          <cell r="B7780">
            <v>7220120000</v>
          </cell>
          <cell r="C7780" t="str">
            <v>- - толщиной менее 4,75 мм</v>
          </cell>
          <cell r="D7780" t="str">
            <v>-</v>
          </cell>
          <cell r="E7780">
            <v>5</v>
          </cell>
        </row>
        <row r="7781">
          <cell r="B7781">
            <v>7220202100</v>
          </cell>
          <cell r="C7781" t="str">
            <v>- - - 2,5 мас.% или более никеля</v>
          </cell>
          <cell r="D7781" t="str">
            <v>-</v>
          </cell>
          <cell r="E7781">
            <v>5</v>
          </cell>
        </row>
        <row r="7782">
          <cell r="B7782">
            <v>7220202900</v>
          </cell>
          <cell r="C7782" t="str">
            <v>- - - менее 2,5 мас.% никеля</v>
          </cell>
          <cell r="D7782" t="str">
            <v>-</v>
          </cell>
          <cell r="E7782">
            <v>5</v>
          </cell>
        </row>
        <row r="7783">
          <cell r="B7783">
            <v>7220204100</v>
          </cell>
          <cell r="C7783" t="str">
            <v>- - - 2,5 мас.% или более никеля</v>
          </cell>
          <cell r="D7783" t="str">
            <v>-</v>
          </cell>
          <cell r="E7783">
            <v>5</v>
          </cell>
        </row>
        <row r="7784">
          <cell r="B7784">
            <v>7220204901</v>
          </cell>
          <cell r="C7784" t="str">
            <v>- - - - для промышленной сборки моторных транспортных средств товарных позиций 8701 - 8705, их узлов и агрегатов &lt;5&gt;</v>
          </cell>
          <cell r="D7784" t="str">
            <v>-</v>
          </cell>
          <cell r="E7784">
            <v>0</v>
          </cell>
        </row>
        <row r="7785">
          <cell r="B7785">
            <v>7220204909</v>
          </cell>
          <cell r="C7785" t="str">
            <v>- - - - прочий</v>
          </cell>
          <cell r="D7785" t="str">
            <v>-</v>
          </cell>
          <cell r="E7785">
            <v>5</v>
          </cell>
        </row>
        <row r="7786">
          <cell r="B7786">
            <v>7220208101</v>
          </cell>
          <cell r="C7786" t="str">
            <v>- - - - шириной не менее 215 мм, но не более 590 мм, толщиной не менее 0,18 мм, но не более 0,27 мм, содержащий не менее 3,5 %, но не более 9,5 % никеля</v>
          </cell>
          <cell r="D7786" t="str">
            <v>-</v>
          </cell>
          <cell r="E7786">
            <v>0</v>
          </cell>
        </row>
        <row r="7787">
          <cell r="B7787">
            <v>7220208109</v>
          </cell>
          <cell r="C7787" t="str">
            <v>- - - - прочий</v>
          </cell>
          <cell r="D7787" t="str">
            <v>-</v>
          </cell>
          <cell r="E7787">
            <v>5</v>
          </cell>
        </row>
        <row r="7788">
          <cell r="B7788">
            <v>7220208900</v>
          </cell>
          <cell r="C7788" t="str">
            <v>- - - менее 2,5 мас.% никеля</v>
          </cell>
          <cell r="D7788" t="str">
            <v>-</v>
          </cell>
          <cell r="E7788">
            <v>5</v>
          </cell>
        </row>
        <row r="7789">
          <cell r="B7789">
            <v>7220902000</v>
          </cell>
          <cell r="C7789" t="str">
            <v>- - перфорированный</v>
          </cell>
          <cell r="D7789" t="str">
            <v>-</v>
          </cell>
          <cell r="E7789">
            <v>5</v>
          </cell>
        </row>
        <row r="7790">
          <cell r="B7790">
            <v>7220908001</v>
          </cell>
          <cell r="C7790" t="str">
            <v>- - - шириной не менее 215 мм, но не более 590 мм, толщиной не менее 0,18 мм, но не более 0,27 мм, содержащий не менее 3,5 %, но не более 9,5 % никеля</v>
          </cell>
          <cell r="D7790" t="str">
            <v>-</v>
          </cell>
          <cell r="E7790">
            <v>0</v>
          </cell>
        </row>
        <row r="7791">
          <cell r="B7791">
            <v>7220908009</v>
          </cell>
          <cell r="C7791" t="str">
            <v>- - - прочий</v>
          </cell>
          <cell r="D7791" t="str">
            <v>-</v>
          </cell>
          <cell r="E7791">
            <v>5</v>
          </cell>
        </row>
        <row r="7792">
          <cell r="B7792">
            <v>7221001000</v>
          </cell>
          <cell r="C7792" t="str">
            <v>- содержащие 2,5 мас.% или более никеля</v>
          </cell>
          <cell r="D7792" t="str">
            <v>-</v>
          </cell>
          <cell r="E7792">
            <v>5</v>
          </cell>
        </row>
        <row r="7793">
          <cell r="B7793">
            <v>7221009000</v>
          </cell>
          <cell r="C7793" t="str">
            <v>- содержащие менее 2,5 мас.% никеля</v>
          </cell>
          <cell r="D7793" t="str">
            <v>-</v>
          </cell>
          <cell r="E7793">
            <v>5</v>
          </cell>
        </row>
        <row r="7794">
          <cell r="B7794">
            <v>7222111101</v>
          </cell>
          <cell r="C7794" t="str">
            <v>- - - - - для производства авиационных двигателей &lt;5&gt;</v>
          </cell>
          <cell r="D7794" t="str">
            <v>-</v>
          </cell>
          <cell r="E7794">
            <v>0</v>
          </cell>
        </row>
        <row r="7795">
          <cell r="B7795">
            <v>7222111109</v>
          </cell>
          <cell r="C7795" t="str">
            <v>- - - - - прочие</v>
          </cell>
          <cell r="D7795" t="str">
            <v>-</v>
          </cell>
          <cell r="E7795">
            <v>5</v>
          </cell>
        </row>
        <row r="7796">
          <cell r="B7796">
            <v>7222111900</v>
          </cell>
          <cell r="C7796" t="str">
            <v>- - - - менее 2,5 мас.% никеля</v>
          </cell>
          <cell r="D7796" t="str">
            <v>-</v>
          </cell>
          <cell r="E7796">
            <v>5</v>
          </cell>
        </row>
        <row r="7797">
          <cell r="B7797">
            <v>7222118101</v>
          </cell>
          <cell r="C7797" t="str">
            <v>- - - - - для производства авиационных двигателей &lt;5&gt;</v>
          </cell>
          <cell r="D7797" t="str">
            <v>-</v>
          </cell>
          <cell r="E7797">
            <v>0</v>
          </cell>
        </row>
        <row r="7798">
          <cell r="B7798">
            <v>7222118109</v>
          </cell>
          <cell r="C7798" t="str">
            <v>- - - - - прочие</v>
          </cell>
          <cell r="D7798" t="str">
            <v>-</v>
          </cell>
          <cell r="E7798">
            <v>5</v>
          </cell>
        </row>
        <row r="7799">
          <cell r="B7799">
            <v>7222118901</v>
          </cell>
          <cell r="C7799" t="str">
            <v>- - - - - для производства авиационных двигателей &lt;5&gt;</v>
          </cell>
          <cell r="D7799" t="str">
            <v>-</v>
          </cell>
          <cell r="E7799">
            <v>0</v>
          </cell>
        </row>
        <row r="7800">
          <cell r="B7800">
            <v>7222118909</v>
          </cell>
          <cell r="C7800" t="str">
            <v>- - - - - прочие</v>
          </cell>
          <cell r="D7800" t="str">
            <v>-</v>
          </cell>
          <cell r="E7800">
            <v>5</v>
          </cell>
        </row>
        <row r="7801">
          <cell r="B7801">
            <v>7222191000</v>
          </cell>
          <cell r="C7801" t="str">
            <v>- - - содержащие 2,5 мас.% или более никеля</v>
          </cell>
          <cell r="D7801" t="str">
            <v>-</v>
          </cell>
          <cell r="E7801">
            <v>5</v>
          </cell>
        </row>
        <row r="7802">
          <cell r="B7802">
            <v>7222199000</v>
          </cell>
          <cell r="C7802" t="str">
            <v>- - - содержащие менее 2,5 мас.% никеля</v>
          </cell>
          <cell r="D7802" t="str">
            <v>-</v>
          </cell>
          <cell r="E7802">
            <v>5</v>
          </cell>
        </row>
        <row r="7803">
          <cell r="B7803">
            <v>7222201101</v>
          </cell>
          <cell r="C7803" t="str">
            <v>- - - - - для производства авиационных двигателей &lt;5&gt;</v>
          </cell>
          <cell r="D7803" t="str">
            <v>-</v>
          </cell>
          <cell r="E7803">
            <v>0</v>
          </cell>
        </row>
        <row r="7804">
          <cell r="B7804">
            <v>7222201109</v>
          </cell>
          <cell r="C7804" t="str">
            <v>- - - - - прочие</v>
          </cell>
          <cell r="D7804" t="str">
            <v>-</v>
          </cell>
          <cell r="E7804">
            <v>5</v>
          </cell>
        </row>
        <row r="7805">
          <cell r="B7805">
            <v>7222201900</v>
          </cell>
          <cell r="C7805" t="str">
            <v>- - - - менее 2,5 мас.% никеля</v>
          </cell>
          <cell r="D7805" t="str">
            <v>-</v>
          </cell>
          <cell r="E7805">
            <v>5</v>
          </cell>
        </row>
        <row r="7806">
          <cell r="B7806">
            <v>7222202100</v>
          </cell>
          <cell r="C7806" t="str">
            <v>- - - - 2,5 мас.% или более никеля</v>
          </cell>
          <cell r="D7806" t="str">
            <v>-</v>
          </cell>
          <cell r="E7806">
            <v>5</v>
          </cell>
        </row>
        <row r="7807">
          <cell r="B7807">
            <v>7222202900</v>
          </cell>
          <cell r="C7807" t="str">
            <v>- - - - менее 2,5 мас.% никеля</v>
          </cell>
          <cell r="D7807" t="str">
            <v>-</v>
          </cell>
          <cell r="E7807">
            <v>5</v>
          </cell>
        </row>
        <row r="7808">
          <cell r="B7808">
            <v>7222203100</v>
          </cell>
          <cell r="C7808" t="str">
            <v>- - - - 2,5 мас.% или более никеля</v>
          </cell>
          <cell r="D7808" t="str">
            <v>-</v>
          </cell>
          <cell r="E7808">
            <v>5</v>
          </cell>
        </row>
        <row r="7809">
          <cell r="B7809">
            <v>7222203900</v>
          </cell>
          <cell r="C7809" t="str">
            <v>- - - - менее 2,5 мас.% никеля</v>
          </cell>
          <cell r="D7809" t="str">
            <v>-</v>
          </cell>
          <cell r="E7809">
            <v>5</v>
          </cell>
        </row>
        <row r="7810">
          <cell r="B7810">
            <v>7222208100</v>
          </cell>
          <cell r="C7810" t="str">
            <v>- - - 2,5 мас.% или более никеля</v>
          </cell>
          <cell r="D7810" t="str">
            <v>-</v>
          </cell>
          <cell r="E7810">
            <v>5</v>
          </cell>
        </row>
        <row r="7811">
          <cell r="B7811">
            <v>7222208900</v>
          </cell>
          <cell r="C7811" t="str">
            <v>- - - менее 2,5 мас.% никеля</v>
          </cell>
          <cell r="D7811" t="str">
            <v>-</v>
          </cell>
          <cell r="E7811">
            <v>5</v>
          </cell>
        </row>
        <row r="7812">
          <cell r="B7812">
            <v>7222305101</v>
          </cell>
          <cell r="C7812" t="str">
            <v>- - - - для производства авиационных двигателей &lt;5&gt;</v>
          </cell>
          <cell r="D7812" t="str">
            <v>-</v>
          </cell>
          <cell r="E7812">
            <v>0</v>
          </cell>
        </row>
        <row r="7813">
          <cell r="B7813">
            <v>7222305109</v>
          </cell>
          <cell r="C7813" t="str">
            <v>- - - - прочие</v>
          </cell>
          <cell r="D7813" t="str">
            <v>-</v>
          </cell>
          <cell r="E7813">
            <v>5</v>
          </cell>
        </row>
        <row r="7814">
          <cell r="B7814">
            <v>7222309100</v>
          </cell>
          <cell r="C7814" t="str">
            <v>- - - менее 2,5 мас.% никеля</v>
          </cell>
          <cell r="D7814" t="str">
            <v>-</v>
          </cell>
          <cell r="E7814">
            <v>5</v>
          </cell>
        </row>
        <row r="7815">
          <cell r="B7815">
            <v>7222309701</v>
          </cell>
          <cell r="C7815" t="str">
            <v>- - - для производства авиационных двигателей &lt;5&gt;</v>
          </cell>
          <cell r="D7815" t="str">
            <v>-</v>
          </cell>
          <cell r="E7815">
            <v>0</v>
          </cell>
        </row>
        <row r="7816">
          <cell r="B7816">
            <v>7222309709</v>
          </cell>
          <cell r="C7816" t="str">
            <v>- - - прочие</v>
          </cell>
          <cell r="D7816" t="str">
            <v>-</v>
          </cell>
          <cell r="E7816">
            <v>5</v>
          </cell>
        </row>
        <row r="7817">
          <cell r="B7817">
            <v>7222401000</v>
          </cell>
          <cell r="C7817" t="str">
            <v>- - без дальнейшей обработки, кроме горячей прокатки, горячего волочения или экструдирования</v>
          </cell>
          <cell r="D7817" t="str">
            <v>-</v>
          </cell>
          <cell r="E7817">
            <v>5</v>
          </cell>
        </row>
        <row r="7818">
          <cell r="B7818">
            <v>7222405000</v>
          </cell>
          <cell r="C7818" t="str">
            <v>- - без дальнейшей обработки, кроме холодной деформации или отделки в холодном состоянии</v>
          </cell>
          <cell r="D7818" t="str">
            <v>-</v>
          </cell>
          <cell r="E7818">
            <v>5</v>
          </cell>
        </row>
        <row r="7819">
          <cell r="B7819">
            <v>7222409000</v>
          </cell>
          <cell r="C7819" t="str">
            <v>- - прочие</v>
          </cell>
          <cell r="D7819" t="str">
            <v>-</v>
          </cell>
          <cell r="E7819">
            <v>5</v>
          </cell>
        </row>
        <row r="7820">
          <cell r="B7820">
            <v>7223001100</v>
          </cell>
          <cell r="C7820" t="str">
            <v>- - содержащая 28 мас.% или более, но не более 31 мас.% никеля и 20 мас.% или более, но не более 22 мас.% хрома</v>
          </cell>
          <cell r="D7820" t="str">
            <v>-</v>
          </cell>
          <cell r="E7820">
            <v>5</v>
          </cell>
        </row>
        <row r="7821">
          <cell r="B7821">
            <v>7223001901</v>
          </cell>
          <cell r="C7821" t="str">
            <v>- - - для производства авиационных двигателей &lt;5&gt;</v>
          </cell>
          <cell r="D7821" t="str">
            <v>-</v>
          </cell>
          <cell r="E7821">
            <v>0</v>
          </cell>
        </row>
        <row r="7822">
          <cell r="B7822">
            <v>7223001909</v>
          </cell>
          <cell r="C7822" t="str">
            <v>- - - прочая</v>
          </cell>
          <cell r="D7822" t="str">
            <v>-</v>
          </cell>
          <cell r="E7822">
            <v>5</v>
          </cell>
        </row>
        <row r="7823">
          <cell r="B7823">
            <v>7223009100</v>
          </cell>
          <cell r="C7823" t="str">
            <v>- - содержащая 13 мас.% или более, но не более 25 мас.% хрома и 3,5 мас.% или более, но не более 6 мас.% алюминия</v>
          </cell>
          <cell r="D7823" t="str">
            <v>-</v>
          </cell>
          <cell r="E7823">
            <v>5</v>
          </cell>
        </row>
        <row r="7824">
          <cell r="B7824">
            <v>7223009900</v>
          </cell>
          <cell r="C7824" t="str">
            <v>- - прочая</v>
          </cell>
          <cell r="D7824" t="str">
            <v>-</v>
          </cell>
          <cell r="E7824">
            <v>5</v>
          </cell>
        </row>
        <row r="7825">
          <cell r="B7825">
            <v>7224101000</v>
          </cell>
          <cell r="C7825" t="str">
            <v>- - из инструментальной стали</v>
          </cell>
          <cell r="D7825" t="str">
            <v>-</v>
          </cell>
          <cell r="E7825">
            <v>5</v>
          </cell>
        </row>
        <row r="7826">
          <cell r="B7826">
            <v>7224109000</v>
          </cell>
          <cell r="C7826" t="str">
            <v>- - прочие</v>
          </cell>
          <cell r="D7826" t="str">
            <v>-</v>
          </cell>
          <cell r="E7826">
            <v>5</v>
          </cell>
        </row>
        <row r="7827">
          <cell r="B7827">
            <v>7224900200</v>
          </cell>
          <cell r="C7827" t="str">
            <v>- - из инструментальной стали</v>
          </cell>
          <cell r="D7827" t="str">
            <v>-</v>
          </cell>
          <cell r="E7827">
            <v>5</v>
          </cell>
        </row>
        <row r="7828">
          <cell r="B7828">
            <v>7224900300</v>
          </cell>
          <cell r="C7828" t="str">
            <v>- - - - - - из быстрорежущей стали</v>
          </cell>
          <cell r="D7828" t="str">
            <v>-</v>
          </cell>
          <cell r="E7828">
            <v>5</v>
          </cell>
        </row>
        <row r="7829">
          <cell r="B7829">
            <v>7224900500</v>
          </cell>
          <cell r="C7829" t="str">
            <v>- - - - - - содержащая не более 0,7 мас.% углерода, 0,5 мас.% или более, но не более 1,2 мас.% марганца и 0,6 мас.% или более, но не более 2,3 мас.% кремния; содержащая 0,0008 мас.% или более бора с содержанием любого другого элемента менее минимального количества, упомянутого в примечании 1(е) к данной группе</v>
          </cell>
          <cell r="D7829" t="str">
            <v>-</v>
          </cell>
          <cell r="E7829">
            <v>5</v>
          </cell>
        </row>
        <row r="7830">
          <cell r="B7830">
            <v>7224900700</v>
          </cell>
          <cell r="C7830" t="str">
            <v>- - - - - - прочая</v>
          </cell>
          <cell r="D7830" t="str">
            <v>-</v>
          </cell>
          <cell r="E7830">
            <v>5</v>
          </cell>
        </row>
        <row r="7831">
          <cell r="B7831">
            <v>7224901400</v>
          </cell>
          <cell r="C7831" t="str">
            <v>- - - - - прочая</v>
          </cell>
          <cell r="D7831" t="str">
            <v>-</v>
          </cell>
          <cell r="E7831">
            <v>5</v>
          </cell>
        </row>
        <row r="7832">
          <cell r="B7832">
            <v>7224901800</v>
          </cell>
          <cell r="C7832" t="str">
            <v>- - - - кованая</v>
          </cell>
          <cell r="D7832" t="str">
            <v>-</v>
          </cell>
          <cell r="E7832">
            <v>5</v>
          </cell>
        </row>
        <row r="7833">
          <cell r="B7833">
            <v>7224903100</v>
          </cell>
          <cell r="C7833" t="str">
            <v>- - - - - содержащая не менее 0,9 мас.%, но не более 1,15 мас.% углерода, не менее 0,5 мас.%, но не более 2 мас.% хрома и, если содержится, не более 0,5 мас.% молибдена</v>
          </cell>
          <cell r="D7833" t="str">
            <v>-</v>
          </cell>
          <cell r="E7833">
            <v>5</v>
          </cell>
        </row>
        <row r="7834">
          <cell r="B7834">
            <v>7224903800</v>
          </cell>
          <cell r="C7834" t="str">
            <v>- - - - - прочая</v>
          </cell>
          <cell r="D7834" t="str">
            <v>-</v>
          </cell>
          <cell r="E7834">
            <v>5</v>
          </cell>
        </row>
        <row r="7835">
          <cell r="B7835">
            <v>7224909000</v>
          </cell>
          <cell r="C7835" t="str">
            <v>- - - - кованая</v>
          </cell>
          <cell r="D7835" t="str">
            <v>-</v>
          </cell>
          <cell r="E7835">
            <v>5</v>
          </cell>
        </row>
        <row r="7836">
          <cell r="B7836">
            <v>7225110000</v>
          </cell>
          <cell r="C7836" t="str">
            <v>- - текстурированной с ориентированным зерном</v>
          </cell>
          <cell r="D7836" t="str">
            <v>-</v>
          </cell>
          <cell r="E7836">
            <v>5</v>
          </cell>
        </row>
        <row r="7837">
          <cell r="B7837">
            <v>7225191000</v>
          </cell>
          <cell r="C7837" t="str">
            <v>- - - горячекатаный</v>
          </cell>
          <cell r="D7837" t="str">
            <v>-</v>
          </cell>
          <cell r="E7837">
            <v>5</v>
          </cell>
        </row>
        <row r="7838">
          <cell r="B7838">
            <v>7225199000</v>
          </cell>
          <cell r="C7838" t="str">
            <v>- - - холоднокатаный</v>
          </cell>
          <cell r="D7838" t="str">
            <v>-</v>
          </cell>
          <cell r="E7838">
            <v>5</v>
          </cell>
        </row>
        <row r="7839">
          <cell r="B7839">
            <v>7225301000</v>
          </cell>
          <cell r="C7839" t="str">
            <v>- - из инструментальной стали</v>
          </cell>
          <cell r="D7839" t="str">
            <v>-</v>
          </cell>
          <cell r="E7839">
            <v>5</v>
          </cell>
        </row>
        <row r="7840">
          <cell r="B7840">
            <v>7225303000</v>
          </cell>
          <cell r="C7840" t="str">
            <v>- - из быстрорежущей стали</v>
          </cell>
          <cell r="D7840" t="str">
            <v>-</v>
          </cell>
          <cell r="E7840">
            <v>5</v>
          </cell>
        </row>
        <row r="7841">
          <cell r="B7841">
            <v>7225309000</v>
          </cell>
          <cell r="C7841" t="str">
            <v>- - прочий</v>
          </cell>
          <cell r="D7841" t="str">
            <v>-</v>
          </cell>
          <cell r="E7841">
            <v>5</v>
          </cell>
        </row>
        <row r="7842">
          <cell r="B7842">
            <v>7225401201</v>
          </cell>
          <cell r="C7842" t="str">
            <v>- - - толщиной более 15 мм</v>
          </cell>
          <cell r="D7842" t="str">
            <v>-</v>
          </cell>
          <cell r="E7842">
            <v>0</v>
          </cell>
        </row>
        <row r="7843">
          <cell r="B7843">
            <v>7225401209</v>
          </cell>
          <cell r="C7843" t="str">
            <v>- - - прочий</v>
          </cell>
          <cell r="D7843" t="str">
            <v>-</v>
          </cell>
          <cell r="E7843">
            <v>5</v>
          </cell>
        </row>
        <row r="7844">
          <cell r="B7844">
            <v>7225401501</v>
          </cell>
          <cell r="C7844" t="str">
            <v>- - - толщиной более 10 мм</v>
          </cell>
          <cell r="D7844" t="str">
            <v>-</v>
          </cell>
          <cell r="E7844">
            <v>0</v>
          </cell>
        </row>
        <row r="7845">
          <cell r="B7845">
            <v>7225401509</v>
          </cell>
          <cell r="C7845" t="str">
            <v>- - - прочий</v>
          </cell>
          <cell r="D7845" t="str">
            <v>-</v>
          </cell>
          <cell r="E7845">
            <v>5</v>
          </cell>
        </row>
        <row r="7846">
          <cell r="B7846">
            <v>7225404000</v>
          </cell>
          <cell r="C7846" t="str">
            <v>- - - толщиной более 10 мм</v>
          </cell>
          <cell r="D7846" t="str">
            <v>-</v>
          </cell>
          <cell r="E7846">
            <v>0</v>
          </cell>
        </row>
        <row r="7847">
          <cell r="B7847">
            <v>7225406000</v>
          </cell>
          <cell r="C7847" t="str">
            <v>- - - толщиной 4,75 мм или более, но не более 10 мм</v>
          </cell>
          <cell r="D7847" t="str">
            <v>-</v>
          </cell>
          <cell r="E7847">
            <v>5</v>
          </cell>
        </row>
        <row r="7848">
          <cell r="B7848">
            <v>7225409000</v>
          </cell>
          <cell r="C7848" t="str">
            <v>- - - толщиной менее 4,75 мм</v>
          </cell>
          <cell r="D7848" t="str">
            <v>-</v>
          </cell>
          <cell r="E7848">
            <v>5</v>
          </cell>
        </row>
        <row r="7849">
          <cell r="B7849">
            <v>7225502000</v>
          </cell>
          <cell r="C7849" t="str">
            <v>- - из быстрорежущей стали</v>
          </cell>
          <cell r="D7849" t="str">
            <v>-</v>
          </cell>
          <cell r="E7849">
            <v>5</v>
          </cell>
        </row>
        <row r="7850">
          <cell r="B7850">
            <v>7225508000</v>
          </cell>
          <cell r="C7850" t="str">
            <v>- - прочий</v>
          </cell>
          <cell r="D7850" t="str">
            <v>-</v>
          </cell>
          <cell r="E7850">
            <v>5</v>
          </cell>
        </row>
        <row r="7851">
          <cell r="B7851">
            <v>7225910000</v>
          </cell>
          <cell r="C7851" t="str">
            <v>- - электролитически оцинкованный</v>
          </cell>
          <cell r="D7851" t="str">
            <v>-</v>
          </cell>
          <cell r="E7851">
            <v>5</v>
          </cell>
        </row>
        <row r="7852">
          <cell r="B7852">
            <v>7225920000</v>
          </cell>
          <cell r="C7852" t="str">
            <v>- - оцинкованный иным способом</v>
          </cell>
          <cell r="D7852" t="str">
            <v>-</v>
          </cell>
          <cell r="E7852">
            <v>5</v>
          </cell>
        </row>
        <row r="7853">
          <cell r="B7853">
            <v>7225990000</v>
          </cell>
          <cell r="C7853" t="str">
            <v>- - прочий</v>
          </cell>
          <cell r="D7853" t="str">
            <v>-</v>
          </cell>
          <cell r="E7853">
            <v>5</v>
          </cell>
        </row>
        <row r="7854">
          <cell r="B7854">
            <v>7226110000</v>
          </cell>
          <cell r="C7854" t="str">
            <v>- - текстурированной с ориентированным зерном</v>
          </cell>
          <cell r="D7854" t="str">
            <v>-</v>
          </cell>
          <cell r="E7854">
            <v>5</v>
          </cell>
        </row>
        <row r="7855">
          <cell r="B7855">
            <v>7226191000</v>
          </cell>
          <cell r="C7855" t="str">
            <v>- - - без дальнейшей обработки, кроме горячей прокатки</v>
          </cell>
          <cell r="D7855" t="str">
            <v>-</v>
          </cell>
          <cell r="E7855">
            <v>5</v>
          </cell>
        </row>
        <row r="7856">
          <cell r="B7856">
            <v>7226198000</v>
          </cell>
          <cell r="C7856" t="str">
            <v>- - - прочий</v>
          </cell>
          <cell r="D7856" t="str">
            <v>-</v>
          </cell>
          <cell r="E7856">
            <v>5</v>
          </cell>
        </row>
        <row r="7857">
          <cell r="B7857">
            <v>7226200000</v>
          </cell>
          <cell r="C7857" t="str">
            <v>- из стали быстрорежущей</v>
          </cell>
          <cell r="D7857" t="str">
            <v>-</v>
          </cell>
          <cell r="E7857">
            <v>5</v>
          </cell>
        </row>
        <row r="7858">
          <cell r="B7858">
            <v>7226912000</v>
          </cell>
          <cell r="C7858" t="str">
            <v>- - - из инструментальной стали</v>
          </cell>
          <cell r="D7858" t="str">
            <v>-</v>
          </cell>
          <cell r="E7858">
            <v>5</v>
          </cell>
        </row>
        <row r="7859">
          <cell r="B7859">
            <v>7226919100</v>
          </cell>
          <cell r="C7859" t="str">
            <v>- - - - толщиной 4,75 мм или более</v>
          </cell>
          <cell r="D7859" t="str">
            <v>-</v>
          </cell>
          <cell r="E7859">
            <v>5</v>
          </cell>
        </row>
        <row r="7860">
          <cell r="B7860">
            <v>7226919900</v>
          </cell>
          <cell r="C7860" t="str">
            <v>- - - - толщиной менее 4,75 мм</v>
          </cell>
          <cell r="D7860" t="str">
            <v>-</v>
          </cell>
          <cell r="E7860">
            <v>5</v>
          </cell>
        </row>
        <row r="7861">
          <cell r="B7861">
            <v>7226920000</v>
          </cell>
          <cell r="C7861" t="str">
            <v>- - без дальнейшей обработки, кроме холодной прокатки (обжатия в холодном состоянии)</v>
          </cell>
          <cell r="D7861" t="str">
            <v>-</v>
          </cell>
          <cell r="E7861">
            <v>5</v>
          </cell>
        </row>
        <row r="7862">
          <cell r="B7862">
            <v>7226991000</v>
          </cell>
          <cell r="C7862" t="str">
            <v>- - - электролитически оцинкованный</v>
          </cell>
          <cell r="D7862" t="str">
            <v>-</v>
          </cell>
          <cell r="E7862">
            <v>5</v>
          </cell>
        </row>
        <row r="7863">
          <cell r="B7863">
            <v>7226993000</v>
          </cell>
          <cell r="C7863" t="str">
            <v>- - - оцинкованный иным способом</v>
          </cell>
          <cell r="D7863" t="str">
            <v>-</v>
          </cell>
          <cell r="E7863">
            <v>5</v>
          </cell>
        </row>
        <row r="7864">
          <cell r="B7864">
            <v>7226997000</v>
          </cell>
          <cell r="C7864" t="str">
            <v>- - - прочий</v>
          </cell>
          <cell r="D7864" t="str">
            <v>-</v>
          </cell>
          <cell r="E7864">
            <v>5</v>
          </cell>
        </row>
        <row r="7865">
          <cell r="B7865">
            <v>7227100000</v>
          </cell>
          <cell r="C7865" t="str">
            <v>- из стали быстрорежущей</v>
          </cell>
          <cell r="D7865" t="str">
            <v>-</v>
          </cell>
          <cell r="E7865">
            <v>5</v>
          </cell>
        </row>
        <row r="7866">
          <cell r="B7866">
            <v>7227200000</v>
          </cell>
          <cell r="C7866" t="str">
            <v>- из стали кремнемарганцовистой</v>
          </cell>
          <cell r="D7866" t="str">
            <v>-</v>
          </cell>
          <cell r="E7866">
            <v>5</v>
          </cell>
        </row>
        <row r="7867">
          <cell r="B7867">
            <v>7227901000</v>
          </cell>
          <cell r="C7867" t="str">
            <v>- - содержащие 0,0008 мас.% или более бора с содержанием любого другого элемента менее минимального количества, упомянутого в примечании 1е к данной группе</v>
          </cell>
          <cell r="D7867" t="str">
            <v>-</v>
          </cell>
          <cell r="E7867">
            <v>5</v>
          </cell>
        </row>
        <row r="7868">
          <cell r="B7868">
            <v>7227905000</v>
          </cell>
          <cell r="C7868" t="str">
            <v>- - содержащие 0,9 мас.% или более, но не более 1,15 мас.% углерода, 0,5 мас.% или более, но не более 2 мас.% хрома и, если присутствует, не более 0,5 мас.% молибдена</v>
          </cell>
          <cell r="D7868" t="str">
            <v>-</v>
          </cell>
          <cell r="E7868">
            <v>5</v>
          </cell>
        </row>
        <row r="7869">
          <cell r="B7869">
            <v>7227909500</v>
          </cell>
          <cell r="C7869" t="str">
            <v>- - прочие</v>
          </cell>
          <cell r="D7869" t="str">
            <v>-</v>
          </cell>
          <cell r="E7869">
            <v>5</v>
          </cell>
        </row>
        <row r="7870">
          <cell r="B7870">
            <v>7228102000</v>
          </cell>
          <cell r="C7870" t="str">
            <v>- - без дальнейшей обработки, кроме горячей прокатки, горячего волочения или экструдирования; горячекатаные, горячетянутые или экструдированные, без дальнейшей обработки, кроме плакирования</v>
          </cell>
          <cell r="D7870" t="str">
            <v>-</v>
          </cell>
          <cell r="E7870">
            <v>5</v>
          </cell>
        </row>
        <row r="7871">
          <cell r="B7871">
            <v>7228105000</v>
          </cell>
          <cell r="C7871" t="str">
            <v>- - кованые</v>
          </cell>
          <cell r="D7871" t="str">
            <v>-</v>
          </cell>
          <cell r="E7871">
            <v>5</v>
          </cell>
        </row>
        <row r="7872">
          <cell r="B7872">
            <v>7228109000</v>
          </cell>
          <cell r="C7872" t="str">
            <v>- - прочие</v>
          </cell>
          <cell r="D7872" t="str">
            <v>-</v>
          </cell>
          <cell r="E7872">
            <v>5</v>
          </cell>
        </row>
        <row r="7873">
          <cell r="B7873">
            <v>7228201000</v>
          </cell>
          <cell r="C7873" t="str">
            <v>- - прямоугольного (кроме квадратного) поперечного сечения, горячекатаные по четырем граням</v>
          </cell>
          <cell r="D7873" t="str">
            <v>-</v>
          </cell>
          <cell r="E7873">
            <v>5</v>
          </cell>
        </row>
        <row r="7874">
          <cell r="B7874">
            <v>7228209100</v>
          </cell>
          <cell r="C7874" t="str">
            <v>- - - без дальнейшей обработки, кроме горячей прокатки, горячего волочения или экструдирования; горячекатаные, горячетянутые или экструдированные, без дальнейшей обработки, кроме плакирования</v>
          </cell>
          <cell r="D7874" t="str">
            <v>-</v>
          </cell>
          <cell r="E7874">
            <v>5</v>
          </cell>
        </row>
        <row r="7875">
          <cell r="B7875">
            <v>7228209900</v>
          </cell>
          <cell r="C7875" t="str">
            <v>- - - прочие</v>
          </cell>
          <cell r="D7875" t="str">
            <v>-</v>
          </cell>
          <cell r="E7875">
            <v>5</v>
          </cell>
        </row>
        <row r="7876">
          <cell r="B7876">
            <v>7228302000</v>
          </cell>
          <cell r="C7876" t="str">
            <v>- - из инструментальной стали</v>
          </cell>
          <cell r="D7876" t="str">
            <v>-</v>
          </cell>
          <cell r="E7876">
            <v>5</v>
          </cell>
        </row>
        <row r="7877">
          <cell r="B7877">
            <v>7228304100</v>
          </cell>
          <cell r="C7877" t="str">
            <v>- - - круглого сечения, диаметром 80 мм или более</v>
          </cell>
          <cell r="D7877" t="str">
            <v>-</v>
          </cell>
          <cell r="E7877">
            <v>5</v>
          </cell>
        </row>
        <row r="7878">
          <cell r="B7878">
            <v>7228304900</v>
          </cell>
          <cell r="C7878" t="str">
            <v>- - - прочие</v>
          </cell>
          <cell r="D7878" t="str">
            <v>-</v>
          </cell>
          <cell r="E7878">
            <v>5</v>
          </cell>
        </row>
        <row r="7879">
          <cell r="B7879">
            <v>7228306100</v>
          </cell>
          <cell r="C7879" t="str">
            <v>- - - - 80 мм или более</v>
          </cell>
          <cell r="D7879" t="str">
            <v>-</v>
          </cell>
          <cell r="E7879">
            <v>5</v>
          </cell>
        </row>
        <row r="7880">
          <cell r="B7880">
            <v>7228306900</v>
          </cell>
          <cell r="C7880" t="str">
            <v>- - - - менее 80 мм</v>
          </cell>
          <cell r="D7880" t="str">
            <v>-</v>
          </cell>
          <cell r="E7880">
            <v>5</v>
          </cell>
        </row>
        <row r="7881">
          <cell r="B7881">
            <v>7228307000</v>
          </cell>
          <cell r="C7881" t="str">
            <v>- - - прямоугольного (кроме квадратного) поперечного сечения, прокатанные по четырем граням</v>
          </cell>
          <cell r="D7881" t="str">
            <v>-</v>
          </cell>
          <cell r="E7881">
            <v>5</v>
          </cell>
        </row>
        <row r="7882">
          <cell r="B7882">
            <v>7228308900</v>
          </cell>
          <cell r="C7882" t="str">
            <v>- - - прочие</v>
          </cell>
          <cell r="D7882" t="str">
            <v>-</v>
          </cell>
          <cell r="E7882">
            <v>5</v>
          </cell>
        </row>
        <row r="7883">
          <cell r="B7883">
            <v>7228401000</v>
          </cell>
          <cell r="C7883" t="str">
            <v>- - из инструментальной стали</v>
          </cell>
          <cell r="D7883" t="str">
            <v>-</v>
          </cell>
          <cell r="E7883">
            <v>5</v>
          </cell>
        </row>
        <row r="7884">
          <cell r="B7884">
            <v>7228409000</v>
          </cell>
          <cell r="C7884" t="str">
            <v>- - прочие</v>
          </cell>
          <cell r="D7884" t="str">
            <v>-</v>
          </cell>
          <cell r="E7884">
            <v>5</v>
          </cell>
        </row>
        <row r="7885">
          <cell r="B7885">
            <v>7228502000</v>
          </cell>
          <cell r="C7885" t="str">
            <v>- - из инструментальной стали</v>
          </cell>
          <cell r="D7885" t="str">
            <v>-</v>
          </cell>
          <cell r="E7885">
            <v>5</v>
          </cell>
        </row>
        <row r="7886">
          <cell r="B7886">
            <v>7228504000</v>
          </cell>
          <cell r="C7886" t="str">
            <v>- - содержащие 0,9 мас.% или более, но не более 1,15 мас.% углерода, 0,5 мас.% или более, но не более 2 мас.% хрома и, если присутствует, не более 0,5 мас.% молибдена</v>
          </cell>
          <cell r="D7886" t="str">
            <v>-</v>
          </cell>
          <cell r="E7886">
            <v>5</v>
          </cell>
        </row>
        <row r="7887">
          <cell r="B7887">
            <v>7228506100</v>
          </cell>
          <cell r="C7887" t="str">
            <v>- - - - 80 мм или более</v>
          </cell>
          <cell r="D7887" t="str">
            <v>-</v>
          </cell>
          <cell r="E7887">
            <v>5</v>
          </cell>
        </row>
        <row r="7888">
          <cell r="B7888">
            <v>7228506900</v>
          </cell>
          <cell r="C7888" t="str">
            <v>- - - - менее 80 мм</v>
          </cell>
          <cell r="D7888" t="str">
            <v>-</v>
          </cell>
          <cell r="E7888">
            <v>5</v>
          </cell>
        </row>
        <row r="7889">
          <cell r="B7889">
            <v>7228508000</v>
          </cell>
          <cell r="C7889" t="str">
            <v>- - - прочие</v>
          </cell>
          <cell r="D7889" t="str">
            <v>-</v>
          </cell>
          <cell r="E7889">
            <v>5</v>
          </cell>
        </row>
        <row r="7890">
          <cell r="B7890">
            <v>7228602000</v>
          </cell>
          <cell r="C7890" t="str">
            <v>- - из инструментальной стали</v>
          </cell>
          <cell r="D7890" t="str">
            <v>-</v>
          </cell>
          <cell r="E7890">
            <v>5</v>
          </cell>
        </row>
        <row r="7891">
          <cell r="B7891">
            <v>7228608000</v>
          </cell>
          <cell r="C7891" t="str">
            <v>- - прочие</v>
          </cell>
          <cell r="D7891" t="str">
            <v>-</v>
          </cell>
          <cell r="E7891">
            <v>5</v>
          </cell>
        </row>
        <row r="7892">
          <cell r="B7892">
            <v>7228701000</v>
          </cell>
          <cell r="C7892" t="str">
            <v>- - без дальнейшей обработки, кроме горячей прокатки, горячего волочения или экструдирования</v>
          </cell>
          <cell r="D7892" t="str">
            <v>-</v>
          </cell>
          <cell r="E7892">
            <v>5</v>
          </cell>
        </row>
        <row r="7893">
          <cell r="B7893">
            <v>7228709000</v>
          </cell>
          <cell r="C7893" t="str">
            <v>- - прочие</v>
          </cell>
          <cell r="D7893" t="str">
            <v>-</v>
          </cell>
          <cell r="E7893">
            <v>5</v>
          </cell>
        </row>
        <row r="7894">
          <cell r="B7894">
            <v>7228800000</v>
          </cell>
          <cell r="C7894" t="str">
            <v>- прутки пустотелые для буровых работ</v>
          </cell>
          <cell r="D7894" t="str">
            <v>-</v>
          </cell>
          <cell r="E7894">
            <v>5</v>
          </cell>
        </row>
        <row r="7895">
          <cell r="B7895">
            <v>7229200000</v>
          </cell>
          <cell r="C7895" t="str">
            <v>- из стали кремнемарганцовистой</v>
          </cell>
          <cell r="D7895" t="str">
            <v>-</v>
          </cell>
          <cell r="E7895">
            <v>5</v>
          </cell>
        </row>
        <row r="7896">
          <cell r="B7896">
            <v>7229902000</v>
          </cell>
          <cell r="C7896" t="str">
            <v>- - из быстрорежущей стали</v>
          </cell>
          <cell r="D7896" t="str">
            <v>-</v>
          </cell>
          <cell r="E7896">
            <v>5</v>
          </cell>
        </row>
        <row r="7897">
          <cell r="B7897">
            <v>7229905000</v>
          </cell>
          <cell r="C7897" t="str">
            <v>- - содержащая 0,9 мас.% или более, но не более 1,15 мас.% углерода, 0,5 мас.% или более, но не более 2 мас.% хрома и, если присутствует, не более 0,5 мас.% молибдена</v>
          </cell>
          <cell r="D7897" t="str">
            <v>-</v>
          </cell>
          <cell r="E7897">
            <v>5</v>
          </cell>
        </row>
        <row r="7898">
          <cell r="B7898">
            <v>7229909000</v>
          </cell>
          <cell r="C7898" t="str">
            <v>- - прочая</v>
          </cell>
          <cell r="D7898" t="str">
            <v>-</v>
          </cell>
          <cell r="E7898">
            <v>5</v>
          </cell>
        </row>
        <row r="7899">
          <cell r="B7899">
            <v>7301100000</v>
          </cell>
          <cell r="C7899" t="str">
            <v>- конструкции шпунтовые</v>
          </cell>
          <cell r="D7899" t="str">
            <v>-</v>
          </cell>
          <cell r="E7899">
            <v>10</v>
          </cell>
        </row>
        <row r="7900">
          <cell r="B7900">
            <v>7301200000</v>
          </cell>
          <cell r="C7900" t="str">
            <v>- уголки, фасонные и специальные профили</v>
          </cell>
          <cell r="D7900" t="str">
            <v>-</v>
          </cell>
          <cell r="E7900">
            <v>10</v>
          </cell>
        </row>
        <row r="7901">
          <cell r="B7901">
            <v>7302101000</v>
          </cell>
          <cell r="C7901" t="str">
            <v>- - токоведущие с деталями из цветного металла</v>
          </cell>
          <cell r="D7901" t="str">
            <v>-</v>
          </cell>
          <cell r="E7901">
            <v>10</v>
          </cell>
        </row>
        <row r="7902">
          <cell r="B7902">
            <v>7302102200</v>
          </cell>
          <cell r="C7902" t="str">
            <v>- - - - - массой погонного метра 36 кг или более</v>
          </cell>
          <cell r="D7902" t="str">
            <v>-</v>
          </cell>
          <cell r="E7902">
            <v>10</v>
          </cell>
        </row>
        <row r="7903">
          <cell r="B7903">
            <v>7302102800</v>
          </cell>
          <cell r="C7903" t="str">
            <v>- - - - - массой погонного метра менее 36 кг</v>
          </cell>
          <cell r="D7903" t="str">
            <v>-</v>
          </cell>
          <cell r="E7903">
            <v>10</v>
          </cell>
        </row>
        <row r="7904">
          <cell r="B7904">
            <v>7302104000</v>
          </cell>
          <cell r="C7904" t="str">
            <v>- - - - рельсы с желобом</v>
          </cell>
          <cell r="D7904" t="str">
            <v>-</v>
          </cell>
          <cell r="E7904">
            <v>10</v>
          </cell>
        </row>
        <row r="7905">
          <cell r="B7905">
            <v>7302105000</v>
          </cell>
          <cell r="C7905" t="str">
            <v>- - - - прочие</v>
          </cell>
          <cell r="D7905" t="str">
            <v>-</v>
          </cell>
          <cell r="E7905">
            <v>10</v>
          </cell>
        </row>
        <row r="7906">
          <cell r="B7906">
            <v>7302109000</v>
          </cell>
          <cell r="C7906" t="str">
            <v>- - - использованные</v>
          </cell>
          <cell r="D7906" t="str">
            <v>-</v>
          </cell>
          <cell r="E7906">
            <v>10</v>
          </cell>
        </row>
        <row r="7907">
          <cell r="B7907">
            <v>7302300000</v>
          </cell>
          <cell r="C7907" t="str">
            <v>- рельсы переводные, крестовины глухого пересечения, переводные штанги и прочие поперечные соединения</v>
          </cell>
          <cell r="D7907" t="str">
            <v>-</v>
          </cell>
          <cell r="E7907">
            <v>13</v>
          </cell>
        </row>
        <row r="7908">
          <cell r="B7908">
            <v>7302400000</v>
          </cell>
          <cell r="C7908" t="str">
            <v>- накладки стыковые и подкладки опорные</v>
          </cell>
          <cell r="D7908" t="str">
            <v>-</v>
          </cell>
          <cell r="E7908">
            <v>10</v>
          </cell>
        </row>
        <row r="7909">
          <cell r="B7909">
            <v>7302900000</v>
          </cell>
          <cell r="C7909" t="str">
            <v>- прочие</v>
          </cell>
          <cell r="D7909" t="str">
            <v>-</v>
          </cell>
          <cell r="E7909">
            <v>10</v>
          </cell>
        </row>
        <row r="7910">
          <cell r="B7910">
            <v>7303001000</v>
          </cell>
          <cell r="C7910" t="str">
            <v>- трубы и трубки, используемые в системах, работающих под давлением</v>
          </cell>
          <cell r="D7910" t="str">
            <v>-</v>
          </cell>
          <cell r="E7910">
            <v>15</v>
          </cell>
        </row>
        <row r="7911">
          <cell r="B7911">
            <v>7303009000</v>
          </cell>
          <cell r="C7911" t="str">
            <v>- прочие</v>
          </cell>
          <cell r="D7911" t="str">
            <v>-</v>
          </cell>
          <cell r="E7911">
            <v>15</v>
          </cell>
        </row>
        <row r="7912">
          <cell r="B7912">
            <v>7304110001</v>
          </cell>
          <cell r="C7912" t="str">
            <v>- - - предназначенные для работы в среде, содержащей сероводород (H2S) &lt;1&gt;</v>
          </cell>
          <cell r="D7912" t="str">
            <v>-</v>
          </cell>
          <cell r="E7912">
            <v>5</v>
          </cell>
        </row>
        <row r="7913">
          <cell r="B7913">
            <v>7304110002</v>
          </cell>
          <cell r="C7913" t="str">
            <v>- - - из стали с ударной вязкостью 2,5 кгс·м/см2 и более при температуре испытания -40 °C и ниже, для изготовления соединительных деталей газопроводов &lt;1&gt;</v>
          </cell>
          <cell r="D7913" t="str">
            <v>-</v>
          </cell>
          <cell r="E7913">
            <v>5</v>
          </cell>
        </row>
        <row r="7914">
          <cell r="B7914">
            <v>7304110005</v>
          </cell>
          <cell r="C7914" t="str">
            <v>- - - - наружным диаметром не более 406,4 мм</v>
          </cell>
          <cell r="D7914" t="str">
            <v>-</v>
          </cell>
          <cell r="E7914">
            <v>7.5</v>
          </cell>
        </row>
        <row r="7915">
          <cell r="B7915">
            <v>7304110008</v>
          </cell>
          <cell r="C7915" t="str">
            <v>- - - - наружным диаметром более 406,4 мм</v>
          </cell>
          <cell r="D7915" t="str">
            <v>-</v>
          </cell>
          <cell r="E7915">
            <v>10</v>
          </cell>
        </row>
        <row r="7916">
          <cell r="B7916">
            <v>7304191001</v>
          </cell>
          <cell r="C7916" t="str">
            <v>- - - - предназначенные для работы в среде, содержащей сероводород (H2S) &lt;1&gt;</v>
          </cell>
          <cell r="D7916" t="str">
            <v>-</v>
          </cell>
          <cell r="E7916">
            <v>5</v>
          </cell>
        </row>
        <row r="7917">
          <cell r="B7917">
            <v>7304191002</v>
          </cell>
          <cell r="C7917" t="str">
            <v>- - - - из стали с ударной вязкостью 2,5 кгс·м/см2 и более при температуре испытания -40 °C и ниже, для изготовления соединительных деталей газопроводов &lt;1&gt;</v>
          </cell>
          <cell r="D7917" t="str">
            <v>-</v>
          </cell>
          <cell r="E7917">
            <v>5</v>
          </cell>
        </row>
        <row r="7918">
          <cell r="B7918">
            <v>7304191009</v>
          </cell>
          <cell r="C7918" t="str">
            <v>- - - - прочие</v>
          </cell>
          <cell r="D7918" t="str">
            <v>-</v>
          </cell>
          <cell r="E7918">
            <v>7.5</v>
          </cell>
        </row>
        <row r="7919">
          <cell r="B7919">
            <v>7304193001</v>
          </cell>
          <cell r="C7919" t="str">
            <v>- - - - предназначенные для работы в среде, содержащей сероводород (H2S) &lt;1&gt;</v>
          </cell>
          <cell r="D7919" t="str">
            <v>-</v>
          </cell>
          <cell r="E7919">
            <v>5</v>
          </cell>
        </row>
        <row r="7920">
          <cell r="B7920">
            <v>7304193002</v>
          </cell>
          <cell r="C7920" t="str">
            <v>- - - - из стали с ударной вязкостью 2,5 кгс·м/см2 и более при температуре испытания -40 °C и ниже, для изготовления соединительных деталей газопроводов &lt;1&gt;</v>
          </cell>
          <cell r="D7920" t="str">
            <v>-</v>
          </cell>
          <cell r="E7920">
            <v>5</v>
          </cell>
        </row>
        <row r="7921">
          <cell r="B7921">
            <v>7304193009</v>
          </cell>
          <cell r="C7921" t="str">
            <v>- - - - прочие</v>
          </cell>
          <cell r="D7921" t="str">
            <v>-</v>
          </cell>
          <cell r="E7921">
            <v>7.5</v>
          </cell>
        </row>
        <row r="7922">
          <cell r="B7922">
            <v>7304199001</v>
          </cell>
          <cell r="C7922" t="str">
            <v>- - - - предназначенные для работы в среде, содержащей сероводород (H2S) &lt;1&gt;</v>
          </cell>
          <cell r="D7922" t="str">
            <v>-</v>
          </cell>
          <cell r="E7922">
            <v>5</v>
          </cell>
        </row>
        <row r="7923">
          <cell r="B7923">
            <v>7304199002</v>
          </cell>
          <cell r="C7923" t="str">
            <v>- - - - из стали с ударной вязкостью 2,5 кгс·м/см2 и более при температуре испытания -40 °C и ниже, для изготовления соединительных деталей газопроводов &lt;1&gt;</v>
          </cell>
          <cell r="D7923" t="str">
            <v>-</v>
          </cell>
          <cell r="E7923">
            <v>5</v>
          </cell>
        </row>
        <row r="7924">
          <cell r="B7924">
            <v>7304199009</v>
          </cell>
          <cell r="C7924" t="str">
            <v>- - - - прочие</v>
          </cell>
          <cell r="D7924" t="str">
            <v>-</v>
          </cell>
          <cell r="E7924">
            <v>10</v>
          </cell>
        </row>
        <row r="7925">
          <cell r="B7925">
            <v>7304220001</v>
          </cell>
          <cell r="C7925" t="str">
            <v>- - - из стали с минимальным пределом текучести 724 МПа и более &lt;1&gt;</v>
          </cell>
          <cell r="D7925" t="str">
            <v>-</v>
          </cell>
          <cell r="E7925">
            <v>5</v>
          </cell>
        </row>
        <row r="7926">
          <cell r="B7926">
            <v>7304220002</v>
          </cell>
          <cell r="C7926" t="str">
            <v>- - -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 &lt;1&gt;</v>
          </cell>
          <cell r="D7926" t="str">
            <v>-</v>
          </cell>
          <cell r="E7926">
            <v>5</v>
          </cell>
        </row>
        <row r="7927">
          <cell r="B7927">
            <v>7304220009</v>
          </cell>
          <cell r="C7927" t="str">
            <v>- - - прочие</v>
          </cell>
          <cell r="D7927" t="str">
            <v>-</v>
          </cell>
          <cell r="E7927">
            <v>7.5</v>
          </cell>
        </row>
        <row r="7928">
          <cell r="B7928">
            <v>7304230001</v>
          </cell>
          <cell r="C7928" t="str">
            <v>- - - из стали с минимальным пределом текучести 724 МПа и более &lt;1&gt;</v>
          </cell>
          <cell r="D7928" t="str">
            <v>-</v>
          </cell>
          <cell r="E7928">
            <v>5</v>
          </cell>
        </row>
        <row r="7929">
          <cell r="B7929">
            <v>7304230002</v>
          </cell>
          <cell r="C7929" t="str">
            <v>- - -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 &lt;1&gt;</v>
          </cell>
          <cell r="D7929" t="str">
            <v>-</v>
          </cell>
          <cell r="E7929">
            <v>5</v>
          </cell>
        </row>
        <row r="7930">
          <cell r="B7930">
            <v>7304230009</v>
          </cell>
          <cell r="C7930" t="str">
            <v>- - - прочие</v>
          </cell>
          <cell r="D7930" t="str">
            <v>-</v>
          </cell>
          <cell r="E7930">
            <v>7.5</v>
          </cell>
        </row>
        <row r="7931">
          <cell r="B7931">
            <v>7304240001</v>
          </cell>
          <cell r="C7931" t="str">
            <v>- - - - трубы обсадные и насосно-компрессорные из стали с минимальным пределом текучести 758 МПа и более &lt;1&gt;</v>
          </cell>
          <cell r="D7931" t="str">
            <v>-</v>
          </cell>
          <cell r="E7931">
            <v>5</v>
          </cell>
        </row>
        <row r="7932">
          <cell r="B7932">
            <v>7304240002</v>
          </cell>
          <cell r="C7932" t="str">
            <v>- - - - 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 &lt;1&gt;</v>
          </cell>
          <cell r="D7932" t="str">
            <v>-</v>
          </cell>
          <cell r="E7932">
            <v>5</v>
          </cell>
        </row>
        <row r="7933">
          <cell r="B7933">
            <v>7304240003</v>
          </cell>
          <cell r="C7933" t="str">
            <v>- - - - трубы обсадные с безмуфтовыми соединениями</v>
          </cell>
          <cell r="D7933" t="str">
            <v>-</v>
          </cell>
          <cell r="E7933">
            <v>5</v>
          </cell>
        </row>
        <row r="7934">
          <cell r="B7934">
            <v>7304240004</v>
          </cell>
          <cell r="C7934" t="str">
            <v>- - - - трубы обсадные наружным диаметром 339,7 мм</v>
          </cell>
          <cell r="D7934" t="str">
            <v>-</v>
          </cell>
          <cell r="E7934">
            <v>5</v>
          </cell>
        </row>
        <row r="7935">
          <cell r="B7935">
            <v>7304240005</v>
          </cell>
          <cell r="C7935" t="str">
            <v>- - - - прочие</v>
          </cell>
          <cell r="D7935" t="str">
            <v>-</v>
          </cell>
          <cell r="E7935">
            <v>7.5</v>
          </cell>
        </row>
        <row r="7936">
          <cell r="B7936">
            <v>7304240006</v>
          </cell>
          <cell r="C7936" t="str">
            <v>- - - - трубы обсадные наружным диаметром 508 мм и более</v>
          </cell>
          <cell r="D7936" t="str">
            <v>-</v>
          </cell>
          <cell r="E7936">
            <v>5</v>
          </cell>
        </row>
        <row r="7937">
          <cell r="B7937">
            <v>7304240009</v>
          </cell>
          <cell r="C7937" t="str">
            <v>- - - - прочие</v>
          </cell>
          <cell r="D7937" t="str">
            <v>-</v>
          </cell>
          <cell r="E7937">
            <v>10</v>
          </cell>
        </row>
        <row r="7938">
          <cell r="B7938">
            <v>7304291001</v>
          </cell>
          <cell r="C7938" t="str">
            <v>- - - - трубы обсадные и насосно-компрессорные из стали с минимальным пределом текучести 758 МПа и более &lt;1&gt;</v>
          </cell>
          <cell r="D7938" t="str">
            <v>-</v>
          </cell>
          <cell r="E7938">
            <v>5</v>
          </cell>
        </row>
        <row r="7939">
          <cell r="B7939">
            <v>7304291002</v>
          </cell>
          <cell r="C7939" t="str">
            <v>- - - - 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 &lt;1&gt;</v>
          </cell>
          <cell r="D7939" t="str">
            <v>-</v>
          </cell>
          <cell r="E7939">
            <v>5</v>
          </cell>
        </row>
        <row r="7940">
          <cell r="B7940">
            <v>7304291003</v>
          </cell>
          <cell r="C7940" t="str">
            <v>- - - - трубы обсадные с безмуфтовыми соединениями</v>
          </cell>
          <cell r="D7940" t="str">
            <v>-</v>
          </cell>
          <cell r="E7940">
            <v>5</v>
          </cell>
        </row>
        <row r="7941">
          <cell r="B7941">
            <v>7304291009</v>
          </cell>
          <cell r="C7941" t="str">
            <v>- - - - прочие</v>
          </cell>
          <cell r="D7941" t="str">
            <v>-</v>
          </cell>
          <cell r="E7941">
            <v>7.5</v>
          </cell>
        </row>
        <row r="7942">
          <cell r="B7942">
            <v>7304293001</v>
          </cell>
          <cell r="C7942" t="str">
            <v>- - - - трубы обсадные и насосно-компрессорные из стали с минимальным пределом текучести 758 МПа и более &lt;1&gt;</v>
          </cell>
          <cell r="D7942" t="str">
            <v>-</v>
          </cell>
          <cell r="E7942">
            <v>5</v>
          </cell>
        </row>
        <row r="7943">
          <cell r="B7943">
            <v>7304293002</v>
          </cell>
          <cell r="C7943" t="str">
            <v>- - - - 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 &lt;1&gt;</v>
          </cell>
          <cell r="D7943" t="str">
            <v>-</v>
          </cell>
          <cell r="E7943">
            <v>5</v>
          </cell>
        </row>
        <row r="7944">
          <cell r="B7944">
            <v>7304293003</v>
          </cell>
          <cell r="C7944" t="str">
            <v>- - - - трубы обсадные с безмуфтовыми соединениями</v>
          </cell>
          <cell r="D7944" t="str">
            <v>-</v>
          </cell>
          <cell r="E7944">
            <v>5</v>
          </cell>
        </row>
        <row r="7945">
          <cell r="B7945">
            <v>7304293004</v>
          </cell>
          <cell r="C7945" t="str">
            <v>- - - - трубы обсадные наружным диаметром 339,7 мм</v>
          </cell>
          <cell r="D7945" t="str">
            <v>-</v>
          </cell>
          <cell r="E7945">
            <v>5</v>
          </cell>
        </row>
        <row r="7946">
          <cell r="B7946">
            <v>7304293009</v>
          </cell>
          <cell r="C7946" t="str">
            <v>- - - - прочие</v>
          </cell>
          <cell r="D7946" t="str">
            <v>-</v>
          </cell>
          <cell r="E7946">
            <v>7.5</v>
          </cell>
        </row>
        <row r="7947">
          <cell r="B7947">
            <v>7304299001</v>
          </cell>
          <cell r="C7947" t="str">
            <v>- - - - трубы обсадные наружным диаметром 508 мм и более</v>
          </cell>
          <cell r="D7947" t="str">
            <v>-</v>
          </cell>
          <cell r="E7947">
            <v>5</v>
          </cell>
        </row>
        <row r="7948">
          <cell r="B7948">
            <v>7304299009</v>
          </cell>
          <cell r="C7948" t="str">
            <v>- - - - прочие</v>
          </cell>
          <cell r="D7948" t="str">
            <v>-</v>
          </cell>
          <cell r="E7948">
            <v>10</v>
          </cell>
        </row>
        <row r="7949">
          <cell r="B7949">
            <v>7304312001</v>
          </cell>
          <cell r="C7949" t="str">
            <v>- - - - для промышленной сборки моторных транспортных средств товарных позиций 8701 - 8705, их узлов и агрегатов &lt;5&gt;</v>
          </cell>
          <cell r="D7949" t="str">
            <v>-</v>
          </cell>
          <cell r="E7949">
            <v>5</v>
          </cell>
        </row>
        <row r="7950">
          <cell r="B7950">
            <v>7304312002</v>
          </cell>
          <cell r="C7950" t="str">
            <v>- - - - - с присоединенными фитингами, пригодные для подачи газов или жидкостей, предназначенные для гражданских воздушных судов &lt;5&gt;</v>
          </cell>
          <cell r="D7950" t="str">
            <v>-</v>
          </cell>
          <cell r="E7950">
            <v>5</v>
          </cell>
        </row>
        <row r="7951">
          <cell r="B7951">
            <v>7304312008</v>
          </cell>
          <cell r="C7951" t="str">
            <v>- - - - - прочие</v>
          </cell>
          <cell r="D7951" t="str">
            <v>-</v>
          </cell>
          <cell r="E7951">
            <v>7.5</v>
          </cell>
        </row>
        <row r="7952">
          <cell r="B7952">
            <v>7304318001</v>
          </cell>
          <cell r="C7952" t="str">
            <v>- - - - с присоединенными фитингами, пригодные для подачи газов или жидкостей, предназначенные для гражданских воздушных судов &lt;5&gt;</v>
          </cell>
          <cell r="D7952" t="str">
            <v>-</v>
          </cell>
          <cell r="E7952">
            <v>5</v>
          </cell>
        </row>
        <row r="7953">
          <cell r="B7953">
            <v>7304318009</v>
          </cell>
          <cell r="C7953" t="str">
            <v>- - - - прочие</v>
          </cell>
          <cell r="D7953" t="str">
            <v>-</v>
          </cell>
          <cell r="E7953">
            <v>10</v>
          </cell>
        </row>
        <row r="7954">
          <cell r="B7954">
            <v>7304391000</v>
          </cell>
          <cell r="C7954" t="str">
            <v>- - - необработанные, прямые, с равномерной толщиной стенки для использования исключительно в производстве труб другого сечения и с другой толщиной стенки</v>
          </cell>
          <cell r="D7954" t="str">
            <v>-</v>
          </cell>
          <cell r="E7954">
            <v>10</v>
          </cell>
        </row>
        <row r="7955">
          <cell r="B7955">
            <v>7304395201</v>
          </cell>
          <cell r="C7955" t="str">
            <v>- - - - - - с присоединенными фитингами, пригодные для подачи газов или жидкостей, предназначенные для гражданских воздушных судов &lt;5&gt;</v>
          </cell>
          <cell r="D7955" t="str">
            <v>-</v>
          </cell>
          <cell r="E7955">
            <v>5</v>
          </cell>
        </row>
        <row r="7956">
          <cell r="B7956">
            <v>7304395209</v>
          </cell>
          <cell r="C7956" t="str">
            <v>- - - - - - прочие</v>
          </cell>
          <cell r="D7956" t="str">
            <v>-</v>
          </cell>
          <cell r="E7956">
            <v>10</v>
          </cell>
        </row>
        <row r="7957">
          <cell r="B7957">
            <v>7304395801</v>
          </cell>
          <cell r="C7957" t="str">
            <v>- - - - - - с присоединенными фитингами, пригодные для подачи газов или жидкостей, предназначенные для гражданских воздушных судов &lt;5&gt;</v>
          </cell>
          <cell r="D7957" t="str">
            <v>-</v>
          </cell>
          <cell r="E7957">
            <v>5</v>
          </cell>
        </row>
        <row r="7958">
          <cell r="B7958">
            <v>7304395809</v>
          </cell>
          <cell r="C7958" t="str">
            <v>- - - - - - прочие</v>
          </cell>
          <cell r="D7958" t="str">
            <v>-</v>
          </cell>
          <cell r="E7958">
            <v>10</v>
          </cell>
        </row>
        <row r="7959">
          <cell r="B7959">
            <v>7304399201</v>
          </cell>
          <cell r="C7959" t="str">
            <v>- - - - - - с присоединенными фитингами, пригодные для подачи газов или жидкостей, предназначенные для гражданских воздушных судов &lt;5&gt;</v>
          </cell>
          <cell r="D7959" t="str">
            <v>-</v>
          </cell>
          <cell r="E7959">
            <v>5</v>
          </cell>
        </row>
        <row r="7960">
          <cell r="B7960">
            <v>7304399209</v>
          </cell>
          <cell r="C7960" t="str">
            <v>- - - - - - прочие</v>
          </cell>
          <cell r="D7960" t="str">
            <v>-</v>
          </cell>
          <cell r="E7960">
            <v>7.5</v>
          </cell>
        </row>
        <row r="7961">
          <cell r="B7961">
            <v>7304399300</v>
          </cell>
          <cell r="C7961" t="str">
            <v>- - - - - более 168,3 мм, но не более 406,4 мм</v>
          </cell>
          <cell r="D7961" t="str">
            <v>-</v>
          </cell>
          <cell r="E7961">
            <v>7.5</v>
          </cell>
        </row>
        <row r="7962">
          <cell r="B7962">
            <v>7304399801</v>
          </cell>
          <cell r="C7962" t="str">
            <v>- - - - - - наружным диаметром более 421 мм и толщиной стенки более 10,5 мм</v>
          </cell>
          <cell r="D7962" t="str">
            <v>-</v>
          </cell>
          <cell r="E7962">
            <v>7.5</v>
          </cell>
        </row>
        <row r="7963">
          <cell r="B7963">
            <v>7304399809</v>
          </cell>
          <cell r="C7963" t="str">
            <v>- - - - - - прочие</v>
          </cell>
          <cell r="D7963" t="str">
            <v>-</v>
          </cell>
          <cell r="E7963">
            <v>5</v>
          </cell>
        </row>
        <row r="7964">
          <cell r="B7964">
            <v>7304410001</v>
          </cell>
          <cell r="C7964" t="str">
            <v>- - - для производства авиационных двигателей &lt;5&gt;</v>
          </cell>
          <cell r="D7964" t="str">
            <v>-</v>
          </cell>
          <cell r="E7964">
            <v>0</v>
          </cell>
        </row>
        <row r="7965">
          <cell r="B7965">
            <v>7304410005</v>
          </cell>
          <cell r="C7965" t="str">
            <v>- - - - с присоединенными фитингами, пригодные для подачи газов или жидкостей, предназначенные для гражданских воздушных судов &lt;5&gt;</v>
          </cell>
          <cell r="D7965" t="str">
            <v>-</v>
          </cell>
          <cell r="E7965">
            <v>5</v>
          </cell>
        </row>
        <row r="7966">
          <cell r="B7966">
            <v>7304410008</v>
          </cell>
          <cell r="C7966" t="str">
            <v>- - - - прочие</v>
          </cell>
          <cell r="D7966" t="str">
            <v>-</v>
          </cell>
          <cell r="E7966">
            <v>7.5</v>
          </cell>
        </row>
        <row r="7967">
          <cell r="B7967">
            <v>7304491000</v>
          </cell>
          <cell r="C7967" t="str">
            <v>- - - необработанные, прямые, с равномерной толщиной стенки для использования исключительно в производстве труб другого сечения и с другой толщиной стенки</v>
          </cell>
          <cell r="D7967" t="str">
            <v>-</v>
          </cell>
          <cell r="E7967">
            <v>10</v>
          </cell>
        </row>
        <row r="7968">
          <cell r="B7968">
            <v>7304499301</v>
          </cell>
          <cell r="C7968" t="str">
            <v>- - - - - для гражданских воздушных судов &lt;5&gt;</v>
          </cell>
          <cell r="D7968" t="str">
            <v>-</v>
          </cell>
          <cell r="E7968">
            <v>0</v>
          </cell>
        </row>
        <row r="7969">
          <cell r="B7969">
            <v>7304499309</v>
          </cell>
          <cell r="C7969" t="str">
            <v>- - - - - прочие</v>
          </cell>
          <cell r="D7969" t="str">
            <v>-</v>
          </cell>
          <cell r="E7969">
            <v>7.5</v>
          </cell>
        </row>
        <row r="7970">
          <cell r="B7970">
            <v>7304499501</v>
          </cell>
          <cell r="C7970" t="str">
            <v>- - - - - для гражданских воздушных судов &lt;5&gt;</v>
          </cell>
          <cell r="D7970" t="str">
            <v>-</v>
          </cell>
          <cell r="E7970">
            <v>0</v>
          </cell>
        </row>
        <row r="7971">
          <cell r="B7971">
            <v>7304499509</v>
          </cell>
          <cell r="C7971" t="str">
            <v>- - - - - прочие</v>
          </cell>
          <cell r="D7971" t="str">
            <v>-</v>
          </cell>
          <cell r="E7971">
            <v>7.5</v>
          </cell>
        </row>
        <row r="7972">
          <cell r="B7972">
            <v>7304499900</v>
          </cell>
          <cell r="C7972" t="str">
            <v>- - - - наружным диаметром более 406,4 мм</v>
          </cell>
          <cell r="D7972" t="str">
            <v>-</v>
          </cell>
          <cell r="E7972">
            <v>10</v>
          </cell>
        </row>
        <row r="7973">
          <cell r="B7973">
            <v>7304511200</v>
          </cell>
          <cell r="C7973" t="str">
            <v>- - - - не более 0,5 м</v>
          </cell>
          <cell r="D7973" t="str">
            <v>-</v>
          </cell>
          <cell r="E7973">
            <v>10</v>
          </cell>
        </row>
        <row r="7974">
          <cell r="B7974">
            <v>7304511800</v>
          </cell>
          <cell r="C7974" t="str">
            <v>- - - - более 0,5 м</v>
          </cell>
          <cell r="D7974" t="str">
            <v>-</v>
          </cell>
          <cell r="E7974">
            <v>10</v>
          </cell>
        </row>
        <row r="7975">
          <cell r="B7975">
            <v>7304518101</v>
          </cell>
          <cell r="C7975" t="str">
            <v>- - - - - с присоединенными фитингами, пригодные для подачи газов или жидкостей, предназначенные для гражданских воздушных судов &lt;5&gt;</v>
          </cell>
          <cell r="D7975" t="str">
            <v>-</v>
          </cell>
          <cell r="E7975">
            <v>5</v>
          </cell>
        </row>
        <row r="7976">
          <cell r="B7976">
            <v>7304518109</v>
          </cell>
          <cell r="C7976" t="str">
            <v>- - - - - прочие</v>
          </cell>
          <cell r="D7976" t="str">
            <v>-</v>
          </cell>
          <cell r="E7976">
            <v>7.5</v>
          </cell>
        </row>
        <row r="7977">
          <cell r="B7977">
            <v>7304518901</v>
          </cell>
          <cell r="C7977" t="str">
            <v>- - - - - с присоединенными фитингами, пригодные для подачи газов или жидкостей, предназначенные для гражданских воздушных судов &lt;5&gt;</v>
          </cell>
          <cell r="D7977" t="str">
            <v>-</v>
          </cell>
          <cell r="E7977">
            <v>5</v>
          </cell>
        </row>
        <row r="7978">
          <cell r="B7978">
            <v>7304518909</v>
          </cell>
          <cell r="C7978" t="str">
            <v>- - - - - прочие</v>
          </cell>
          <cell r="D7978" t="str">
            <v>-</v>
          </cell>
          <cell r="E7978">
            <v>10</v>
          </cell>
        </row>
        <row r="7979">
          <cell r="B7979">
            <v>7304591000</v>
          </cell>
          <cell r="C7979" t="str">
            <v>- - - необработанные, прямые, с равномерной толщиной стенки для использования исключительно в производстве труб другого сечения и с другой толщиной стенки</v>
          </cell>
          <cell r="D7979" t="str">
            <v>-</v>
          </cell>
          <cell r="E7979">
            <v>10</v>
          </cell>
        </row>
        <row r="7980">
          <cell r="B7980">
            <v>7304593200</v>
          </cell>
          <cell r="C7980" t="str">
            <v>- - - - не более 0,5 м</v>
          </cell>
          <cell r="D7980" t="str">
            <v>-</v>
          </cell>
          <cell r="E7980">
            <v>10</v>
          </cell>
        </row>
        <row r="7981">
          <cell r="B7981">
            <v>7304593800</v>
          </cell>
          <cell r="C7981" t="str">
            <v>- - - - более 0,5 м</v>
          </cell>
          <cell r="D7981" t="str">
            <v>-</v>
          </cell>
          <cell r="E7981">
            <v>10</v>
          </cell>
        </row>
        <row r="7982">
          <cell r="B7982">
            <v>7304599201</v>
          </cell>
          <cell r="C7982" t="str">
            <v>- - - - - с присоединенными фитингами, пригодные для подачи газов или жидкостей, предназначенные для гражданских воздушных судов &lt;5&gt;</v>
          </cell>
          <cell r="D7982" t="str">
            <v>-</v>
          </cell>
          <cell r="E7982">
            <v>5</v>
          </cell>
        </row>
        <row r="7983">
          <cell r="B7983">
            <v>7304599209</v>
          </cell>
          <cell r="C7983" t="str">
            <v>- - - - - прочие</v>
          </cell>
          <cell r="D7983" t="str">
            <v>-</v>
          </cell>
          <cell r="E7983">
            <v>7.5</v>
          </cell>
        </row>
        <row r="7984">
          <cell r="B7984">
            <v>7304599300</v>
          </cell>
          <cell r="C7984" t="str">
            <v>- - - - наружным диаметром более 168,3 мм, но не более 406,4 мм</v>
          </cell>
          <cell r="D7984" t="str">
            <v>-</v>
          </cell>
          <cell r="E7984">
            <v>7.5</v>
          </cell>
        </row>
        <row r="7985">
          <cell r="B7985">
            <v>7304599900</v>
          </cell>
          <cell r="C7985" t="str">
            <v>- - - - наружным диаметром более 406,4 мм</v>
          </cell>
          <cell r="D7985" t="str">
            <v>-</v>
          </cell>
          <cell r="E7985">
            <v>7.5</v>
          </cell>
        </row>
        <row r="7986">
          <cell r="B7986">
            <v>7304900001</v>
          </cell>
          <cell r="C7986" t="str">
            <v>- - с присоединенными фитингами, пригодные для подачи газов или жидкостей, предназначенные для гражданских воздушных судов &lt;5&gt;</v>
          </cell>
          <cell r="D7986" t="str">
            <v>-</v>
          </cell>
          <cell r="E7986">
            <v>5</v>
          </cell>
        </row>
        <row r="7987">
          <cell r="B7987">
            <v>7304900009</v>
          </cell>
          <cell r="C7987" t="str">
            <v>- - прочие</v>
          </cell>
          <cell r="D7987" t="str">
            <v>-</v>
          </cell>
          <cell r="E7987">
            <v>7.5</v>
          </cell>
        </row>
        <row r="7988">
          <cell r="B7988">
            <v>7305110001</v>
          </cell>
          <cell r="C7988" t="str">
            <v>- - - наружным диаметром 530 мм и более, из стали с временным сопротивлением разрыву (пределом прочности) 565 МПа (что соответствует 57,6 кгс/мм2) и более &lt;1&gt;</v>
          </cell>
          <cell r="D7988" t="str">
            <v>-</v>
          </cell>
          <cell r="E7988">
            <v>5</v>
          </cell>
        </row>
        <row r="7989">
          <cell r="B7989">
            <v>7305110002</v>
          </cell>
          <cell r="C7989" t="str">
            <v>- - - наружным диаметром 530 мм и более, из стали с временным сопротивлением разрыву (пределом прочности) 530 МПа (что соответствует 54 кгс/мм2) и более и ударной вязкостью металла 2,5 кгс·м/см2 и более при температуре испытания -34 °C и ниже &lt;1&gt;</v>
          </cell>
          <cell r="D7989" t="str">
            <v>-</v>
          </cell>
          <cell r="E7989">
            <v>5</v>
          </cell>
        </row>
        <row r="7990">
          <cell r="B7990">
            <v>7305110003</v>
          </cell>
          <cell r="C7990" t="str">
            <v>- - - наружным диаметром 530 мм и более, из стали с пределом текучести 290 МПа (что соответствует 29,6 кгс/мм2) и выше, предназначенные для работы в среде, содержащей сероводород (H2S) &lt;1&gt;</v>
          </cell>
          <cell r="D7990" t="str">
            <v>-</v>
          </cell>
          <cell r="E7990">
            <v>5</v>
          </cell>
        </row>
        <row r="7991">
          <cell r="B7991">
            <v>7305110004</v>
          </cell>
          <cell r="C7991" t="str">
            <v>- - - с утяжеляющей бетонной оболочкой</v>
          </cell>
          <cell r="D7991" t="str">
            <v>-</v>
          </cell>
          <cell r="E7991">
            <v>0</v>
          </cell>
        </row>
        <row r="7992">
          <cell r="B7992">
            <v>7305110008</v>
          </cell>
          <cell r="C7992" t="str">
            <v>- - - прочие</v>
          </cell>
          <cell r="D7992" t="str">
            <v>-</v>
          </cell>
          <cell r="E7992">
            <v>7.5</v>
          </cell>
        </row>
        <row r="7993">
          <cell r="B7993">
            <v>7305120000</v>
          </cell>
          <cell r="C7993" t="str">
            <v>- - прочие сварные прямошовные</v>
          </cell>
          <cell r="D7993" t="str">
            <v>-</v>
          </cell>
          <cell r="E7993">
            <v>10</v>
          </cell>
        </row>
        <row r="7994">
          <cell r="B7994">
            <v>7305190000</v>
          </cell>
          <cell r="C7994" t="str">
            <v>- - прочие</v>
          </cell>
          <cell r="D7994" t="str">
            <v>-</v>
          </cell>
          <cell r="E7994">
            <v>10</v>
          </cell>
        </row>
        <row r="7995">
          <cell r="B7995">
            <v>7305200000</v>
          </cell>
          <cell r="C7995" t="str">
            <v>- трубы обсадные, используемые при бурении нефтяных или газовых скважин</v>
          </cell>
          <cell r="D7995" t="str">
            <v>-</v>
          </cell>
          <cell r="E7995">
            <v>10</v>
          </cell>
        </row>
        <row r="7996">
          <cell r="B7996">
            <v>7305310000</v>
          </cell>
          <cell r="C7996" t="str">
            <v>- - сварные прямошовные</v>
          </cell>
          <cell r="D7996" t="str">
            <v>-</v>
          </cell>
          <cell r="E7996">
            <v>7.5</v>
          </cell>
        </row>
        <row r="7997">
          <cell r="B7997">
            <v>7305390000</v>
          </cell>
          <cell r="C7997" t="str">
            <v>- - прочие</v>
          </cell>
          <cell r="D7997" t="str">
            <v>-</v>
          </cell>
          <cell r="E7997">
            <v>10</v>
          </cell>
        </row>
        <row r="7998">
          <cell r="B7998">
            <v>7305900000</v>
          </cell>
          <cell r="C7998" t="str">
            <v>- прочие</v>
          </cell>
          <cell r="D7998" t="str">
            <v>-</v>
          </cell>
          <cell r="E7998">
            <v>10</v>
          </cell>
        </row>
        <row r="7999">
          <cell r="B7999">
            <v>7306111000</v>
          </cell>
          <cell r="C7999" t="str">
            <v>- - - сварные прямошовные</v>
          </cell>
          <cell r="D7999" t="str">
            <v>-</v>
          </cell>
          <cell r="E7999">
            <v>10</v>
          </cell>
        </row>
        <row r="8000">
          <cell r="B8000">
            <v>7306119000</v>
          </cell>
          <cell r="C8000" t="str">
            <v>- - - сварные спиральношовные</v>
          </cell>
          <cell r="D8000" t="str">
            <v>-</v>
          </cell>
          <cell r="E8000">
            <v>10</v>
          </cell>
        </row>
        <row r="8001">
          <cell r="B8001">
            <v>7306191000</v>
          </cell>
          <cell r="C8001" t="str">
            <v>- - - сварные прямошовные</v>
          </cell>
          <cell r="D8001" t="str">
            <v>-</v>
          </cell>
          <cell r="E8001">
            <v>10</v>
          </cell>
        </row>
        <row r="8002">
          <cell r="B8002">
            <v>7306199000</v>
          </cell>
          <cell r="C8002" t="str">
            <v>- - - сварные спиральношовные</v>
          </cell>
          <cell r="D8002" t="str">
            <v>-</v>
          </cell>
          <cell r="E8002">
            <v>10</v>
          </cell>
        </row>
        <row r="8003">
          <cell r="B8003">
            <v>7306210000</v>
          </cell>
          <cell r="C8003" t="str">
            <v>- - сварные, из коррозионностойкой стали</v>
          </cell>
          <cell r="D8003" t="str">
            <v>-</v>
          </cell>
          <cell r="E8003">
            <v>10</v>
          </cell>
        </row>
        <row r="8004">
          <cell r="B8004">
            <v>7306290000</v>
          </cell>
          <cell r="C8004" t="str">
            <v>- - прочие</v>
          </cell>
          <cell r="D8004" t="str">
            <v>-</v>
          </cell>
          <cell r="E8004">
            <v>10</v>
          </cell>
        </row>
        <row r="8005">
          <cell r="B8005">
            <v>7306301100</v>
          </cell>
          <cell r="C8005" t="str">
            <v>- - - не более 2 мм</v>
          </cell>
          <cell r="D8005" t="str">
            <v>-</v>
          </cell>
          <cell r="E8005">
            <v>5</v>
          </cell>
        </row>
        <row r="8006">
          <cell r="B8006">
            <v>7306301901</v>
          </cell>
          <cell r="C8006" t="str">
            <v>- - - - с присоединенными фитингами, пригодные для подачи газов или жидкостей, предназначенные для гражданских воздушных судов &lt;5&gt;</v>
          </cell>
          <cell r="D8006" t="str">
            <v>-</v>
          </cell>
          <cell r="E8006">
            <v>5</v>
          </cell>
        </row>
        <row r="8007">
          <cell r="B8007">
            <v>7306301909</v>
          </cell>
          <cell r="C8007" t="str">
            <v>- - - - прочие</v>
          </cell>
          <cell r="D8007" t="str">
            <v>-</v>
          </cell>
          <cell r="E8007">
            <v>10</v>
          </cell>
        </row>
        <row r="8008">
          <cell r="B8008">
            <v>7306304101</v>
          </cell>
          <cell r="C8008" t="str">
            <v>- - - - - с присоединенными фитингами, пригодные для подачи газов или жидкостей, предназначенные для гражданских воздушных судов &lt;5&gt;</v>
          </cell>
          <cell r="D8008" t="str">
            <v>-</v>
          </cell>
          <cell r="E8008">
            <v>5</v>
          </cell>
        </row>
        <row r="8009">
          <cell r="B8009">
            <v>7306304109</v>
          </cell>
          <cell r="C8009" t="str">
            <v>- - - - - прочие</v>
          </cell>
          <cell r="D8009" t="str">
            <v>-</v>
          </cell>
          <cell r="E8009">
            <v>10</v>
          </cell>
        </row>
        <row r="8010">
          <cell r="B8010">
            <v>7306304901</v>
          </cell>
          <cell r="C8010" t="str">
            <v>- - - - - с присоединенными фитингами, пригодные для подачи газов или жидкостей, предназначенные для гражданских воздушных судов &lt;5&gt;</v>
          </cell>
          <cell r="D8010" t="str">
            <v>-</v>
          </cell>
          <cell r="E8010">
            <v>5</v>
          </cell>
        </row>
        <row r="8011">
          <cell r="B8011">
            <v>7306304909</v>
          </cell>
          <cell r="C8011" t="str">
            <v>- - - - - прочие</v>
          </cell>
          <cell r="D8011" t="str">
            <v>-</v>
          </cell>
          <cell r="E8011">
            <v>10</v>
          </cell>
        </row>
        <row r="8012">
          <cell r="B8012">
            <v>7306307201</v>
          </cell>
          <cell r="C8012" t="str">
            <v>- - - - - - с присоединенными фитингами, пригодные для подачи газов или жидкостей, предназначенные для гражданских воздушных судов &lt;5&gt;</v>
          </cell>
          <cell r="D8012" t="str">
            <v>-</v>
          </cell>
          <cell r="E8012">
            <v>5</v>
          </cell>
        </row>
        <row r="8013">
          <cell r="B8013">
            <v>7306307209</v>
          </cell>
          <cell r="C8013" t="str">
            <v>- - - - - - прочие</v>
          </cell>
          <cell r="D8013" t="str">
            <v>-</v>
          </cell>
          <cell r="E8013">
            <v>10</v>
          </cell>
        </row>
        <row r="8014">
          <cell r="B8014">
            <v>7306307701</v>
          </cell>
          <cell r="C8014" t="str">
            <v>- - - - - - для промышленной сборки моторных транспортных средств товарных позиций 8701 - 8705, их узлов и агрегатов &lt;5&gt;</v>
          </cell>
          <cell r="D8014" t="str">
            <v>-</v>
          </cell>
          <cell r="E8014">
            <v>5</v>
          </cell>
        </row>
        <row r="8015">
          <cell r="B8015">
            <v>7306307702</v>
          </cell>
          <cell r="C8015" t="str">
            <v>- - - - - - - с присоединенными фитингами, пригодные для подачи газов или жидкостей, предназначенные для гражданских воздушных судов &lt;5&gt;</v>
          </cell>
          <cell r="D8015" t="str">
            <v>-</v>
          </cell>
          <cell r="E8015">
            <v>5</v>
          </cell>
        </row>
        <row r="8016">
          <cell r="B8016">
            <v>7306307708</v>
          </cell>
          <cell r="C8016" t="str">
            <v>- - - - - - - прочие</v>
          </cell>
          <cell r="D8016" t="str">
            <v>-</v>
          </cell>
          <cell r="E8016">
            <v>7.5</v>
          </cell>
        </row>
        <row r="8017">
          <cell r="B8017">
            <v>7306308000</v>
          </cell>
          <cell r="C8017" t="str">
            <v>- - - - более 168,3 мм, но не более 406,4 мм</v>
          </cell>
          <cell r="D8017" t="str">
            <v>-</v>
          </cell>
          <cell r="E8017">
            <v>7.5</v>
          </cell>
        </row>
        <row r="8018">
          <cell r="B8018">
            <v>7306402001</v>
          </cell>
          <cell r="C8018" t="str">
            <v>- - - с присоединенными фитингами, пригодные для подачи газов или жидкостей, для гражданских воздушных судов &lt;5&gt;</v>
          </cell>
          <cell r="D8018" t="str">
            <v>-</v>
          </cell>
          <cell r="E8018">
            <v>5</v>
          </cell>
        </row>
        <row r="8019">
          <cell r="B8019">
            <v>7306402009</v>
          </cell>
          <cell r="C8019" t="str">
            <v>- - - прочие</v>
          </cell>
          <cell r="D8019" t="str">
            <v>-</v>
          </cell>
          <cell r="E8019">
            <v>7.5</v>
          </cell>
        </row>
        <row r="8020">
          <cell r="B8020">
            <v>7306408001</v>
          </cell>
          <cell r="C8020" t="str">
            <v>- - - для промышленной сборки моторных транспортных средств товарных позиций 8701 - 8705, их узлов и агрегатов &lt;5&gt;</v>
          </cell>
          <cell r="D8020" t="str">
            <v>-</v>
          </cell>
          <cell r="E8020">
            <v>5</v>
          </cell>
        </row>
        <row r="8021">
          <cell r="B8021">
            <v>7306408002</v>
          </cell>
          <cell r="C8021" t="str">
            <v>- - - - с присоединенными фитингами, пригодные для подачи газов или жидкостей, предназначенные для гражданских воздушных судов &lt;5&gt;</v>
          </cell>
          <cell r="D8021" t="str">
            <v>-</v>
          </cell>
          <cell r="E8021">
            <v>5</v>
          </cell>
        </row>
        <row r="8022">
          <cell r="B8022">
            <v>7306408008</v>
          </cell>
          <cell r="C8022" t="str">
            <v>- - - - прочие</v>
          </cell>
          <cell r="D8022" t="str">
            <v>-</v>
          </cell>
          <cell r="E8022">
            <v>7.5</v>
          </cell>
        </row>
        <row r="8023">
          <cell r="B8023">
            <v>7306502001</v>
          </cell>
          <cell r="C8023" t="str">
            <v>- - - с присоединенными фитингами, пригодные для подачи газов или жидкостей, предназначенные для гражданских воздушных судов &lt;5&gt;</v>
          </cell>
          <cell r="D8023" t="str">
            <v>-</v>
          </cell>
          <cell r="E8023">
            <v>5</v>
          </cell>
        </row>
        <row r="8024">
          <cell r="B8024">
            <v>7306502009</v>
          </cell>
          <cell r="C8024" t="str">
            <v>- - - прочие</v>
          </cell>
          <cell r="D8024" t="str">
            <v>-</v>
          </cell>
          <cell r="E8024">
            <v>10</v>
          </cell>
        </row>
        <row r="8025">
          <cell r="B8025">
            <v>7306508001</v>
          </cell>
          <cell r="C8025" t="str">
            <v>- - - с присоединенными фитингами, пригодные для подачи газов или жидкостей, предназначенные для гражданских воздушных судов &lt;5&gt;</v>
          </cell>
          <cell r="D8025" t="str">
            <v>-</v>
          </cell>
          <cell r="E8025">
            <v>5</v>
          </cell>
        </row>
        <row r="8026">
          <cell r="B8026">
            <v>7306508009</v>
          </cell>
          <cell r="C8026" t="str">
            <v>- - - прочие</v>
          </cell>
          <cell r="D8026" t="str">
            <v>-</v>
          </cell>
          <cell r="E8026">
            <v>10</v>
          </cell>
        </row>
        <row r="8027">
          <cell r="B8027">
            <v>7306611001</v>
          </cell>
          <cell r="C8027" t="str">
            <v>- - - - с присоединенными фитингами, пригодные для подачи газов или жидкостей, предназначенные для гражданских воздушных судов &lt;5&gt;</v>
          </cell>
          <cell r="D8027" t="str">
            <v>-</v>
          </cell>
          <cell r="E8027">
            <v>5</v>
          </cell>
        </row>
        <row r="8028">
          <cell r="B8028">
            <v>7306611009</v>
          </cell>
          <cell r="C8028" t="str">
            <v>- - - - прочие</v>
          </cell>
          <cell r="D8028" t="str">
            <v>-</v>
          </cell>
          <cell r="E8028">
            <v>7.5</v>
          </cell>
        </row>
        <row r="8029">
          <cell r="B8029">
            <v>7306619201</v>
          </cell>
          <cell r="C8029" t="str">
            <v>- - - - - с присоединенными фитингами, пригодные для подачи газов или жидкостей, предназначенные для гражданских воздушных судов &lt;5&gt;</v>
          </cell>
          <cell r="D8029" t="str">
            <v>-</v>
          </cell>
          <cell r="E8029">
            <v>5</v>
          </cell>
        </row>
        <row r="8030">
          <cell r="B8030">
            <v>7306619209</v>
          </cell>
          <cell r="C8030" t="str">
            <v>- - - - - прочие</v>
          </cell>
          <cell r="D8030" t="str">
            <v>-</v>
          </cell>
          <cell r="E8030">
            <v>7.5</v>
          </cell>
        </row>
        <row r="8031">
          <cell r="B8031">
            <v>7306619901</v>
          </cell>
          <cell r="C8031" t="str">
            <v>- - - - - с присоединенными фитингами, пригодные для подачи газов или жидкостей, предназначенные для гражданских воздушных судов &lt;5&gt;</v>
          </cell>
          <cell r="D8031" t="str">
            <v>-</v>
          </cell>
          <cell r="E8031">
            <v>5</v>
          </cell>
        </row>
        <row r="8032">
          <cell r="B8032">
            <v>7306619909</v>
          </cell>
          <cell r="C8032" t="str">
            <v>- - - - - прочие</v>
          </cell>
          <cell r="D8032" t="str">
            <v>-</v>
          </cell>
          <cell r="E8032">
            <v>7.5</v>
          </cell>
        </row>
        <row r="8033">
          <cell r="B8033">
            <v>7306691001</v>
          </cell>
          <cell r="C8033" t="str">
            <v>- - - - с присоединенными фитингами, пригодные для подачи газов или жидкостей, предназначенные для гражданских воздушных судов &lt;5&gt;</v>
          </cell>
          <cell r="D8033" t="str">
            <v>-</v>
          </cell>
          <cell r="E8033">
            <v>5</v>
          </cell>
        </row>
        <row r="8034">
          <cell r="B8034">
            <v>7306691009</v>
          </cell>
          <cell r="C8034" t="str">
            <v>- - - - прочие</v>
          </cell>
          <cell r="D8034" t="str">
            <v>-</v>
          </cell>
          <cell r="E8034">
            <v>10</v>
          </cell>
        </row>
        <row r="8035">
          <cell r="B8035">
            <v>7306699001</v>
          </cell>
          <cell r="C8035" t="str">
            <v>- - - - с присоединенными фитингами, пригодные для подачи газов или жидкостей, предназначенные для гражданских воздушных судов &lt;5&gt;</v>
          </cell>
          <cell r="D8035" t="str">
            <v>-</v>
          </cell>
          <cell r="E8035">
            <v>5</v>
          </cell>
        </row>
        <row r="8036">
          <cell r="B8036">
            <v>7306699009</v>
          </cell>
          <cell r="C8036" t="str">
            <v>- - - - прочие</v>
          </cell>
          <cell r="D8036" t="str">
            <v>-</v>
          </cell>
          <cell r="E8036">
            <v>10</v>
          </cell>
        </row>
        <row r="8037">
          <cell r="B8037">
            <v>7306900001</v>
          </cell>
          <cell r="C8037" t="str">
            <v>- - для промышленной сборки моторных транспортных средств товарных позиций 8701 - 8705, их узлов и агрегатов &lt;5&gt;</v>
          </cell>
          <cell r="D8037" t="str">
            <v>-</v>
          </cell>
          <cell r="E8037">
            <v>5</v>
          </cell>
        </row>
        <row r="8038">
          <cell r="B8038">
            <v>7306900009</v>
          </cell>
          <cell r="C8038" t="str">
            <v>- - прочие</v>
          </cell>
          <cell r="D8038" t="str">
            <v>-</v>
          </cell>
          <cell r="E8038">
            <v>7.5</v>
          </cell>
        </row>
        <row r="8039">
          <cell r="B8039">
            <v>7307111000</v>
          </cell>
          <cell r="C8039" t="str">
            <v>- - - используемые в системах, работающих под давлением</v>
          </cell>
          <cell r="D8039" t="str">
            <v>-</v>
          </cell>
          <cell r="E8039">
            <v>10</v>
          </cell>
        </row>
        <row r="8040">
          <cell r="B8040">
            <v>7307119000</v>
          </cell>
          <cell r="C8040" t="str">
            <v>- - - прочие</v>
          </cell>
          <cell r="D8040" t="str">
            <v>-</v>
          </cell>
          <cell r="E8040">
            <v>10</v>
          </cell>
        </row>
        <row r="8041">
          <cell r="B8041">
            <v>7307191000</v>
          </cell>
          <cell r="C8041" t="str">
            <v>- - - из ковкого чугуна</v>
          </cell>
          <cell r="D8041" t="str">
            <v>-</v>
          </cell>
          <cell r="E8041">
            <v>10</v>
          </cell>
        </row>
        <row r="8042">
          <cell r="B8042">
            <v>7307199000</v>
          </cell>
          <cell r="C8042" t="str">
            <v>- - - прочие</v>
          </cell>
          <cell r="D8042" t="str">
            <v>-</v>
          </cell>
          <cell r="E8042">
            <v>10</v>
          </cell>
        </row>
        <row r="8043">
          <cell r="B8043">
            <v>7307210001</v>
          </cell>
          <cell r="C8043" t="str">
            <v>- - - для производства авиационных двигателей &lt;5&gt;</v>
          </cell>
          <cell r="D8043" t="str">
            <v>-</v>
          </cell>
          <cell r="E8043">
            <v>0</v>
          </cell>
        </row>
        <row r="8044">
          <cell r="B8044">
            <v>7307210009</v>
          </cell>
          <cell r="C8044" t="str">
            <v>- - - прочие</v>
          </cell>
          <cell r="D8044" t="str">
            <v>-</v>
          </cell>
          <cell r="E8044">
            <v>10</v>
          </cell>
        </row>
        <row r="8045">
          <cell r="B8045">
            <v>7307221000</v>
          </cell>
          <cell r="C8045" t="str">
            <v>- - - сгоны</v>
          </cell>
          <cell r="D8045" t="str">
            <v>-</v>
          </cell>
          <cell r="E8045">
            <v>9</v>
          </cell>
        </row>
        <row r="8046">
          <cell r="B8046">
            <v>7307229000</v>
          </cell>
          <cell r="C8046" t="str">
            <v>- - - колена и отводы</v>
          </cell>
          <cell r="D8046" t="str">
            <v>-</v>
          </cell>
          <cell r="E8046">
            <v>9</v>
          </cell>
        </row>
        <row r="8047">
          <cell r="B8047">
            <v>7307231000</v>
          </cell>
          <cell r="C8047" t="str">
            <v>- - - колена и отводы</v>
          </cell>
          <cell r="D8047" t="str">
            <v>-</v>
          </cell>
          <cell r="E8047">
            <v>10</v>
          </cell>
        </row>
        <row r="8048">
          <cell r="B8048">
            <v>7307239000</v>
          </cell>
          <cell r="C8048" t="str">
            <v>- - - прочие</v>
          </cell>
          <cell r="D8048" t="str">
            <v>-</v>
          </cell>
          <cell r="E8048">
            <v>10</v>
          </cell>
        </row>
        <row r="8049">
          <cell r="B8049">
            <v>7307291002</v>
          </cell>
          <cell r="C8049" t="str">
            <v>- - - - для производства авиационных двигателей и/или гражданских воздушных судов &lt;5&gt;</v>
          </cell>
          <cell r="D8049" t="str">
            <v>-</v>
          </cell>
          <cell r="E8049">
            <v>0</v>
          </cell>
        </row>
        <row r="8050">
          <cell r="B8050">
            <v>7307291008</v>
          </cell>
          <cell r="C8050" t="str">
            <v>- - - - прочие</v>
          </cell>
          <cell r="D8050" t="str">
            <v>-</v>
          </cell>
          <cell r="E8050">
            <v>10</v>
          </cell>
        </row>
        <row r="8051">
          <cell r="B8051">
            <v>7307298001</v>
          </cell>
          <cell r="C8051" t="str">
            <v>- - - - для гражданских воздушных судов &lt;5&gt;</v>
          </cell>
          <cell r="D8051" t="str">
            <v>-</v>
          </cell>
          <cell r="E8051">
            <v>0</v>
          </cell>
        </row>
        <row r="8052">
          <cell r="B8052">
            <v>7307298009</v>
          </cell>
          <cell r="C8052" t="str">
            <v>- - - - прочие</v>
          </cell>
          <cell r="D8052" t="str">
            <v>-</v>
          </cell>
          <cell r="E8052">
            <v>10</v>
          </cell>
        </row>
        <row r="8053">
          <cell r="B8053">
            <v>7307910000</v>
          </cell>
          <cell r="C8053" t="str">
            <v>- - фланцы</v>
          </cell>
          <cell r="D8053" t="str">
            <v>-</v>
          </cell>
          <cell r="E8053">
            <v>10</v>
          </cell>
        </row>
        <row r="8054">
          <cell r="B8054">
            <v>7307921000</v>
          </cell>
          <cell r="C8054" t="str">
            <v>- - - сгоны</v>
          </cell>
          <cell r="D8054" t="str">
            <v>-</v>
          </cell>
          <cell r="E8054">
            <v>10</v>
          </cell>
        </row>
        <row r="8055">
          <cell r="B8055">
            <v>7307929000</v>
          </cell>
          <cell r="C8055" t="str">
            <v>- - - колена и отводы</v>
          </cell>
          <cell r="D8055" t="str">
            <v>-</v>
          </cell>
          <cell r="E8055">
            <v>10</v>
          </cell>
        </row>
        <row r="8056">
          <cell r="B8056">
            <v>7307931100</v>
          </cell>
          <cell r="C8056" t="str">
            <v>- - - - колена и отводы</v>
          </cell>
          <cell r="D8056" t="str">
            <v>-</v>
          </cell>
          <cell r="E8056">
            <v>10</v>
          </cell>
        </row>
        <row r="8057">
          <cell r="B8057">
            <v>7307931900</v>
          </cell>
          <cell r="C8057" t="str">
            <v>- - - - прочие</v>
          </cell>
          <cell r="D8057" t="str">
            <v>-</v>
          </cell>
          <cell r="E8057">
            <v>10</v>
          </cell>
        </row>
        <row r="8058">
          <cell r="B8058">
            <v>7307939100</v>
          </cell>
          <cell r="C8058" t="str">
            <v>- - - - колена и отводы</v>
          </cell>
          <cell r="D8058" t="str">
            <v>-</v>
          </cell>
          <cell r="E8058">
            <v>10</v>
          </cell>
        </row>
        <row r="8059">
          <cell r="B8059">
            <v>7307939900</v>
          </cell>
          <cell r="C8059" t="str">
            <v>- - - - прочие</v>
          </cell>
          <cell r="D8059" t="str">
            <v>-</v>
          </cell>
          <cell r="E8059">
            <v>10</v>
          </cell>
        </row>
        <row r="8060">
          <cell r="B8060">
            <v>7307991000</v>
          </cell>
          <cell r="C8060" t="str">
            <v>- - - снабженные резьбой</v>
          </cell>
          <cell r="D8060" t="str">
            <v>-</v>
          </cell>
          <cell r="E8060">
            <v>10</v>
          </cell>
        </row>
        <row r="8061">
          <cell r="B8061">
            <v>7307998001</v>
          </cell>
          <cell r="C8061" t="str">
            <v>- - - - для промышленной сборки моторных транспортных средств товарных позиций 8701 - 8705, их узлов и агрегатов &lt;5&gt;</v>
          </cell>
          <cell r="D8061" t="str">
            <v>-</v>
          </cell>
          <cell r="E8061">
            <v>5</v>
          </cell>
        </row>
        <row r="8062">
          <cell r="B8062">
            <v>7307998009</v>
          </cell>
          <cell r="C8062" t="str">
            <v>- - - - прочие</v>
          </cell>
          <cell r="D8062" t="str">
            <v>-</v>
          </cell>
          <cell r="E8062">
            <v>10</v>
          </cell>
        </row>
        <row r="8063">
          <cell r="B8063">
            <v>7308100000</v>
          </cell>
          <cell r="C8063" t="str">
            <v>- мосты и секции мостов</v>
          </cell>
          <cell r="D8063" t="str">
            <v>-</v>
          </cell>
          <cell r="E8063">
            <v>7.5</v>
          </cell>
        </row>
        <row r="8064">
          <cell r="B8064">
            <v>7308200000</v>
          </cell>
          <cell r="C8064" t="str">
            <v>- башни и решетчатые мачты</v>
          </cell>
          <cell r="D8064" t="str">
            <v>-</v>
          </cell>
          <cell r="E8064">
            <v>10</v>
          </cell>
        </row>
        <row r="8065">
          <cell r="B8065">
            <v>7308300000</v>
          </cell>
          <cell r="C8065" t="str">
            <v>- двери, окна и их рамы и пороги для дверей</v>
          </cell>
          <cell r="D8065" t="str">
            <v>-</v>
          </cell>
          <cell r="E8065">
            <v>6</v>
          </cell>
        </row>
        <row r="8066">
          <cell r="B8066">
            <v>7308400001</v>
          </cell>
          <cell r="C8066" t="str">
            <v>- - шахтная крепь</v>
          </cell>
          <cell r="D8066" t="str">
            <v>-</v>
          </cell>
          <cell r="E8066">
            <v>10</v>
          </cell>
        </row>
        <row r="8067">
          <cell r="B8067">
            <v>7308400009</v>
          </cell>
          <cell r="C8067" t="str">
            <v>- - прочие</v>
          </cell>
          <cell r="D8067" t="str">
            <v>-</v>
          </cell>
          <cell r="E8067">
            <v>7.5</v>
          </cell>
        </row>
        <row r="8068">
          <cell r="B8068">
            <v>7308905100</v>
          </cell>
          <cell r="C8068" t="str">
            <v>- - - панели, состоящие из двух стенок, изготовленных из гофрированного (ребристого) листа с изоляционным наполнителем</v>
          </cell>
          <cell r="D8068" t="str">
            <v>-</v>
          </cell>
          <cell r="E8068">
            <v>7.5</v>
          </cell>
        </row>
        <row r="8069">
          <cell r="B8069">
            <v>7308905900</v>
          </cell>
          <cell r="C8069" t="str">
            <v>- - - прочие</v>
          </cell>
          <cell r="D8069" t="str">
            <v>-</v>
          </cell>
          <cell r="E8069">
            <v>6</v>
          </cell>
        </row>
        <row r="8070">
          <cell r="B8070">
            <v>7308909801</v>
          </cell>
          <cell r="C8070" t="str">
            <v>- - - водосливы, шлюзы, шлюзовые ворота, дебаркадеры, стационарные доки и другие конструкции для морских и судоходных сооружений</v>
          </cell>
          <cell r="D8070" t="str">
            <v>-</v>
          </cell>
          <cell r="E8070">
            <v>10</v>
          </cell>
        </row>
        <row r="8071">
          <cell r="B8071">
            <v>7308909809</v>
          </cell>
          <cell r="C8071" t="str">
            <v>- - - прочие</v>
          </cell>
          <cell r="D8071" t="str">
            <v>-</v>
          </cell>
          <cell r="E8071">
            <v>6</v>
          </cell>
        </row>
        <row r="8072">
          <cell r="B8072">
            <v>7309001000</v>
          </cell>
          <cell r="C8072" t="str">
            <v>- для газов (кроме сжатого или сжиженного газа)</v>
          </cell>
          <cell r="D8072" t="str">
            <v>-</v>
          </cell>
          <cell r="E8072">
            <v>15</v>
          </cell>
        </row>
        <row r="8073">
          <cell r="B8073">
            <v>7309003000</v>
          </cell>
          <cell r="C8073" t="str">
            <v>- - с облицовкой или теплоизоляцией</v>
          </cell>
          <cell r="D8073" t="str">
            <v>-</v>
          </cell>
          <cell r="E8073">
            <v>10</v>
          </cell>
        </row>
        <row r="8074">
          <cell r="B8074">
            <v>7309005100</v>
          </cell>
          <cell r="C8074" t="str">
            <v>- - - более 100 000 л</v>
          </cell>
          <cell r="D8074" t="str">
            <v>-</v>
          </cell>
          <cell r="E8074">
            <v>10</v>
          </cell>
        </row>
        <row r="8075">
          <cell r="B8075">
            <v>7309005900</v>
          </cell>
          <cell r="C8075" t="str">
            <v>- - - не более 100 000 л</v>
          </cell>
          <cell r="D8075" t="str">
            <v>-</v>
          </cell>
          <cell r="E8075">
            <v>10</v>
          </cell>
        </row>
        <row r="8076">
          <cell r="B8076">
            <v>7309009000</v>
          </cell>
          <cell r="C8076" t="str">
            <v>- для твердых веществ</v>
          </cell>
          <cell r="D8076" t="str">
            <v>-</v>
          </cell>
          <cell r="E8076">
            <v>10</v>
          </cell>
        </row>
        <row r="8077">
          <cell r="B8077">
            <v>7310100000</v>
          </cell>
          <cell r="C8077" t="str">
            <v>- вместимостью 50 л или более</v>
          </cell>
          <cell r="D8077" t="str">
            <v>-</v>
          </cell>
          <cell r="E8077">
            <v>10</v>
          </cell>
        </row>
        <row r="8078">
          <cell r="B8078">
            <v>7310211101</v>
          </cell>
          <cell r="C8078" t="str">
            <v>- - - - вместимостью не более 1 л</v>
          </cell>
          <cell r="D8078" t="str">
            <v>1000 шт</v>
          </cell>
          <cell r="E8078" t="str">
            <v>11,18 евро за 1000 шт</v>
          </cell>
        </row>
        <row r="8079">
          <cell r="B8079">
            <v>7310211109</v>
          </cell>
          <cell r="C8079" t="str">
            <v>- - - - прочие</v>
          </cell>
          <cell r="D8079" t="str">
            <v>-</v>
          </cell>
          <cell r="E8079">
            <v>12.5</v>
          </cell>
        </row>
        <row r="8080">
          <cell r="B8080">
            <v>7310211901</v>
          </cell>
          <cell r="C8080" t="str">
            <v>- - - - вместимостью не более 1 л</v>
          </cell>
          <cell r="D8080" t="str">
            <v>1000 шт</v>
          </cell>
          <cell r="E8080" t="str">
            <v>15,84 евро за 1000 шт</v>
          </cell>
        </row>
        <row r="8081">
          <cell r="B8081">
            <v>7310211909</v>
          </cell>
          <cell r="C8081" t="str">
            <v>- - - - прочие</v>
          </cell>
          <cell r="D8081" t="str">
            <v>-</v>
          </cell>
          <cell r="E8081">
            <v>12.5</v>
          </cell>
        </row>
        <row r="8082">
          <cell r="B8082">
            <v>7310219100</v>
          </cell>
          <cell r="C8082" t="str">
            <v>- - - - менее 0,5 мм</v>
          </cell>
          <cell r="D8082" t="str">
            <v>-</v>
          </cell>
          <cell r="E8082">
            <v>10</v>
          </cell>
        </row>
        <row r="8083">
          <cell r="B8083">
            <v>7310219900</v>
          </cell>
          <cell r="C8083" t="str">
            <v>- - - - 0,5 мм или более</v>
          </cell>
          <cell r="D8083" t="str">
            <v>-</v>
          </cell>
          <cell r="E8083">
            <v>10</v>
          </cell>
        </row>
        <row r="8084">
          <cell r="B8084">
            <v>7310291000</v>
          </cell>
          <cell r="C8084" t="str">
            <v>- - - с толщиной стенки менее 0,5 мм</v>
          </cell>
          <cell r="D8084" t="str">
            <v>-</v>
          </cell>
          <cell r="E8084">
            <v>11</v>
          </cell>
        </row>
        <row r="8085">
          <cell r="B8085">
            <v>7310299000</v>
          </cell>
          <cell r="C8085" t="str">
            <v>- - - с толщиной стенки 0,5 мм или более</v>
          </cell>
          <cell r="D8085" t="str">
            <v>-</v>
          </cell>
          <cell r="E8085">
            <v>10</v>
          </cell>
        </row>
        <row r="8086">
          <cell r="B8086">
            <v>7311001100</v>
          </cell>
          <cell r="C8086" t="str">
            <v>- - - менее 20 л</v>
          </cell>
          <cell r="D8086" t="str">
            <v>шт</v>
          </cell>
          <cell r="E8086">
            <v>15</v>
          </cell>
        </row>
        <row r="8087">
          <cell r="B8087">
            <v>7311001300</v>
          </cell>
          <cell r="C8087" t="str">
            <v>- - - 20 л или более, но не более 50 л</v>
          </cell>
          <cell r="D8087" t="str">
            <v>шт</v>
          </cell>
          <cell r="E8087">
            <v>15</v>
          </cell>
        </row>
        <row r="8088">
          <cell r="B8088">
            <v>7311001900</v>
          </cell>
          <cell r="C8088" t="str">
            <v>- - - более 50 л</v>
          </cell>
          <cell r="D8088" t="str">
            <v>шт</v>
          </cell>
          <cell r="E8088">
            <v>15</v>
          </cell>
        </row>
        <row r="8089">
          <cell r="B8089">
            <v>7311003000</v>
          </cell>
          <cell r="C8089" t="str">
            <v>- - прочие</v>
          </cell>
          <cell r="D8089" t="str">
            <v>шт</v>
          </cell>
          <cell r="E8089">
            <v>15</v>
          </cell>
        </row>
        <row r="8090">
          <cell r="B8090">
            <v>7311009100</v>
          </cell>
          <cell r="C8090" t="str">
            <v>- - менее 1000 л</v>
          </cell>
          <cell r="D8090" t="str">
            <v>-</v>
          </cell>
          <cell r="E8090">
            <v>15</v>
          </cell>
        </row>
        <row r="8091">
          <cell r="B8091">
            <v>7311009900</v>
          </cell>
          <cell r="C8091" t="str">
            <v>- - 1000 л или более</v>
          </cell>
          <cell r="D8091" t="str">
            <v>-</v>
          </cell>
          <cell r="E8091">
            <v>15</v>
          </cell>
        </row>
        <row r="8092">
          <cell r="B8092">
            <v>7312102001</v>
          </cell>
          <cell r="C8092" t="str">
            <v>- - - с присоединенными фитингами или собранные в изделия, предназначенные для гражданских воздушных судов &lt;5&gt;</v>
          </cell>
          <cell r="D8092" t="str">
            <v>-</v>
          </cell>
          <cell r="E8092">
            <v>5</v>
          </cell>
        </row>
        <row r="8093">
          <cell r="B8093">
            <v>7312102009</v>
          </cell>
          <cell r="C8093" t="str">
            <v>- - - прочие</v>
          </cell>
          <cell r="D8093" t="str">
            <v>-</v>
          </cell>
          <cell r="E8093">
            <v>7.5</v>
          </cell>
        </row>
        <row r="8094">
          <cell r="B8094">
            <v>7312104101</v>
          </cell>
          <cell r="C8094" t="str">
            <v>- - - - - с присоединенными фитингами или собранные в изделия, предназначенные для гражданских воздушных судов &lt;5&gt;</v>
          </cell>
          <cell r="D8094" t="str">
            <v>-</v>
          </cell>
          <cell r="E8094">
            <v>5</v>
          </cell>
        </row>
        <row r="8095">
          <cell r="B8095">
            <v>7312104109</v>
          </cell>
          <cell r="C8095" t="str">
            <v>- - - - - прочие</v>
          </cell>
          <cell r="D8095" t="str">
            <v>-</v>
          </cell>
          <cell r="E8095">
            <v>7.5</v>
          </cell>
        </row>
        <row r="8096">
          <cell r="B8096">
            <v>7312104901</v>
          </cell>
          <cell r="C8096" t="str">
            <v>- - - - - с присоединенными фитингами или собранные в изделия, предназначенные для гражданских воздушных судов &lt;5&gt;</v>
          </cell>
          <cell r="D8096" t="str">
            <v>-</v>
          </cell>
          <cell r="E8096">
            <v>5</v>
          </cell>
        </row>
        <row r="8097">
          <cell r="B8097">
            <v>7312104909</v>
          </cell>
          <cell r="C8097" t="str">
            <v>- - - - - прочие</v>
          </cell>
          <cell r="D8097" t="str">
            <v>-</v>
          </cell>
          <cell r="E8097">
            <v>10</v>
          </cell>
        </row>
        <row r="8098">
          <cell r="B8098">
            <v>7312106101</v>
          </cell>
          <cell r="C8098" t="str">
            <v>- - - - - - с присоединенными фитингами или собранная в изделия, предназначенная для гражданских воздушных судов &lt;5&gt;</v>
          </cell>
          <cell r="D8098" t="str">
            <v>-</v>
          </cell>
          <cell r="E8098">
            <v>5</v>
          </cell>
        </row>
        <row r="8099">
          <cell r="B8099">
            <v>7312106109</v>
          </cell>
          <cell r="C8099" t="str">
            <v>- - - - - - прочая</v>
          </cell>
          <cell r="D8099" t="str">
            <v>-</v>
          </cell>
          <cell r="E8099">
            <v>10</v>
          </cell>
        </row>
        <row r="8100">
          <cell r="B8100">
            <v>7312106500</v>
          </cell>
          <cell r="C8100" t="str">
            <v>- - - - - - оцинкованная</v>
          </cell>
          <cell r="D8100" t="str">
            <v>-</v>
          </cell>
          <cell r="E8100">
            <v>5</v>
          </cell>
        </row>
        <row r="8101">
          <cell r="B8101">
            <v>7312106901</v>
          </cell>
          <cell r="C8101" t="str">
            <v>- - - - - - - с присоединенными фитингами или собранная в изделия, предназначенная для гражданских воздушных судов &lt;5&gt;</v>
          </cell>
          <cell r="D8101" t="str">
            <v>-</v>
          </cell>
          <cell r="E8101">
            <v>5</v>
          </cell>
        </row>
        <row r="8102">
          <cell r="B8102">
            <v>7312106909</v>
          </cell>
          <cell r="C8102" t="str">
            <v>- - - - - - - прочая</v>
          </cell>
          <cell r="D8102" t="str">
            <v>-</v>
          </cell>
          <cell r="E8102">
            <v>10</v>
          </cell>
        </row>
        <row r="8103">
          <cell r="B8103">
            <v>7312108101</v>
          </cell>
          <cell r="C8103" t="str">
            <v>- - - - - - - без покрытия</v>
          </cell>
          <cell r="D8103" t="str">
            <v>-</v>
          </cell>
          <cell r="E8103">
            <v>5</v>
          </cell>
        </row>
        <row r="8104">
          <cell r="B8104">
            <v>7312108104</v>
          </cell>
          <cell r="C8104" t="str">
            <v>- - - - - - - - с присоединенными фитингами или собранные в изделия, предназначенные для гражданских воздушных судов &lt;5&gt;</v>
          </cell>
          <cell r="D8104" t="str">
            <v>-</v>
          </cell>
          <cell r="E8104">
            <v>5</v>
          </cell>
        </row>
        <row r="8105">
          <cell r="B8105">
            <v>7312108108</v>
          </cell>
          <cell r="C8105" t="str">
            <v>- - - - - - - - прочие</v>
          </cell>
          <cell r="D8105" t="str">
            <v>-</v>
          </cell>
          <cell r="E8105">
            <v>10</v>
          </cell>
        </row>
        <row r="8106">
          <cell r="B8106">
            <v>7312108301</v>
          </cell>
          <cell r="C8106" t="str">
            <v>- - - - - - - без покрытия</v>
          </cell>
          <cell r="D8106" t="str">
            <v>-</v>
          </cell>
          <cell r="E8106">
            <v>5</v>
          </cell>
        </row>
        <row r="8107">
          <cell r="B8107">
            <v>7312108304</v>
          </cell>
          <cell r="C8107" t="str">
            <v>- - - - - - - - с присоединенными фитингами или собранные в изделия, предназначенные для гражданских воздушных судов &lt;5&gt;</v>
          </cell>
          <cell r="D8107" t="str">
            <v>-</v>
          </cell>
          <cell r="E8107">
            <v>5</v>
          </cell>
        </row>
        <row r="8108">
          <cell r="B8108">
            <v>7312108308</v>
          </cell>
          <cell r="C8108" t="str">
            <v>- - - - - - - - прочие</v>
          </cell>
          <cell r="D8108" t="str">
            <v>-</v>
          </cell>
          <cell r="E8108">
            <v>7.5</v>
          </cell>
        </row>
        <row r="8109">
          <cell r="B8109">
            <v>7312108501</v>
          </cell>
          <cell r="C8109" t="str">
            <v>- - - - - - - без покрытия</v>
          </cell>
          <cell r="D8109" t="str">
            <v>-</v>
          </cell>
          <cell r="E8109">
            <v>5</v>
          </cell>
        </row>
        <row r="8110">
          <cell r="B8110">
            <v>7312108504</v>
          </cell>
          <cell r="C8110" t="str">
            <v>- - - - - - - - с присоединенными фитингами или собранные в изделия, предназначенные для гражданских воздушных судов &lt;5&gt;</v>
          </cell>
          <cell r="D8110" t="str">
            <v>-</v>
          </cell>
          <cell r="E8110">
            <v>5</v>
          </cell>
        </row>
        <row r="8111">
          <cell r="B8111">
            <v>7312108508</v>
          </cell>
          <cell r="C8111" t="str">
            <v>- - - - - - - - прочие</v>
          </cell>
          <cell r="D8111" t="str">
            <v>-</v>
          </cell>
          <cell r="E8111">
            <v>7.5</v>
          </cell>
        </row>
        <row r="8112">
          <cell r="B8112">
            <v>7312108901</v>
          </cell>
          <cell r="C8112" t="str">
            <v>- - - - - - - без покрытия</v>
          </cell>
          <cell r="D8112" t="str">
            <v>-</v>
          </cell>
          <cell r="E8112">
            <v>5</v>
          </cell>
        </row>
        <row r="8113">
          <cell r="B8113">
            <v>7312108904</v>
          </cell>
          <cell r="C8113" t="str">
            <v>- - - - - - - - с присоединенными фитингами или собранные в изделия, предназначенные для гражданских воздушных судов &lt;5&gt;</v>
          </cell>
          <cell r="D8113" t="str">
            <v>-</v>
          </cell>
          <cell r="E8113">
            <v>5</v>
          </cell>
        </row>
        <row r="8114">
          <cell r="B8114">
            <v>7312108908</v>
          </cell>
          <cell r="C8114" t="str">
            <v>- - - - - - - - прочие</v>
          </cell>
          <cell r="D8114" t="str">
            <v>-</v>
          </cell>
          <cell r="E8114">
            <v>10</v>
          </cell>
        </row>
        <row r="8115">
          <cell r="B8115">
            <v>7312109801</v>
          </cell>
          <cell r="C8115" t="str">
            <v>- - - - - - с присоединенными фитингами или собранные в изделия, предназначенные для гражданских воздушных судов &lt;5&gt;</v>
          </cell>
          <cell r="D8115" t="str">
            <v>-</v>
          </cell>
          <cell r="E8115">
            <v>5</v>
          </cell>
        </row>
        <row r="8116">
          <cell r="B8116">
            <v>7312109809</v>
          </cell>
          <cell r="C8116" t="str">
            <v>- - - - - - прочие</v>
          </cell>
          <cell r="D8116" t="str">
            <v>-</v>
          </cell>
          <cell r="E8116">
            <v>10</v>
          </cell>
        </row>
        <row r="8117">
          <cell r="B8117">
            <v>7312900001</v>
          </cell>
          <cell r="C8117" t="str">
            <v>- - с присоединенными фитингами или собранные в изделия, предназначенные для гражданских воздушных судов &lt;5&gt;</v>
          </cell>
          <cell r="D8117" t="str">
            <v>-</v>
          </cell>
          <cell r="E8117">
            <v>5</v>
          </cell>
        </row>
        <row r="8118">
          <cell r="B8118">
            <v>7312900009</v>
          </cell>
          <cell r="C8118" t="str">
            <v>- - прочие</v>
          </cell>
          <cell r="D8118" t="str">
            <v>-</v>
          </cell>
          <cell r="E8118">
            <v>7.5</v>
          </cell>
        </row>
        <row r="8119">
          <cell r="B8119">
            <v>7313000000</v>
          </cell>
          <cell r="C8119" t="str">
            <v>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v>
          </cell>
          <cell r="D8119" t="str">
            <v>-</v>
          </cell>
          <cell r="E8119">
            <v>10</v>
          </cell>
        </row>
        <row r="8120">
          <cell r="B8120">
            <v>7314120000</v>
          </cell>
          <cell r="C8120" t="str">
            <v>- - бесконечные ленты из коррозионностойкой стали для машин</v>
          </cell>
          <cell r="D8120" t="str">
            <v>-</v>
          </cell>
          <cell r="E8120">
            <v>10</v>
          </cell>
        </row>
        <row r="8121">
          <cell r="B8121">
            <v>7314140000</v>
          </cell>
          <cell r="C8121" t="str">
            <v>- - плетеная ткань из коррозионностойкой стали прочая</v>
          </cell>
          <cell r="D8121" t="str">
            <v>-</v>
          </cell>
          <cell r="E8121">
            <v>10</v>
          </cell>
        </row>
        <row r="8122">
          <cell r="B8122">
            <v>7314190000</v>
          </cell>
          <cell r="C8122" t="str">
            <v>- - прочая</v>
          </cell>
          <cell r="D8122" t="str">
            <v>-</v>
          </cell>
          <cell r="E8122">
            <v>10</v>
          </cell>
        </row>
        <row r="8123">
          <cell r="B8123">
            <v>7314201000</v>
          </cell>
          <cell r="C8123" t="str">
            <v>- - из ребристой проволоки</v>
          </cell>
          <cell r="D8123" t="str">
            <v>-</v>
          </cell>
          <cell r="E8123">
            <v>10</v>
          </cell>
        </row>
        <row r="8124">
          <cell r="B8124">
            <v>7314209000</v>
          </cell>
          <cell r="C8124" t="str">
            <v>- - прочие</v>
          </cell>
          <cell r="D8124" t="str">
            <v>-</v>
          </cell>
          <cell r="E8124">
            <v>10</v>
          </cell>
        </row>
        <row r="8125">
          <cell r="B8125">
            <v>7314310000</v>
          </cell>
          <cell r="C8125" t="str">
            <v>- - оцинкованные</v>
          </cell>
          <cell r="D8125" t="str">
            <v>-</v>
          </cell>
          <cell r="E8125">
            <v>10</v>
          </cell>
        </row>
        <row r="8126">
          <cell r="B8126">
            <v>7314390000</v>
          </cell>
          <cell r="C8126" t="str">
            <v>- - прочие</v>
          </cell>
          <cell r="D8126" t="str">
            <v>-</v>
          </cell>
          <cell r="E8126">
            <v>10</v>
          </cell>
        </row>
        <row r="8127">
          <cell r="B8127">
            <v>7314410000</v>
          </cell>
          <cell r="C8127" t="str">
            <v>- - оцинкованные</v>
          </cell>
          <cell r="D8127" t="str">
            <v>-</v>
          </cell>
          <cell r="E8127">
            <v>10</v>
          </cell>
        </row>
        <row r="8128">
          <cell r="B8128">
            <v>7314420000</v>
          </cell>
          <cell r="C8128" t="str">
            <v>- - покрытые пластмассой</v>
          </cell>
          <cell r="D8128" t="str">
            <v>-</v>
          </cell>
          <cell r="E8128">
            <v>10</v>
          </cell>
        </row>
        <row r="8129">
          <cell r="B8129">
            <v>7314490000</v>
          </cell>
          <cell r="C8129" t="str">
            <v>- - прочие</v>
          </cell>
          <cell r="D8129" t="str">
            <v>-</v>
          </cell>
          <cell r="E8129">
            <v>10</v>
          </cell>
        </row>
        <row r="8130">
          <cell r="B8130">
            <v>7314500000</v>
          </cell>
          <cell r="C8130" t="str">
            <v>- просечно-вытяжной лист</v>
          </cell>
          <cell r="D8130" t="str">
            <v>-</v>
          </cell>
          <cell r="E8130">
            <v>10</v>
          </cell>
        </row>
        <row r="8131">
          <cell r="B8131">
            <v>7315111000</v>
          </cell>
          <cell r="C8131" t="str">
            <v>- - - используемые для велосипедов и мотоциклов</v>
          </cell>
          <cell r="D8131" t="str">
            <v>-</v>
          </cell>
          <cell r="E8131">
            <v>15</v>
          </cell>
        </row>
        <row r="8132">
          <cell r="B8132">
            <v>7315119000</v>
          </cell>
          <cell r="C8132" t="str">
            <v>- - - прочие</v>
          </cell>
          <cell r="D8132" t="str">
            <v>-</v>
          </cell>
          <cell r="E8132">
            <v>15</v>
          </cell>
        </row>
        <row r="8133">
          <cell r="B8133">
            <v>7315120000</v>
          </cell>
          <cell r="C8133" t="str">
            <v>- - цепи прочие</v>
          </cell>
          <cell r="D8133" t="str">
            <v>-</v>
          </cell>
          <cell r="E8133">
            <v>10</v>
          </cell>
        </row>
        <row r="8134">
          <cell r="B8134">
            <v>7315190000</v>
          </cell>
          <cell r="C8134" t="str">
            <v>- - части</v>
          </cell>
          <cell r="D8134" t="str">
            <v>-</v>
          </cell>
          <cell r="E8134">
            <v>14</v>
          </cell>
        </row>
        <row r="8135">
          <cell r="B8135">
            <v>7315200000</v>
          </cell>
          <cell r="C8135" t="str">
            <v>- цепи противоскольжения</v>
          </cell>
          <cell r="D8135" t="str">
            <v>-</v>
          </cell>
          <cell r="E8135">
            <v>15</v>
          </cell>
        </row>
        <row r="8136">
          <cell r="B8136">
            <v>7315810000</v>
          </cell>
          <cell r="C8136" t="str">
            <v>- - цепи плоскозвенные с распоркой</v>
          </cell>
          <cell r="D8136" t="str">
            <v>-</v>
          </cell>
          <cell r="E8136">
            <v>15</v>
          </cell>
        </row>
        <row r="8137">
          <cell r="B8137">
            <v>7315820000</v>
          </cell>
          <cell r="C8137" t="str">
            <v>- - прочие, со сварными звеньями</v>
          </cell>
          <cell r="D8137" t="str">
            <v>-</v>
          </cell>
          <cell r="E8137">
            <v>15</v>
          </cell>
        </row>
        <row r="8138">
          <cell r="B8138">
            <v>7315890000</v>
          </cell>
          <cell r="C8138" t="str">
            <v>- - прочие</v>
          </cell>
          <cell r="D8138" t="str">
            <v>-</v>
          </cell>
          <cell r="E8138">
            <v>10</v>
          </cell>
        </row>
        <row r="8139">
          <cell r="B8139">
            <v>7315900000</v>
          </cell>
          <cell r="C8139" t="str">
            <v>- части прочие</v>
          </cell>
          <cell r="D8139" t="str">
            <v>-</v>
          </cell>
          <cell r="E8139">
            <v>15</v>
          </cell>
        </row>
        <row r="8140">
          <cell r="B8140">
            <v>7316000000</v>
          </cell>
          <cell r="C8140" t="str">
            <v>Якоря, кошки и их части, из черных металлов</v>
          </cell>
          <cell r="D8140" t="str">
            <v>-</v>
          </cell>
          <cell r="E8140">
            <v>7.5</v>
          </cell>
        </row>
        <row r="8141">
          <cell r="B8141">
            <v>7317002000</v>
          </cell>
          <cell r="C8141" t="str">
            <v>- - гвозди в полосках или рулонах</v>
          </cell>
          <cell r="D8141" t="str">
            <v>-</v>
          </cell>
          <cell r="E8141">
            <v>5</v>
          </cell>
        </row>
        <row r="8142">
          <cell r="B8142">
            <v>7317006000</v>
          </cell>
          <cell r="C8142" t="str">
            <v>- - прочие</v>
          </cell>
          <cell r="D8142" t="str">
            <v>-</v>
          </cell>
          <cell r="E8142">
            <v>5</v>
          </cell>
        </row>
        <row r="8143">
          <cell r="B8143">
            <v>7317008001</v>
          </cell>
          <cell r="C8143" t="str">
            <v>- - кнопки чертежные</v>
          </cell>
          <cell r="D8143" t="str">
            <v>-</v>
          </cell>
          <cell r="E8143">
            <v>10</v>
          </cell>
        </row>
        <row r="8144">
          <cell r="B8144">
            <v>7317008009</v>
          </cell>
          <cell r="C8144" t="str">
            <v>- - прочие</v>
          </cell>
          <cell r="D8144" t="str">
            <v>-</v>
          </cell>
          <cell r="E8144">
            <v>5</v>
          </cell>
        </row>
        <row r="8145">
          <cell r="B8145">
            <v>7318110000</v>
          </cell>
          <cell r="C8145" t="str">
            <v>- - глухари</v>
          </cell>
          <cell r="D8145" t="str">
            <v>-</v>
          </cell>
          <cell r="E8145">
            <v>8</v>
          </cell>
        </row>
        <row r="8146">
          <cell r="B8146">
            <v>7318121000</v>
          </cell>
          <cell r="C8146" t="str">
            <v>- - - из коррозионностойкой стали</v>
          </cell>
          <cell r="D8146" t="str">
            <v>-</v>
          </cell>
          <cell r="E8146">
            <v>8</v>
          </cell>
        </row>
        <row r="8147">
          <cell r="B8147">
            <v>7318129000</v>
          </cell>
          <cell r="C8147" t="str">
            <v>- - - прочие</v>
          </cell>
          <cell r="D8147" t="str">
            <v>-</v>
          </cell>
          <cell r="E8147">
            <v>8</v>
          </cell>
        </row>
        <row r="8148">
          <cell r="B8148">
            <v>7318130000</v>
          </cell>
          <cell r="C8148" t="str">
            <v>- - крюки и кольца ввертные</v>
          </cell>
          <cell r="D8148" t="str">
            <v>-</v>
          </cell>
          <cell r="E8148">
            <v>8</v>
          </cell>
        </row>
        <row r="8149">
          <cell r="B8149">
            <v>7318141000</v>
          </cell>
          <cell r="C8149" t="str">
            <v>- - - из коррозионностойкой стали</v>
          </cell>
          <cell r="D8149" t="str">
            <v>-</v>
          </cell>
          <cell r="E8149">
            <v>8</v>
          </cell>
        </row>
        <row r="8150">
          <cell r="B8150">
            <v>7318149100</v>
          </cell>
          <cell r="C8150" t="str">
            <v>- - - - винты с разреженными витками резьбы</v>
          </cell>
          <cell r="D8150" t="str">
            <v>-</v>
          </cell>
          <cell r="E8150">
            <v>8</v>
          </cell>
        </row>
        <row r="8151">
          <cell r="B8151">
            <v>7318149900</v>
          </cell>
          <cell r="C8151" t="str">
            <v>- - - - прочие</v>
          </cell>
          <cell r="D8151" t="str">
            <v>-</v>
          </cell>
          <cell r="E8151">
            <v>8</v>
          </cell>
        </row>
        <row r="8152">
          <cell r="B8152">
            <v>7318151000</v>
          </cell>
          <cell r="C8152" t="str">
            <v>- - - выточенные из прутков, профилей или проволоки сплошного поперечного сечения, с толщиной стержня не более 6 мм</v>
          </cell>
          <cell r="D8152" t="str">
            <v>-</v>
          </cell>
          <cell r="E8152">
            <v>8</v>
          </cell>
        </row>
        <row r="8153">
          <cell r="B8153">
            <v>7318152000</v>
          </cell>
          <cell r="C8153" t="str">
            <v>- - - - для крепления конструкционных элементов железнодорожного пути</v>
          </cell>
          <cell r="D8153" t="str">
            <v>-</v>
          </cell>
          <cell r="E8153">
            <v>8</v>
          </cell>
        </row>
        <row r="8154">
          <cell r="B8154">
            <v>7318153001</v>
          </cell>
          <cell r="C8154" t="str">
            <v>- - - - - - - для производства авиационных двигателей &lt;5&gt;</v>
          </cell>
          <cell r="D8154" t="str">
            <v>-</v>
          </cell>
          <cell r="E8154">
            <v>0</v>
          </cell>
        </row>
        <row r="8155">
          <cell r="B8155">
            <v>7318153009</v>
          </cell>
          <cell r="C8155" t="str">
            <v>- - - - - - - прочие</v>
          </cell>
          <cell r="D8155" t="str">
            <v>-</v>
          </cell>
          <cell r="E8155">
            <v>8</v>
          </cell>
        </row>
        <row r="8156">
          <cell r="B8156">
            <v>7318154100</v>
          </cell>
          <cell r="C8156" t="str">
            <v>- - - - - - - менее 800 МПа</v>
          </cell>
          <cell r="D8156" t="str">
            <v>-</v>
          </cell>
          <cell r="E8156">
            <v>8</v>
          </cell>
        </row>
        <row r="8157">
          <cell r="B8157">
            <v>7318154900</v>
          </cell>
          <cell r="C8157" t="str">
            <v>- - - - - - - 800 МПа или более</v>
          </cell>
          <cell r="D8157" t="str">
            <v>-</v>
          </cell>
          <cell r="E8157">
            <v>8</v>
          </cell>
        </row>
        <row r="8158">
          <cell r="B8158">
            <v>7318155100</v>
          </cell>
          <cell r="C8158" t="str">
            <v>- - - - - - - из коррозионностойкой стали</v>
          </cell>
          <cell r="D8158" t="str">
            <v>-</v>
          </cell>
          <cell r="E8158">
            <v>8</v>
          </cell>
        </row>
        <row r="8159">
          <cell r="B8159">
            <v>7318155900</v>
          </cell>
          <cell r="C8159" t="str">
            <v>- - - - - - - прочие</v>
          </cell>
          <cell r="D8159" t="str">
            <v>-</v>
          </cell>
          <cell r="E8159">
            <v>8</v>
          </cell>
        </row>
        <row r="8160">
          <cell r="B8160">
            <v>7318156100</v>
          </cell>
          <cell r="C8160" t="str">
            <v>- - - - - - - из коррозионностойкой стали</v>
          </cell>
          <cell r="D8160" t="str">
            <v>-</v>
          </cell>
          <cell r="E8160">
            <v>8</v>
          </cell>
        </row>
        <row r="8161">
          <cell r="B8161">
            <v>7318156900</v>
          </cell>
          <cell r="C8161" t="str">
            <v>- - - - - - - прочие</v>
          </cell>
          <cell r="D8161" t="str">
            <v>-</v>
          </cell>
          <cell r="E8161">
            <v>8</v>
          </cell>
        </row>
        <row r="8162">
          <cell r="B8162">
            <v>7318157001</v>
          </cell>
          <cell r="C8162" t="str">
            <v>- - - - - - - - для производства авиационных двигателей &lt;5&gt;</v>
          </cell>
          <cell r="D8162" t="str">
            <v>-</v>
          </cell>
          <cell r="E8162">
            <v>0</v>
          </cell>
        </row>
        <row r="8163">
          <cell r="B8163">
            <v>7318157009</v>
          </cell>
          <cell r="C8163" t="str">
            <v>- - - - - - - - прочие</v>
          </cell>
          <cell r="D8163" t="str">
            <v>-</v>
          </cell>
          <cell r="E8163">
            <v>8</v>
          </cell>
        </row>
        <row r="8164">
          <cell r="B8164">
            <v>7318158100</v>
          </cell>
          <cell r="C8164" t="str">
            <v>- - - - - - - - менее 800 МПа</v>
          </cell>
          <cell r="D8164" t="str">
            <v>-</v>
          </cell>
          <cell r="E8164">
            <v>8</v>
          </cell>
        </row>
        <row r="8165">
          <cell r="B8165">
            <v>7318158900</v>
          </cell>
          <cell r="C8165" t="str">
            <v>- - - - - - - - 800 МПа или более</v>
          </cell>
          <cell r="D8165" t="str">
            <v>-</v>
          </cell>
          <cell r="E8165">
            <v>8</v>
          </cell>
        </row>
        <row r="8166">
          <cell r="B8166">
            <v>7318159001</v>
          </cell>
          <cell r="C8166" t="str">
            <v>- - - - - - - для производства авиационных двигателей &lt;5&gt;</v>
          </cell>
          <cell r="D8166" t="str">
            <v>-</v>
          </cell>
          <cell r="E8166">
            <v>0</v>
          </cell>
        </row>
        <row r="8167">
          <cell r="B8167">
            <v>7318159009</v>
          </cell>
          <cell r="C8167" t="str">
            <v>- - - - - - - прочие</v>
          </cell>
          <cell r="D8167" t="str">
            <v>-</v>
          </cell>
          <cell r="E8167">
            <v>8</v>
          </cell>
        </row>
        <row r="8168">
          <cell r="B8168">
            <v>7318161000</v>
          </cell>
          <cell r="C8168" t="str">
            <v>- - - выточенные из прутков, профилей или проволоки сплошного поперечного сечения, с диаметром отверстия не более 6 мм</v>
          </cell>
          <cell r="D8168" t="str">
            <v>-</v>
          </cell>
          <cell r="E8168">
            <v>8</v>
          </cell>
        </row>
        <row r="8169">
          <cell r="B8169">
            <v>7318163001</v>
          </cell>
          <cell r="C8169" t="str">
            <v>- - - - - для производства авиационных двигателей &lt;5&gt;</v>
          </cell>
          <cell r="D8169" t="str">
            <v>-</v>
          </cell>
          <cell r="E8169">
            <v>0</v>
          </cell>
        </row>
        <row r="8170">
          <cell r="B8170">
            <v>7318163009</v>
          </cell>
          <cell r="C8170" t="str">
            <v>- - - - - прочие</v>
          </cell>
          <cell r="D8170" t="str">
            <v>-</v>
          </cell>
          <cell r="E8170">
            <v>8</v>
          </cell>
        </row>
        <row r="8171">
          <cell r="B8171">
            <v>7318165000</v>
          </cell>
          <cell r="C8171" t="str">
            <v>- - - - - самостопорящиеся гайки</v>
          </cell>
          <cell r="D8171" t="str">
            <v>-</v>
          </cell>
          <cell r="E8171">
            <v>8</v>
          </cell>
        </row>
        <row r="8172">
          <cell r="B8172">
            <v>7318169101</v>
          </cell>
          <cell r="C8172" t="str">
            <v>- - - - - - - для производства авиационных двигателей &lt;5&gt;</v>
          </cell>
          <cell r="D8172" t="str">
            <v>-</v>
          </cell>
          <cell r="E8172">
            <v>0</v>
          </cell>
        </row>
        <row r="8173">
          <cell r="B8173">
            <v>7318169109</v>
          </cell>
          <cell r="C8173" t="str">
            <v>- - - - - - - прочие</v>
          </cell>
          <cell r="D8173" t="str">
            <v>-</v>
          </cell>
          <cell r="E8173">
            <v>8</v>
          </cell>
        </row>
        <row r="8174">
          <cell r="B8174">
            <v>7318169900</v>
          </cell>
          <cell r="C8174" t="str">
            <v>- - - - - - более 12 мм</v>
          </cell>
          <cell r="D8174" t="str">
            <v>-</v>
          </cell>
          <cell r="E8174">
            <v>8</v>
          </cell>
        </row>
        <row r="8175">
          <cell r="B8175">
            <v>7318190001</v>
          </cell>
          <cell r="C8175" t="str">
            <v>- - - для производства авиационных двигателей &lt;5&gt;</v>
          </cell>
          <cell r="D8175" t="str">
            <v>-</v>
          </cell>
          <cell r="E8175">
            <v>0</v>
          </cell>
        </row>
        <row r="8176">
          <cell r="B8176">
            <v>7318190009</v>
          </cell>
          <cell r="C8176" t="str">
            <v>- - - прочие</v>
          </cell>
          <cell r="D8176" t="str">
            <v>-</v>
          </cell>
          <cell r="E8176">
            <v>8</v>
          </cell>
        </row>
        <row r="8177">
          <cell r="B8177">
            <v>7318210001</v>
          </cell>
          <cell r="C8177" t="str">
            <v>- - - для промышленной сборки моторных транспортных средств товарных позиций 8701 - 8705, их узлов и агрегатов &lt;5&gt;</v>
          </cell>
          <cell r="D8177" t="str">
            <v>-</v>
          </cell>
          <cell r="E8177">
            <v>5</v>
          </cell>
        </row>
        <row r="8178">
          <cell r="B8178">
            <v>7318210009</v>
          </cell>
          <cell r="C8178" t="str">
            <v>- - - прочие</v>
          </cell>
          <cell r="D8178" t="str">
            <v>-</v>
          </cell>
          <cell r="E8178">
            <v>8</v>
          </cell>
        </row>
        <row r="8179">
          <cell r="B8179">
            <v>7318220001</v>
          </cell>
          <cell r="C8179" t="str">
            <v>- - - для промышленной сборки моторных транспортных средств товарных позиций 8701 - 8705, их узлов и агрегатов &lt;5&gt;</v>
          </cell>
          <cell r="D8179" t="str">
            <v>-</v>
          </cell>
          <cell r="E8179">
            <v>5</v>
          </cell>
        </row>
        <row r="8180">
          <cell r="B8180">
            <v>7318220002</v>
          </cell>
          <cell r="C8180" t="str">
            <v>- - - для производства авиационных двигателей &lt;5&gt;</v>
          </cell>
          <cell r="D8180" t="str">
            <v>-</v>
          </cell>
          <cell r="E8180">
            <v>0</v>
          </cell>
        </row>
        <row r="8181">
          <cell r="B8181">
            <v>7318220009</v>
          </cell>
          <cell r="C8181" t="str">
            <v>- - - прочие</v>
          </cell>
          <cell r="D8181" t="str">
            <v>-</v>
          </cell>
          <cell r="E8181">
            <v>8</v>
          </cell>
        </row>
        <row r="8182">
          <cell r="B8182">
            <v>7318230001</v>
          </cell>
          <cell r="C8182" t="str">
            <v>- - - для производства авиационных двигателей &lt;5&gt;</v>
          </cell>
          <cell r="D8182" t="str">
            <v>-</v>
          </cell>
          <cell r="E8182">
            <v>0</v>
          </cell>
        </row>
        <row r="8183">
          <cell r="B8183">
            <v>7318230009</v>
          </cell>
          <cell r="C8183" t="str">
            <v>- - - прочие</v>
          </cell>
          <cell r="D8183" t="str">
            <v>-</v>
          </cell>
          <cell r="E8183">
            <v>8</v>
          </cell>
        </row>
        <row r="8184">
          <cell r="B8184">
            <v>7318240001</v>
          </cell>
          <cell r="C8184" t="str">
            <v>- - - для производства авиационных двигателей &lt;5&gt;</v>
          </cell>
          <cell r="D8184" t="str">
            <v>-</v>
          </cell>
          <cell r="E8184">
            <v>0</v>
          </cell>
        </row>
        <row r="8185">
          <cell r="B8185">
            <v>7318240009</v>
          </cell>
          <cell r="C8185" t="str">
            <v>- - - прочие</v>
          </cell>
          <cell r="D8185" t="str">
            <v>-</v>
          </cell>
          <cell r="E8185">
            <v>8</v>
          </cell>
        </row>
        <row r="8186">
          <cell r="B8186">
            <v>7318290001</v>
          </cell>
          <cell r="C8186" t="str">
            <v>- - - для промышленной сборки моторных транспортных средств товарных позиций 8701 - 8705, их узлов и агрегатов &lt;5&gt;</v>
          </cell>
          <cell r="D8186" t="str">
            <v>-</v>
          </cell>
          <cell r="E8186">
            <v>5</v>
          </cell>
        </row>
        <row r="8187">
          <cell r="B8187">
            <v>7318290002</v>
          </cell>
          <cell r="C8187" t="str">
            <v>- - - для производства авиационных двигателей &lt;5&gt;</v>
          </cell>
          <cell r="D8187" t="str">
            <v>-</v>
          </cell>
          <cell r="E8187">
            <v>0</v>
          </cell>
        </row>
        <row r="8188">
          <cell r="B8188">
            <v>7318290009</v>
          </cell>
          <cell r="C8188" t="str">
            <v>- - - прочие</v>
          </cell>
          <cell r="D8188" t="str">
            <v>-</v>
          </cell>
          <cell r="E8188">
            <v>8</v>
          </cell>
        </row>
        <row r="8189">
          <cell r="B8189">
            <v>7319400000</v>
          </cell>
          <cell r="C8189" t="str">
            <v>- булавки английские и прочие булавки</v>
          </cell>
          <cell r="D8189" t="str">
            <v>-</v>
          </cell>
          <cell r="E8189">
            <v>15</v>
          </cell>
        </row>
        <row r="8190">
          <cell r="B8190">
            <v>7319901000</v>
          </cell>
          <cell r="C8190" t="str">
            <v>- - иглы швейные, штопальные или вышивальные</v>
          </cell>
          <cell r="D8190" t="str">
            <v>-</v>
          </cell>
          <cell r="E8190">
            <v>10</v>
          </cell>
        </row>
        <row r="8191">
          <cell r="B8191">
            <v>7319909000</v>
          </cell>
          <cell r="C8191" t="str">
            <v>- - прочие</v>
          </cell>
          <cell r="D8191" t="str">
            <v>-</v>
          </cell>
          <cell r="E8191">
            <v>15</v>
          </cell>
        </row>
        <row r="8192">
          <cell r="B8192">
            <v>7320101100</v>
          </cell>
          <cell r="C8192" t="str">
            <v>- - - пластинчатые рессоры и листы для них</v>
          </cell>
          <cell r="D8192" t="str">
            <v>-</v>
          </cell>
          <cell r="E8192">
            <v>15</v>
          </cell>
        </row>
        <row r="8193">
          <cell r="B8193">
            <v>7320101900</v>
          </cell>
          <cell r="C8193" t="str">
            <v>- - - прочие</v>
          </cell>
          <cell r="D8193" t="str">
            <v>-</v>
          </cell>
          <cell r="E8193">
            <v>10</v>
          </cell>
        </row>
        <row r="8194">
          <cell r="B8194">
            <v>7320109000</v>
          </cell>
          <cell r="C8194" t="str">
            <v>- - прочие</v>
          </cell>
          <cell r="D8194" t="str">
            <v>-</v>
          </cell>
          <cell r="E8194">
            <v>10</v>
          </cell>
        </row>
        <row r="8195">
          <cell r="B8195">
            <v>7320202001</v>
          </cell>
          <cell r="C8195" t="str">
            <v>- - - для промышленной сборки моторных транспортных средств товарных позиций 8701 - 8705, их узлов и агрегатов &lt;5&gt;</v>
          </cell>
          <cell r="D8195" t="str">
            <v>-</v>
          </cell>
          <cell r="E8195">
            <v>0</v>
          </cell>
        </row>
        <row r="8196">
          <cell r="B8196">
            <v>7320202009</v>
          </cell>
          <cell r="C8196" t="str">
            <v>- - - прочие</v>
          </cell>
          <cell r="D8196" t="str">
            <v>-</v>
          </cell>
          <cell r="E8196">
            <v>12.5</v>
          </cell>
        </row>
        <row r="8197">
          <cell r="B8197">
            <v>7320208101</v>
          </cell>
          <cell r="C8197" t="str">
            <v>- - - - для промышленной сборки моторных транспортных средств товарных позиций 8701 - 8705, их узлов и агрегатов &lt;5&gt;</v>
          </cell>
          <cell r="D8197" t="str">
            <v>-</v>
          </cell>
          <cell r="E8197">
            <v>0</v>
          </cell>
        </row>
        <row r="8198">
          <cell r="B8198">
            <v>7320208102</v>
          </cell>
          <cell r="C8198" t="str">
            <v>- - - - для гражданских воздушных судов &lt;5&gt;</v>
          </cell>
          <cell r="D8198" t="str">
            <v>-</v>
          </cell>
          <cell r="E8198">
            <v>0</v>
          </cell>
        </row>
        <row r="8199">
          <cell r="B8199">
            <v>7320208108</v>
          </cell>
          <cell r="C8199" t="str">
            <v>- - - - прочие</v>
          </cell>
          <cell r="D8199" t="str">
            <v>-</v>
          </cell>
          <cell r="E8199">
            <v>12.5</v>
          </cell>
        </row>
        <row r="8200">
          <cell r="B8200">
            <v>7320208501</v>
          </cell>
          <cell r="C8200" t="str">
            <v>- - - - для промышленной сборки моторных транспортных средств товарных позиций 8701 - 8705, их узлов и агрегатов &lt;5&gt;</v>
          </cell>
          <cell r="D8200" t="str">
            <v>-</v>
          </cell>
          <cell r="E8200">
            <v>0</v>
          </cell>
        </row>
        <row r="8201">
          <cell r="B8201">
            <v>7320208502</v>
          </cell>
          <cell r="C8201" t="str">
            <v>- - - - для гражданских воздушных судов &lt;5&gt;</v>
          </cell>
          <cell r="D8201" t="str">
            <v>-</v>
          </cell>
          <cell r="E8201">
            <v>0</v>
          </cell>
        </row>
        <row r="8202">
          <cell r="B8202">
            <v>7320208508</v>
          </cell>
          <cell r="C8202" t="str">
            <v>- - - - прочие</v>
          </cell>
          <cell r="D8202" t="str">
            <v>-</v>
          </cell>
          <cell r="E8202">
            <v>12.5</v>
          </cell>
        </row>
        <row r="8203">
          <cell r="B8203">
            <v>7320208901</v>
          </cell>
          <cell r="C8203" t="str">
            <v>- - - - для промышленной сборки моторных транспортных средств товарных позиций 8701 - 8705, их узлов и агрегатов &lt;5&gt;</v>
          </cell>
          <cell r="D8203" t="str">
            <v>-</v>
          </cell>
          <cell r="E8203">
            <v>0</v>
          </cell>
        </row>
        <row r="8204">
          <cell r="B8204">
            <v>7320208902</v>
          </cell>
          <cell r="C8204" t="str">
            <v>- - - - для гражданских воздушных судов &lt;5&gt;</v>
          </cell>
          <cell r="D8204" t="str">
            <v>-</v>
          </cell>
          <cell r="E8204">
            <v>0</v>
          </cell>
        </row>
        <row r="8205">
          <cell r="B8205">
            <v>7320208908</v>
          </cell>
          <cell r="C8205" t="str">
            <v>- - - - прочие</v>
          </cell>
          <cell r="D8205" t="str">
            <v>-</v>
          </cell>
          <cell r="E8205">
            <v>10</v>
          </cell>
        </row>
        <row r="8206">
          <cell r="B8206">
            <v>7320901000</v>
          </cell>
          <cell r="C8206" t="str">
            <v>- - плоские спиральные пружины</v>
          </cell>
          <cell r="D8206" t="str">
            <v>-</v>
          </cell>
          <cell r="E8206">
            <v>15</v>
          </cell>
        </row>
        <row r="8207">
          <cell r="B8207">
            <v>7320903000</v>
          </cell>
          <cell r="C8207" t="str">
            <v>- - дисковые пружины</v>
          </cell>
          <cell r="D8207" t="str">
            <v>-</v>
          </cell>
          <cell r="E8207">
            <v>15</v>
          </cell>
        </row>
        <row r="8208">
          <cell r="B8208">
            <v>7320909001</v>
          </cell>
          <cell r="C8208" t="str">
            <v>- - - для промышленной сборки моторных транспортных средств товарных позиций 8701 - 8705, их узлов и агрегатов &lt;5&gt;</v>
          </cell>
          <cell r="D8208" t="str">
            <v>-</v>
          </cell>
          <cell r="E8208">
            <v>5</v>
          </cell>
        </row>
        <row r="8209">
          <cell r="B8209">
            <v>7320909002</v>
          </cell>
          <cell r="C8209" t="str">
            <v>- - - для гражданских воздушных судов &lt;5&gt;</v>
          </cell>
          <cell r="D8209" t="str">
            <v>-</v>
          </cell>
          <cell r="E8209">
            <v>0</v>
          </cell>
        </row>
        <row r="8210">
          <cell r="B8210">
            <v>7320909008</v>
          </cell>
          <cell r="C8210" t="str">
            <v>- - - прочие</v>
          </cell>
          <cell r="D8210" t="str">
            <v>-</v>
          </cell>
          <cell r="E8210">
            <v>15</v>
          </cell>
        </row>
        <row r="8211">
          <cell r="B8211">
            <v>7321111000</v>
          </cell>
          <cell r="C8211" t="str">
            <v>- - - с духовкой, включая раздельные духовки</v>
          </cell>
          <cell r="D8211" t="str">
            <v>шт</v>
          </cell>
          <cell r="E8211">
            <v>10</v>
          </cell>
        </row>
        <row r="8212">
          <cell r="B8212">
            <v>7321119000</v>
          </cell>
          <cell r="C8212" t="str">
            <v>- - - прочие</v>
          </cell>
          <cell r="D8212" t="str">
            <v>шт</v>
          </cell>
          <cell r="E8212">
            <v>12</v>
          </cell>
        </row>
        <row r="8213">
          <cell r="B8213">
            <v>7321120000</v>
          </cell>
          <cell r="C8213" t="str">
            <v>- - на жидком топливе</v>
          </cell>
          <cell r="D8213" t="str">
            <v>шт</v>
          </cell>
          <cell r="E8213">
            <v>15</v>
          </cell>
        </row>
        <row r="8214">
          <cell r="B8214">
            <v>7321190000</v>
          </cell>
          <cell r="C8214" t="str">
            <v>- - прочие, включая устройства на твердом топливе</v>
          </cell>
          <cell r="D8214" t="str">
            <v>шт</v>
          </cell>
          <cell r="E8214">
            <v>15</v>
          </cell>
        </row>
        <row r="8215">
          <cell r="B8215">
            <v>7321810000</v>
          </cell>
          <cell r="C8215" t="str">
            <v>- - только на газовом или на газовом и других видах топлива</v>
          </cell>
          <cell r="D8215" t="str">
            <v>шт</v>
          </cell>
          <cell r="E8215">
            <v>15</v>
          </cell>
        </row>
        <row r="8216">
          <cell r="B8216">
            <v>7321820000</v>
          </cell>
          <cell r="C8216" t="str">
            <v>- - на жидком топливе</v>
          </cell>
          <cell r="D8216" t="str">
            <v>шт</v>
          </cell>
          <cell r="E8216">
            <v>15</v>
          </cell>
        </row>
        <row r="8217">
          <cell r="B8217">
            <v>7321890000</v>
          </cell>
          <cell r="C8217" t="str">
            <v>- - прочие, включая устройства на твердом топливе</v>
          </cell>
          <cell r="D8217" t="str">
            <v>шт</v>
          </cell>
          <cell r="E8217">
            <v>13</v>
          </cell>
        </row>
        <row r="8218">
          <cell r="B8218">
            <v>7321900000</v>
          </cell>
          <cell r="C8218" t="str">
            <v>- части</v>
          </cell>
          <cell r="D8218" t="str">
            <v>-</v>
          </cell>
          <cell r="E8218">
            <v>11</v>
          </cell>
        </row>
        <row r="8219">
          <cell r="B8219">
            <v>7322110000</v>
          </cell>
          <cell r="C8219" t="str">
            <v>- - из чугунного литья</v>
          </cell>
          <cell r="D8219" t="str">
            <v>-</v>
          </cell>
          <cell r="E8219">
            <v>15</v>
          </cell>
        </row>
        <row r="8220">
          <cell r="B8220">
            <v>7322190000</v>
          </cell>
          <cell r="C8220" t="str">
            <v>- - прочие</v>
          </cell>
          <cell r="D8220" t="str">
            <v>-</v>
          </cell>
          <cell r="E8220">
            <v>7.5</v>
          </cell>
        </row>
        <row r="8221">
          <cell r="B8221">
            <v>7322900001</v>
          </cell>
          <cell r="C8221" t="str">
            <v>- - воздухонагреватели и распределители горячего воздуха (исключая их части), предназначенные для гражданских воздушных судов &lt;5&gt;</v>
          </cell>
          <cell r="D8221" t="str">
            <v>-</v>
          </cell>
          <cell r="E8221">
            <v>5</v>
          </cell>
        </row>
        <row r="8222">
          <cell r="B8222">
            <v>7322900009</v>
          </cell>
          <cell r="C8222" t="str">
            <v>- - прочие</v>
          </cell>
          <cell r="D8222" t="str">
            <v>-</v>
          </cell>
          <cell r="E8222">
            <v>7.5</v>
          </cell>
        </row>
        <row r="8223">
          <cell r="B8223">
            <v>7323100000</v>
          </cell>
          <cell r="C8223" t="str">
            <v>- "шерсть" из черных металлов; мочалки для чистки кухонной посуды, подушечки для чистки или полировки, перчатки и аналогичные изделия</v>
          </cell>
          <cell r="D8223" t="str">
            <v>-</v>
          </cell>
          <cell r="E8223">
            <v>15</v>
          </cell>
        </row>
        <row r="8224">
          <cell r="B8224">
            <v>7323910000</v>
          </cell>
          <cell r="C8224" t="str">
            <v>- - из чугунного литья, неэмалированные</v>
          </cell>
          <cell r="D8224" t="str">
            <v>-</v>
          </cell>
          <cell r="E8224">
            <v>15</v>
          </cell>
        </row>
        <row r="8225">
          <cell r="B8225">
            <v>7323920000</v>
          </cell>
          <cell r="C8225" t="str">
            <v>- - из чугунного литья, эмалированные</v>
          </cell>
          <cell r="D8225" t="str">
            <v>-</v>
          </cell>
          <cell r="E8225">
            <v>15</v>
          </cell>
        </row>
        <row r="8226">
          <cell r="B8226">
            <v>7323930000</v>
          </cell>
          <cell r="C8226" t="str">
            <v>- - из коррозионностойкой стали</v>
          </cell>
          <cell r="D8226" t="str">
            <v>-</v>
          </cell>
          <cell r="E8226">
            <v>9</v>
          </cell>
        </row>
        <row r="8227">
          <cell r="B8227">
            <v>7323940000</v>
          </cell>
          <cell r="C8227" t="str">
            <v>- - из черных металлов (кроме чугунного литья), эмалированные</v>
          </cell>
          <cell r="D8227" t="str">
            <v>-</v>
          </cell>
          <cell r="E8227">
            <v>10</v>
          </cell>
        </row>
        <row r="8228">
          <cell r="B8228">
            <v>7323990000</v>
          </cell>
          <cell r="C8228" t="str">
            <v>- - прочие</v>
          </cell>
          <cell r="D8228" t="str">
            <v>-</v>
          </cell>
          <cell r="E8228">
            <v>10</v>
          </cell>
        </row>
        <row r="8229">
          <cell r="B8229">
            <v>7324100001</v>
          </cell>
          <cell r="C8229" t="str">
            <v>- - для гражданских воздушных судов &lt;5&gt;</v>
          </cell>
          <cell r="D8229" t="str">
            <v>-</v>
          </cell>
          <cell r="E8229">
            <v>5</v>
          </cell>
        </row>
        <row r="8230">
          <cell r="B8230">
            <v>7324100009</v>
          </cell>
          <cell r="C8230" t="str">
            <v>- - прочие</v>
          </cell>
          <cell r="D8230" t="str">
            <v>-</v>
          </cell>
          <cell r="E8230">
            <v>10</v>
          </cell>
        </row>
        <row r="8231">
          <cell r="B8231">
            <v>7324210000</v>
          </cell>
          <cell r="C8231" t="str">
            <v>- - из чугунного литья, неэмалированные или эмалированные</v>
          </cell>
          <cell r="D8231" t="str">
            <v>шт</v>
          </cell>
          <cell r="E8231">
            <v>7.5</v>
          </cell>
        </row>
        <row r="8232">
          <cell r="B8232">
            <v>7324290000</v>
          </cell>
          <cell r="C8232" t="str">
            <v>- - прочие</v>
          </cell>
          <cell r="D8232" t="str">
            <v>шт</v>
          </cell>
          <cell r="E8232">
            <v>10</v>
          </cell>
        </row>
        <row r="8233">
          <cell r="B8233">
            <v>7324900001</v>
          </cell>
          <cell r="C8233" t="str">
            <v>- - оборудование санитарно-техническое (исключая его части), предназначенное для гражданских воздушных судов &lt;5&gt;</v>
          </cell>
          <cell r="D8233" t="str">
            <v>-</v>
          </cell>
          <cell r="E8233">
            <v>5</v>
          </cell>
        </row>
        <row r="8234">
          <cell r="B8234">
            <v>7324900009</v>
          </cell>
          <cell r="C8234" t="str">
            <v>- - прочие</v>
          </cell>
          <cell r="D8234" t="str">
            <v>-</v>
          </cell>
          <cell r="E8234">
            <v>10</v>
          </cell>
        </row>
        <row r="8235">
          <cell r="B8235">
            <v>7325100000</v>
          </cell>
          <cell r="C8235" t="str">
            <v>- из нековкого чугуна</v>
          </cell>
          <cell r="D8235" t="str">
            <v>-</v>
          </cell>
          <cell r="E8235">
            <v>15</v>
          </cell>
        </row>
        <row r="8236">
          <cell r="B8236">
            <v>7325910000</v>
          </cell>
          <cell r="C8236" t="str">
            <v>- - шары перемалывающие и аналогичные изделия для мельниц</v>
          </cell>
          <cell r="D8236" t="str">
            <v>-</v>
          </cell>
          <cell r="E8236">
            <v>10</v>
          </cell>
        </row>
        <row r="8237">
          <cell r="B8237">
            <v>7325991000</v>
          </cell>
          <cell r="C8237" t="str">
            <v>- - - из ковкого чугуна</v>
          </cell>
          <cell r="D8237" t="str">
            <v>-</v>
          </cell>
          <cell r="E8237">
            <v>13</v>
          </cell>
        </row>
        <row r="8238">
          <cell r="B8238">
            <v>7325999001</v>
          </cell>
          <cell r="C8238" t="str">
            <v>- - - - для производства авиационных двигателей &lt;5&gt;</v>
          </cell>
          <cell r="D8238" t="str">
            <v>-</v>
          </cell>
          <cell r="E8238">
            <v>0</v>
          </cell>
        </row>
        <row r="8239">
          <cell r="B8239">
            <v>7325999009</v>
          </cell>
          <cell r="C8239" t="str">
            <v>- - - - прочие</v>
          </cell>
          <cell r="D8239" t="str">
            <v>-</v>
          </cell>
          <cell r="E8239">
            <v>13</v>
          </cell>
        </row>
        <row r="8240">
          <cell r="B8240">
            <v>7326110000</v>
          </cell>
          <cell r="C8240" t="str">
            <v>- - шары перемалывающие и аналогичные изделия для мельниц</v>
          </cell>
          <cell r="D8240" t="str">
            <v>-</v>
          </cell>
          <cell r="E8240">
            <v>13</v>
          </cell>
        </row>
        <row r="8241">
          <cell r="B8241">
            <v>7326191000</v>
          </cell>
          <cell r="C8241" t="str">
            <v>- - - кованые</v>
          </cell>
          <cell r="D8241" t="str">
            <v>-</v>
          </cell>
          <cell r="E8241">
            <v>13</v>
          </cell>
        </row>
        <row r="8242">
          <cell r="B8242">
            <v>7326199001</v>
          </cell>
          <cell r="C8242" t="str">
            <v>- - - - для производства авиационных двигателей &lt;5&gt;</v>
          </cell>
          <cell r="D8242" t="str">
            <v>-</v>
          </cell>
          <cell r="E8242">
            <v>0</v>
          </cell>
        </row>
        <row r="8243">
          <cell r="B8243">
            <v>7326199009</v>
          </cell>
          <cell r="C8243" t="str">
            <v>- - - - прочие</v>
          </cell>
          <cell r="D8243" t="str">
            <v>-</v>
          </cell>
          <cell r="E8243">
            <v>10</v>
          </cell>
        </row>
        <row r="8244">
          <cell r="B8244">
            <v>7326200001</v>
          </cell>
          <cell r="C8244" t="str">
            <v>- - небольшие клетки и вольеры</v>
          </cell>
          <cell r="D8244" t="str">
            <v>-</v>
          </cell>
          <cell r="E8244">
            <v>13</v>
          </cell>
        </row>
        <row r="8245">
          <cell r="B8245">
            <v>7326200002</v>
          </cell>
          <cell r="C8245" t="str">
            <v>- - корзины проволочные</v>
          </cell>
          <cell r="D8245" t="str">
            <v>-</v>
          </cell>
          <cell r="E8245">
            <v>13</v>
          </cell>
        </row>
        <row r="8246">
          <cell r="B8246">
            <v>7326200003</v>
          </cell>
          <cell r="C8246" t="str">
            <v>- - - для гражданских воздушных судов &lt;5&gt;</v>
          </cell>
          <cell r="D8246" t="str">
            <v>-</v>
          </cell>
          <cell r="E8246">
            <v>5</v>
          </cell>
        </row>
        <row r="8247">
          <cell r="B8247">
            <v>7326200009</v>
          </cell>
          <cell r="C8247" t="str">
            <v>- - - прочие</v>
          </cell>
          <cell r="D8247" t="str">
            <v>-</v>
          </cell>
          <cell r="E8247">
            <v>10</v>
          </cell>
        </row>
        <row r="8248">
          <cell r="B8248">
            <v>7326903000</v>
          </cell>
          <cell r="C8248" t="str">
            <v>- - лестницы и стремянки</v>
          </cell>
          <cell r="D8248" t="str">
            <v>-</v>
          </cell>
          <cell r="E8248">
            <v>10</v>
          </cell>
        </row>
        <row r="8249">
          <cell r="B8249">
            <v>7326904000</v>
          </cell>
          <cell r="C8249" t="str">
            <v>- - поддоны и аналогичные платформы для перемещения товаров</v>
          </cell>
          <cell r="D8249" t="str">
            <v>-</v>
          </cell>
          <cell r="E8249">
            <v>10</v>
          </cell>
        </row>
        <row r="8250">
          <cell r="B8250">
            <v>7326905000</v>
          </cell>
          <cell r="C8250" t="str">
            <v>- - барабаны для канатов, трубок и аналогичных изделий</v>
          </cell>
          <cell r="D8250" t="str">
            <v>-</v>
          </cell>
          <cell r="E8250">
            <v>10</v>
          </cell>
        </row>
        <row r="8251">
          <cell r="B8251">
            <v>7326906000</v>
          </cell>
          <cell r="C8251" t="str">
            <v>- - немеханические вентиляторы, желоба, крюки и аналогичные изделия, используемые в строительной индустрии</v>
          </cell>
          <cell r="D8251" t="str">
            <v>-</v>
          </cell>
          <cell r="E8251">
            <v>10</v>
          </cell>
        </row>
        <row r="8252">
          <cell r="B8252">
            <v>7326909201</v>
          </cell>
          <cell r="C8252" t="str">
            <v>- - - - для гражданских воздушных судов &lt;5&gt;</v>
          </cell>
          <cell r="D8252" t="str">
            <v>-</v>
          </cell>
          <cell r="E8252">
            <v>0</v>
          </cell>
        </row>
        <row r="8253">
          <cell r="B8253">
            <v>7326909202</v>
          </cell>
          <cell r="C8253" t="str">
            <v>- - - - - табакерки, портсигары, пудреницы, коробочки для косметики и аналогичные карманные изделия</v>
          </cell>
          <cell r="D8253" t="str">
            <v>-</v>
          </cell>
          <cell r="E8253">
            <v>10</v>
          </cell>
        </row>
        <row r="8254">
          <cell r="B8254">
            <v>7326909203</v>
          </cell>
          <cell r="C8254" t="str">
            <v>- - - - - перфорированные заслонки и аналогичные изделия из листа, используемые для фильтрации воды на входе в дренажные системы</v>
          </cell>
          <cell r="D8254" t="str">
            <v>-</v>
          </cell>
          <cell r="E8254">
            <v>10</v>
          </cell>
        </row>
        <row r="8255">
          <cell r="B8255">
            <v>7326909209</v>
          </cell>
          <cell r="C8255" t="str">
            <v>- - - - - прочие</v>
          </cell>
          <cell r="D8255" t="str">
            <v>-</v>
          </cell>
          <cell r="E8255">
            <v>9</v>
          </cell>
        </row>
        <row r="8256">
          <cell r="B8256">
            <v>7326909401</v>
          </cell>
          <cell r="C8256" t="str">
            <v>- - - - для гражданских воздушных судов &lt;5&gt;</v>
          </cell>
          <cell r="D8256" t="str">
            <v>-</v>
          </cell>
          <cell r="E8256">
            <v>0</v>
          </cell>
        </row>
        <row r="8257">
          <cell r="B8257">
            <v>7326909409</v>
          </cell>
          <cell r="C8257" t="str">
            <v>- - - - прочие</v>
          </cell>
          <cell r="D8257" t="str">
            <v>-</v>
          </cell>
          <cell r="E8257">
            <v>10</v>
          </cell>
        </row>
        <row r="8258">
          <cell r="B8258">
            <v>7326909600</v>
          </cell>
          <cell r="C8258" t="str">
            <v>- - - спеченные</v>
          </cell>
          <cell r="D8258" t="str">
            <v>-</v>
          </cell>
          <cell r="E8258">
            <v>10</v>
          </cell>
        </row>
        <row r="8259">
          <cell r="B8259">
            <v>7326909801</v>
          </cell>
          <cell r="C8259" t="str">
            <v>- - - - для промышленной сборки моторных транспортных средств товарных позиций 8701 - 8705, их узлов и агрегатов &lt;5&gt;</v>
          </cell>
          <cell r="D8259" t="str">
            <v>-</v>
          </cell>
          <cell r="E8259">
            <v>5</v>
          </cell>
        </row>
        <row r="8260">
          <cell r="B8260">
            <v>7326909803</v>
          </cell>
          <cell r="C8260" t="str">
            <v>- - - - для производства авиационных двигателей и/или гражданских воздушных судов &lt;5&gt;</v>
          </cell>
          <cell r="D8260" t="str">
            <v>-</v>
          </cell>
          <cell r="E8260">
            <v>0</v>
          </cell>
        </row>
        <row r="8261">
          <cell r="B8261">
            <v>7326909804</v>
          </cell>
          <cell r="C8261" t="str">
            <v>- - - - - табакерки, портсигары, пудреницы, коробочки для косметики и аналогичные карманные изделия</v>
          </cell>
          <cell r="D8261" t="str">
            <v>-</v>
          </cell>
          <cell r="E8261">
            <v>10</v>
          </cell>
        </row>
        <row r="8262">
          <cell r="B8262">
            <v>7326909805</v>
          </cell>
          <cell r="C8262" t="str">
            <v>- - - - - перфорированные заслонки и аналогичные изделия из листа, используемые для фильтрации воды на входе в дренажные системы</v>
          </cell>
          <cell r="D8262" t="str">
            <v>-</v>
          </cell>
          <cell r="E8262">
            <v>10</v>
          </cell>
        </row>
        <row r="8263">
          <cell r="B8263">
            <v>7326909807</v>
          </cell>
          <cell r="C8263" t="str">
            <v>- - - - - прочие</v>
          </cell>
          <cell r="D8263" t="str">
            <v>-</v>
          </cell>
          <cell r="E8263">
            <v>7.5</v>
          </cell>
        </row>
        <row r="8264">
          <cell r="B8264">
            <v>7401000000</v>
          </cell>
          <cell r="C8264" t="str">
            <v>Штейн медный; медь цементационная (медь осажденная)</v>
          </cell>
          <cell r="D8264" t="str">
            <v>-</v>
          </cell>
          <cell r="E8264">
            <v>5</v>
          </cell>
        </row>
        <row r="8265">
          <cell r="B8265">
            <v>7402000000</v>
          </cell>
          <cell r="C8265" t="str">
            <v>Медь нерафинированная; медные аноды для электролитического рафинирования</v>
          </cell>
          <cell r="D8265" t="str">
            <v>-</v>
          </cell>
          <cell r="E8265">
            <v>5</v>
          </cell>
        </row>
        <row r="8266">
          <cell r="B8266">
            <v>7403110000</v>
          </cell>
          <cell r="C8266" t="str">
            <v>- - катоды и секции катодов</v>
          </cell>
          <cell r="D8266" t="str">
            <v>-</v>
          </cell>
          <cell r="E8266">
            <v>2</v>
          </cell>
        </row>
        <row r="8267">
          <cell r="B8267">
            <v>7403120000</v>
          </cell>
          <cell r="C8267" t="str">
            <v>- - заготовки для изготовления проволоки</v>
          </cell>
          <cell r="D8267" t="str">
            <v>-</v>
          </cell>
          <cell r="E8267">
            <v>5</v>
          </cell>
        </row>
        <row r="8268">
          <cell r="B8268">
            <v>7403130000</v>
          </cell>
          <cell r="C8268" t="str">
            <v>- - заготовки для прокатки</v>
          </cell>
          <cell r="D8268" t="str">
            <v>-</v>
          </cell>
          <cell r="E8268">
            <v>5</v>
          </cell>
        </row>
        <row r="8269">
          <cell r="B8269">
            <v>7403190000</v>
          </cell>
          <cell r="C8269" t="str">
            <v>- - прочая</v>
          </cell>
          <cell r="D8269" t="str">
            <v>-</v>
          </cell>
          <cell r="E8269">
            <v>5</v>
          </cell>
        </row>
        <row r="8270">
          <cell r="B8270">
            <v>7403210000</v>
          </cell>
          <cell r="C8270" t="str">
            <v>- - сплавы на основе меди и цинка (латуни)</v>
          </cell>
          <cell r="D8270" t="str">
            <v>-</v>
          </cell>
          <cell r="E8270">
            <v>5</v>
          </cell>
        </row>
        <row r="8271">
          <cell r="B8271">
            <v>7403220000</v>
          </cell>
          <cell r="C8271" t="str">
            <v>- - сплавы на основе меди и олова (бронзы)</v>
          </cell>
          <cell r="D8271" t="str">
            <v>-</v>
          </cell>
          <cell r="E8271">
            <v>5</v>
          </cell>
        </row>
        <row r="8272">
          <cell r="B8272">
            <v>7403290000</v>
          </cell>
          <cell r="C8272" t="str">
            <v>- - прочие медные сплавы (кроме лигатур товарной позиции 7405)</v>
          </cell>
          <cell r="D8272" t="str">
            <v>-</v>
          </cell>
          <cell r="E8272">
            <v>5</v>
          </cell>
        </row>
        <row r="8273">
          <cell r="B8273">
            <v>7404001000</v>
          </cell>
          <cell r="C8273" t="str">
            <v>- рафинированной меди</v>
          </cell>
          <cell r="D8273" t="str">
            <v>-</v>
          </cell>
          <cell r="E8273">
            <v>0</v>
          </cell>
        </row>
        <row r="8274">
          <cell r="B8274">
            <v>7404009100</v>
          </cell>
          <cell r="C8274" t="str">
            <v>- - сплавов на основе меди и цинка (латуни)</v>
          </cell>
          <cell r="D8274" t="str">
            <v>-</v>
          </cell>
          <cell r="E8274">
            <v>0</v>
          </cell>
        </row>
        <row r="8275">
          <cell r="B8275">
            <v>7404009900</v>
          </cell>
          <cell r="C8275" t="str">
            <v>- - прочих</v>
          </cell>
          <cell r="D8275" t="str">
            <v>-</v>
          </cell>
          <cell r="E8275">
            <v>0</v>
          </cell>
        </row>
        <row r="8276">
          <cell r="B8276">
            <v>7405000000</v>
          </cell>
          <cell r="C8276" t="str">
            <v>Лигатуры на основе меди</v>
          </cell>
          <cell r="D8276" t="str">
            <v>-</v>
          </cell>
          <cell r="E8276">
            <v>5</v>
          </cell>
        </row>
        <row r="8277">
          <cell r="B8277">
            <v>7406100000</v>
          </cell>
          <cell r="C8277" t="str">
            <v>- порошки неслоистой структуры</v>
          </cell>
          <cell r="D8277" t="str">
            <v>-</v>
          </cell>
          <cell r="E8277">
            <v>5</v>
          </cell>
        </row>
        <row r="8278">
          <cell r="B8278">
            <v>7406200000</v>
          </cell>
          <cell r="C8278" t="str">
            <v>- порошки слоистой структуры; чешуйки</v>
          </cell>
          <cell r="D8278" t="str">
            <v>-</v>
          </cell>
          <cell r="E8278">
            <v>5</v>
          </cell>
        </row>
        <row r="8279">
          <cell r="B8279">
            <v>7407100000</v>
          </cell>
          <cell r="C8279" t="str">
            <v>- из рафинированной меди</v>
          </cell>
          <cell r="D8279" t="str">
            <v>-</v>
          </cell>
          <cell r="E8279">
            <v>5</v>
          </cell>
        </row>
        <row r="8280">
          <cell r="B8280">
            <v>7407211000</v>
          </cell>
          <cell r="C8280" t="str">
            <v>- - - прутки</v>
          </cell>
          <cell r="D8280" t="str">
            <v>-</v>
          </cell>
          <cell r="E8280">
            <v>5</v>
          </cell>
        </row>
        <row r="8281">
          <cell r="B8281">
            <v>7407219000</v>
          </cell>
          <cell r="C8281" t="str">
            <v>- - - профили</v>
          </cell>
          <cell r="D8281" t="str">
            <v>-</v>
          </cell>
          <cell r="E8281">
            <v>5</v>
          </cell>
        </row>
        <row r="8282">
          <cell r="B8282">
            <v>7407290000</v>
          </cell>
          <cell r="C8282" t="str">
            <v>- - прочие</v>
          </cell>
          <cell r="D8282" t="str">
            <v>-</v>
          </cell>
          <cell r="E8282">
            <v>5</v>
          </cell>
        </row>
        <row r="8283">
          <cell r="B8283">
            <v>7408110000</v>
          </cell>
          <cell r="C8283" t="str">
            <v>- - с максимальным размером поперечного сечения более 6 мм</v>
          </cell>
          <cell r="D8283" t="str">
            <v>-</v>
          </cell>
          <cell r="E8283">
            <v>5</v>
          </cell>
        </row>
        <row r="8284">
          <cell r="B8284">
            <v>7408191000</v>
          </cell>
          <cell r="C8284" t="str">
            <v>- - - с максимальным размером поперечного сечения более 0,5 мм</v>
          </cell>
          <cell r="D8284" t="str">
            <v>-</v>
          </cell>
          <cell r="E8284">
            <v>5</v>
          </cell>
        </row>
        <row r="8285">
          <cell r="B8285">
            <v>7408199000</v>
          </cell>
          <cell r="C8285" t="str">
            <v>- - - с максимальным размером поперечного сечения не более 0,5 мм</v>
          </cell>
          <cell r="D8285" t="str">
            <v>-</v>
          </cell>
          <cell r="E8285">
            <v>5</v>
          </cell>
        </row>
        <row r="8286">
          <cell r="B8286">
            <v>7408210000</v>
          </cell>
          <cell r="C8286" t="str">
            <v>- - из сплавов на основе меди и цинка (латуни)</v>
          </cell>
          <cell r="D8286" t="str">
            <v>-</v>
          </cell>
          <cell r="E8286">
            <v>5</v>
          </cell>
        </row>
        <row r="8287">
          <cell r="B8287">
            <v>7408220000</v>
          </cell>
          <cell r="C8287" t="str">
            <v>- - из сплавов на основе меди и никеля (купроникеля) или сплавов на основе меди, никеля и цинка (нейзильбера)</v>
          </cell>
          <cell r="D8287" t="str">
            <v>-</v>
          </cell>
          <cell r="E8287">
            <v>5</v>
          </cell>
        </row>
        <row r="8288">
          <cell r="B8288">
            <v>7408290000</v>
          </cell>
          <cell r="C8288" t="str">
            <v>- - прочая</v>
          </cell>
          <cell r="D8288" t="str">
            <v>-</v>
          </cell>
          <cell r="E8288">
            <v>5</v>
          </cell>
        </row>
        <row r="8289">
          <cell r="B8289">
            <v>7409110000</v>
          </cell>
          <cell r="C8289" t="str">
            <v>- - в рулонах</v>
          </cell>
          <cell r="D8289" t="str">
            <v>-</v>
          </cell>
          <cell r="E8289">
            <v>5</v>
          </cell>
        </row>
        <row r="8290">
          <cell r="B8290">
            <v>7409190000</v>
          </cell>
          <cell r="C8290" t="str">
            <v>- - прочие</v>
          </cell>
          <cell r="D8290" t="str">
            <v>-</v>
          </cell>
          <cell r="E8290">
            <v>5</v>
          </cell>
        </row>
        <row r="8291">
          <cell r="B8291">
            <v>7409210000</v>
          </cell>
          <cell r="C8291" t="str">
            <v>- - в рулонах</v>
          </cell>
          <cell r="D8291" t="str">
            <v>-</v>
          </cell>
          <cell r="E8291">
            <v>5</v>
          </cell>
        </row>
        <row r="8292">
          <cell r="B8292">
            <v>7409290000</v>
          </cell>
          <cell r="C8292" t="str">
            <v>- - прочие</v>
          </cell>
          <cell r="D8292" t="str">
            <v>-</v>
          </cell>
          <cell r="E8292">
            <v>5</v>
          </cell>
        </row>
        <row r="8293">
          <cell r="B8293">
            <v>7409310000</v>
          </cell>
          <cell r="C8293" t="str">
            <v>- - в рулонах</v>
          </cell>
          <cell r="D8293" t="str">
            <v>-</v>
          </cell>
          <cell r="E8293">
            <v>5</v>
          </cell>
        </row>
        <row r="8294">
          <cell r="B8294">
            <v>7409390000</v>
          </cell>
          <cell r="C8294" t="str">
            <v>- - прочие</v>
          </cell>
          <cell r="D8294" t="str">
            <v>-</v>
          </cell>
          <cell r="E8294">
            <v>5</v>
          </cell>
        </row>
        <row r="8295">
          <cell r="B8295">
            <v>7409400000</v>
          </cell>
          <cell r="C8295" t="str">
            <v>- из сплавов на основе меди и никеля (купроникеля) или сплавов на основе меди, никеля и цинка (нейзильбера)</v>
          </cell>
          <cell r="D8295" t="str">
            <v>-</v>
          </cell>
          <cell r="E8295">
            <v>5</v>
          </cell>
        </row>
        <row r="8296">
          <cell r="B8296">
            <v>7409900000</v>
          </cell>
          <cell r="C8296" t="str">
            <v>- из прочих медных сплавов</v>
          </cell>
          <cell r="D8296" t="str">
            <v>-</v>
          </cell>
          <cell r="E8296">
            <v>5</v>
          </cell>
        </row>
        <row r="8297">
          <cell r="B8297">
            <v>7410110000</v>
          </cell>
          <cell r="C8297" t="str">
            <v>- - из рафинированной меди</v>
          </cell>
          <cell r="D8297" t="str">
            <v>-</v>
          </cell>
          <cell r="E8297">
            <v>5</v>
          </cell>
        </row>
        <row r="8298">
          <cell r="B8298">
            <v>7410120000</v>
          </cell>
          <cell r="C8298" t="str">
            <v>- - из медных сплавов</v>
          </cell>
          <cell r="D8298" t="str">
            <v>-</v>
          </cell>
          <cell r="E8298">
            <v>5</v>
          </cell>
        </row>
        <row r="8299">
          <cell r="B8299">
            <v>7410210000</v>
          </cell>
          <cell r="C8299" t="str">
            <v>- - из рафинированной меди</v>
          </cell>
          <cell r="D8299" t="str">
            <v>-</v>
          </cell>
          <cell r="E8299">
            <v>5</v>
          </cell>
        </row>
        <row r="8300">
          <cell r="B8300">
            <v>7410220000</v>
          </cell>
          <cell r="C8300" t="str">
            <v>- - из медных сплавов</v>
          </cell>
          <cell r="D8300" t="str">
            <v>-</v>
          </cell>
          <cell r="E8300">
            <v>5</v>
          </cell>
        </row>
        <row r="8301">
          <cell r="B8301">
            <v>7411101000</v>
          </cell>
          <cell r="C8301" t="str">
            <v>- - прямые</v>
          </cell>
          <cell r="D8301" t="str">
            <v>-</v>
          </cell>
          <cell r="E8301">
            <v>3</v>
          </cell>
        </row>
        <row r="8302">
          <cell r="B8302">
            <v>7411109000</v>
          </cell>
          <cell r="C8302" t="str">
            <v>- - прочие</v>
          </cell>
          <cell r="D8302" t="str">
            <v>-</v>
          </cell>
          <cell r="E8302">
            <v>3</v>
          </cell>
        </row>
        <row r="8303">
          <cell r="B8303">
            <v>7411211000</v>
          </cell>
          <cell r="C8303" t="str">
            <v>- - - прямые</v>
          </cell>
          <cell r="D8303" t="str">
            <v>-</v>
          </cell>
          <cell r="E8303">
            <v>5</v>
          </cell>
        </row>
        <row r="8304">
          <cell r="B8304">
            <v>7411219000</v>
          </cell>
          <cell r="C8304" t="str">
            <v>- - - прочие</v>
          </cell>
          <cell r="D8304" t="str">
            <v>-</v>
          </cell>
          <cell r="E8304">
            <v>5</v>
          </cell>
        </row>
        <row r="8305">
          <cell r="B8305">
            <v>7411220000</v>
          </cell>
          <cell r="C8305" t="str">
            <v>- - из сплавов на основе меди и никеля (купроникеля) или сплавов на основе меди, никеля и цинка (нейзильбера)</v>
          </cell>
          <cell r="D8305" t="str">
            <v>-</v>
          </cell>
          <cell r="E8305">
            <v>5</v>
          </cell>
        </row>
        <row r="8306">
          <cell r="B8306">
            <v>7411290000</v>
          </cell>
          <cell r="C8306" t="str">
            <v>- - прочие</v>
          </cell>
          <cell r="D8306" t="str">
            <v>-</v>
          </cell>
          <cell r="E8306">
            <v>3</v>
          </cell>
        </row>
        <row r="8307">
          <cell r="B8307">
            <v>7412100000</v>
          </cell>
          <cell r="C8307" t="str">
            <v>- из рафинированной меди</v>
          </cell>
          <cell r="D8307" t="str">
            <v>-</v>
          </cell>
          <cell r="E8307">
            <v>5</v>
          </cell>
        </row>
        <row r="8308">
          <cell r="B8308">
            <v>7412200000</v>
          </cell>
          <cell r="C8308" t="str">
            <v>- из медных сплавов</v>
          </cell>
          <cell r="D8308" t="str">
            <v>-</v>
          </cell>
          <cell r="E8308">
            <v>3</v>
          </cell>
        </row>
        <row r="8309">
          <cell r="B8309">
            <v>7413000001</v>
          </cell>
          <cell r="C8309" t="str">
            <v>- из рафинированной меди</v>
          </cell>
          <cell r="D8309" t="str">
            <v>-</v>
          </cell>
          <cell r="E8309">
            <v>5</v>
          </cell>
        </row>
        <row r="8310">
          <cell r="B8310">
            <v>7413000002</v>
          </cell>
          <cell r="C8310" t="str">
            <v>- - для производства гражданских воздушных судов &lt;5&gt;</v>
          </cell>
          <cell r="D8310" t="str">
            <v>-</v>
          </cell>
          <cell r="E8310">
            <v>0</v>
          </cell>
        </row>
        <row r="8311">
          <cell r="B8311">
            <v>7413000008</v>
          </cell>
          <cell r="C8311" t="str">
            <v>- - прочие</v>
          </cell>
          <cell r="D8311" t="str">
            <v>-</v>
          </cell>
          <cell r="E8311">
            <v>5</v>
          </cell>
        </row>
        <row r="8312">
          <cell r="B8312">
            <v>7415100000</v>
          </cell>
          <cell r="C8312" t="str">
            <v>- гвозди и кнопки, кнопки чертежные, скобы и аналогичные изделия</v>
          </cell>
          <cell r="D8312" t="str">
            <v>-</v>
          </cell>
          <cell r="E8312">
            <v>5</v>
          </cell>
        </row>
        <row r="8313">
          <cell r="B8313">
            <v>7415210000</v>
          </cell>
          <cell r="C8313" t="str">
            <v>- - шайбы (включая пружинные шайбы)</v>
          </cell>
          <cell r="D8313" t="str">
            <v>-</v>
          </cell>
          <cell r="E8313">
            <v>5</v>
          </cell>
        </row>
        <row r="8314">
          <cell r="B8314">
            <v>7415290000</v>
          </cell>
          <cell r="C8314" t="str">
            <v>- - прочие</v>
          </cell>
          <cell r="D8314" t="str">
            <v>-</v>
          </cell>
          <cell r="E8314">
            <v>5</v>
          </cell>
        </row>
        <row r="8315">
          <cell r="B8315">
            <v>7415330000</v>
          </cell>
          <cell r="C8315" t="str">
            <v>- - винты; болты и гайки</v>
          </cell>
          <cell r="D8315" t="str">
            <v>-</v>
          </cell>
          <cell r="E8315">
            <v>5</v>
          </cell>
        </row>
        <row r="8316">
          <cell r="B8316">
            <v>7415390000</v>
          </cell>
          <cell r="C8316" t="str">
            <v>- - прочие</v>
          </cell>
          <cell r="D8316" t="str">
            <v>-</v>
          </cell>
          <cell r="E8316">
            <v>5</v>
          </cell>
        </row>
        <row r="8317">
          <cell r="B8317">
            <v>7418101000</v>
          </cell>
          <cell r="C8317" t="str">
            <v>- - приборы бытовые для приготовления или подогрева пищи, неэлектрические; их части</v>
          </cell>
          <cell r="D8317" t="str">
            <v>-</v>
          </cell>
          <cell r="E8317">
            <v>5</v>
          </cell>
        </row>
        <row r="8318">
          <cell r="B8318">
            <v>7418109000</v>
          </cell>
          <cell r="C8318" t="str">
            <v>- - прочие</v>
          </cell>
          <cell r="D8318" t="str">
            <v>-</v>
          </cell>
          <cell r="E8318">
            <v>5</v>
          </cell>
        </row>
        <row r="8319">
          <cell r="B8319">
            <v>7418200000</v>
          </cell>
          <cell r="C8319" t="str">
            <v>- оборудование санитарно-техническое и его части</v>
          </cell>
          <cell r="D8319" t="str">
            <v>-</v>
          </cell>
          <cell r="E8319">
            <v>5</v>
          </cell>
        </row>
        <row r="8320">
          <cell r="B8320">
            <v>7419100000</v>
          </cell>
          <cell r="C8320" t="str">
            <v>- цепи и их части</v>
          </cell>
          <cell r="D8320" t="str">
            <v>-</v>
          </cell>
          <cell r="E8320">
            <v>5</v>
          </cell>
        </row>
        <row r="8321">
          <cell r="B8321">
            <v>7419910000</v>
          </cell>
          <cell r="C8321" t="str">
            <v>- - литые, фасонные, штампованные или кованые, но не подвергнутые дальнейшей обработке</v>
          </cell>
          <cell r="D8321" t="str">
            <v>-</v>
          </cell>
          <cell r="E8321">
            <v>5</v>
          </cell>
        </row>
        <row r="8322">
          <cell r="B8322">
            <v>7419991000</v>
          </cell>
          <cell r="C8322" t="str">
            <v>- - - ткань (включая бесконечную ленту), решетки и сетки из медной проволоки с размером поперечного сечения, не превышающим 6 мм; просечно-вытяжной лист медный</v>
          </cell>
          <cell r="D8322" t="str">
            <v>-</v>
          </cell>
          <cell r="E8322">
            <v>5</v>
          </cell>
        </row>
        <row r="8323">
          <cell r="B8323">
            <v>7419993000</v>
          </cell>
          <cell r="C8323" t="str">
            <v>- - - пружины медные</v>
          </cell>
          <cell r="D8323" t="str">
            <v>-</v>
          </cell>
          <cell r="E8323">
            <v>5</v>
          </cell>
        </row>
        <row r="8324">
          <cell r="B8324">
            <v>7419999000</v>
          </cell>
          <cell r="C8324" t="str">
            <v>- - - прочие</v>
          </cell>
          <cell r="D8324" t="str">
            <v>-</v>
          </cell>
          <cell r="E8324">
            <v>5</v>
          </cell>
        </row>
        <row r="8325">
          <cell r="B8325">
            <v>7501100000</v>
          </cell>
          <cell r="C8325" t="str">
            <v>- штейн никелевый</v>
          </cell>
          <cell r="D8325" t="str">
            <v>-</v>
          </cell>
          <cell r="E8325">
            <v>5</v>
          </cell>
        </row>
        <row r="8326">
          <cell r="B8326">
            <v>7501200000</v>
          </cell>
          <cell r="C8326" t="str">
            <v>- агломераты оксидов никеля и другие промежуточные продукты металлургии никеля</v>
          </cell>
          <cell r="D8326" t="str">
            <v>-</v>
          </cell>
          <cell r="E8326">
            <v>5</v>
          </cell>
        </row>
        <row r="8327">
          <cell r="B8327">
            <v>7502100000</v>
          </cell>
          <cell r="C8327" t="str">
            <v>- никель нелегированный</v>
          </cell>
          <cell r="D8327" t="str">
            <v>-</v>
          </cell>
          <cell r="E8327">
            <v>3</v>
          </cell>
        </row>
        <row r="8328">
          <cell r="B8328">
            <v>7502200001</v>
          </cell>
          <cell r="C8328" t="str">
            <v>- - для производства авиационных двигателей &lt;5&gt;</v>
          </cell>
          <cell r="D8328" t="str">
            <v>-</v>
          </cell>
          <cell r="E8328">
            <v>0</v>
          </cell>
        </row>
        <row r="8329">
          <cell r="B8329">
            <v>7502200009</v>
          </cell>
          <cell r="C8329" t="str">
            <v>- - прочие</v>
          </cell>
          <cell r="D8329" t="str">
            <v>-</v>
          </cell>
          <cell r="E8329">
            <v>3</v>
          </cell>
        </row>
        <row r="8330">
          <cell r="B8330">
            <v>7503001000</v>
          </cell>
          <cell r="C8330" t="str">
            <v>- из никеля нелегированного</v>
          </cell>
          <cell r="D8330" t="str">
            <v>-</v>
          </cell>
          <cell r="E8330">
            <v>3</v>
          </cell>
        </row>
        <row r="8331">
          <cell r="B8331">
            <v>7503009000</v>
          </cell>
          <cell r="C8331" t="str">
            <v>- из никелевых сплавов</v>
          </cell>
          <cell r="D8331" t="str">
            <v>-</v>
          </cell>
          <cell r="E8331">
            <v>2</v>
          </cell>
        </row>
        <row r="8332">
          <cell r="B8332">
            <v>7504000001</v>
          </cell>
          <cell r="C8332" t="str">
            <v>- для производства авиационных двигателей &lt;5&gt;</v>
          </cell>
          <cell r="D8332" t="str">
            <v>-</v>
          </cell>
          <cell r="E8332">
            <v>0</v>
          </cell>
        </row>
        <row r="8333">
          <cell r="B8333">
            <v>7504000009</v>
          </cell>
          <cell r="C8333" t="str">
            <v>- прочие</v>
          </cell>
          <cell r="D8333" t="str">
            <v>-</v>
          </cell>
          <cell r="E8333">
            <v>5</v>
          </cell>
        </row>
        <row r="8334">
          <cell r="B8334">
            <v>7505110000</v>
          </cell>
          <cell r="C8334" t="str">
            <v>- - из никеля нелегированного</v>
          </cell>
          <cell r="D8334" t="str">
            <v>-</v>
          </cell>
          <cell r="E8334">
            <v>15</v>
          </cell>
        </row>
        <row r="8335">
          <cell r="B8335">
            <v>7505120001</v>
          </cell>
          <cell r="C8335" t="str">
            <v>- - - для производства авиационных двигателей &lt;5&gt;</v>
          </cell>
          <cell r="D8335" t="str">
            <v>-</v>
          </cell>
          <cell r="E8335">
            <v>0</v>
          </cell>
        </row>
        <row r="8336">
          <cell r="B8336">
            <v>7505120009</v>
          </cell>
          <cell r="C8336" t="str">
            <v>- - - прочие</v>
          </cell>
          <cell r="D8336" t="str">
            <v>-</v>
          </cell>
          <cell r="E8336">
            <v>15</v>
          </cell>
        </row>
        <row r="8337">
          <cell r="B8337">
            <v>7505210000</v>
          </cell>
          <cell r="C8337" t="str">
            <v>- - из никеля нелегированного</v>
          </cell>
          <cell r="D8337" t="str">
            <v>-</v>
          </cell>
          <cell r="E8337">
            <v>15</v>
          </cell>
        </row>
        <row r="8338">
          <cell r="B8338">
            <v>7505220000</v>
          </cell>
          <cell r="C8338" t="str">
            <v>- - из никелевых сплавов</v>
          </cell>
          <cell r="D8338" t="str">
            <v>-</v>
          </cell>
          <cell r="E8338">
            <v>15</v>
          </cell>
        </row>
        <row r="8339">
          <cell r="B8339">
            <v>7506100000</v>
          </cell>
          <cell r="C8339" t="str">
            <v>- из никеля нелегированного</v>
          </cell>
          <cell r="D8339" t="str">
            <v>-</v>
          </cell>
          <cell r="E8339">
            <v>15</v>
          </cell>
        </row>
        <row r="8340">
          <cell r="B8340">
            <v>7506200001</v>
          </cell>
          <cell r="C8340" t="str">
            <v>- - для производства авиационных двигателей &lt;5&gt;</v>
          </cell>
          <cell r="D8340" t="str">
            <v>-</v>
          </cell>
          <cell r="E8340">
            <v>0</v>
          </cell>
        </row>
        <row r="8341">
          <cell r="B8341">
            <v>7506200009</v>
          </cell>
          <cell r="C8341" t="str">
            <v>- - прочие</v>
          </cell>
          <cell r="D8341" t="str">
            <v>-</v>
          </cell>
          <cell r="E8341">
            <v>15</v>
          </cell>
        </row>
        <row r="8342">
          <cell r="B8342">
            <v>7507110000</v>
          </cell>
          <cell r="C8342" t="str">
            <v>- - из никеля нелегированного</v>
          </cell>
          <cell r="D8342" t="str">
            <v>-</v>
          </cell>
          <cell r="E8342">
            <v>15</v>
          </cell>
        </row>
        <row r="8343">
          <cell r="B8343">
            <v>7507120000</v>
          </cell>
          <cell r="C8343" t="str">
            <v>- - из никелевых сплавов</v>
          </cell>
          <cell r="D8343" t="str">
            <v>-</v>
          </cell>
          <cell r="E8343">
            <v>5</v>
          </cell>
        </row>
        <row r="8344">
          <cell r="B8344">
            <v>7507200001</v>
          </cell>
          <cell r="C8344" t="str">
            <v>- - для производства авиационных двигателей &lt;5&gt;</v>
          </cell>
          <cell r="D8344" t="str">
            <v>-</v>
          </cell>
          <cell r="E8344">
            <v>0</v>
          </cell>
        </row>
        <row r="8345">
          <cell r="B8345">
            <v>7507200009</v>
          </cell>
          <cell r="C8345" t="str">
            <v>- - прочие</v>
          </cell>
          <cell r="D8345" t="str">
            <v>-</v>
          </cell>
          <cell r="E8345">
            <v>15</v>
          </cell>
        </row>
        <row r="8346">
          <cell r="B8346">
            <v>7508100000</v>
          </cell>
          <cell r="C8346" t="str">
            <v>- ткань, решетки и сетки из никелевой проволоки</v>
          </cell>
          <cell r="D8346" t="str">
            <v>-</v>
          </cell>
          <cell r="E8346">
            <v>5</v>
          </cell>
        </row>
        <row r="8347">
          <cell r="B8347">
            <v>7508900001</v>
          </cell>
          <cell r="C8347" t="str">
            <v>- - для производства авиационных двигателей &lt;5&gt;</v>
          </cell>
          <cell r="D8347" t="str">
            <v>-</v>
          </cell>
          <cell r="E8347">
            <v>0</v>
          </cell>
        </row>
        <row r="8348">
          <cell r="B8348">
            <v>7508900009</v>
          </cell>
          <cell r="C8348" t="str">
            <v>- - прочие</v>
          </cell>
          <cell r="D8348" t="str">
            <v>-</v>
          </cell>
          <cell r="E8348">
            <v>5</v>
          </cell>
        </row>
        <row r="8349">
          <cell r="B8349">
            <v>7601100000</v>
          </cell>
          <cell r="C8349" t="str">
            <v>- алюминий нелегированный</v>
          </cell>
          <cell r="D8349" t="str">
            <v>-</v>
          </cell>
          <cell r="E8349">
            <v>0</v>
          </cell>
        </row>
        <row r="8350">
          <cell r="B8350">
            <v>7601202001</v>
          </cell>
          <cell r="C8350" t="str">
            <v>- - - из первичных алюминиевых сплавов для производства авиационных двигателей &lt;5&gt;</v>
          </cell>
          <cell r="D8350" t="str">
            <v>-</v>
          </cell>
          <cell r="E8350">
            <v>0</v>
          </cell>
        </row>
        <row r="8351">
          <cell r="B8351">
            <v>7601202009</v>
          </cell>
          <cell r="C8351" t="str">
            <v>- - - прочие</v>
          </cell>
          <cell r="D8351" t="str">
            <v>-</v>
          </cell>
          <cell r="E8351">
            <v>5</v>
          </cell>
        </row>
        <row r="8352">
          <cell r="B8352">
            <v>7601208001</v>
          </cell>
          <cell r="C8352" t="str">
            <v>- - - из первичных алюминиевых сплавов для производства авиационных двигателей &lt;5&gt;</v>
          </cell>
          <cell r="D8352" t="str">
            <v>-</v>
          </cell>
          <cell r="E8352">
            <v>0</v>
          </cell>
        </row>
        <row r="8353">
          <cell r="B8353">
            <v>7601208002</v>
          </cell>
          <cell r="C8353" t="str">
            <v>- - - из вторичных алюминиевых сплавов, в слитках или в жидком состоянии</v>
          </cell>
          <cell r="D8353" t="str">
            <v>-</v>
          </cell>
          <cell r="E8353">
            <v>5</v>
          </cell>
        </row>
        <row r="8354">
          <cell r="B8354">
            <v>7601208009</v>
          </cell>
          <cell r="C8354" t="str">
            <v>- - - прочие</v>
          </cell>
          <cell r="D8354" t="str">
            <v>-</v>
          </cell>
          <cell r="E8354">
            <v>5</v>
          </cell>
        </row>
        <row r="8355">
          <cell r="B8355">
            <v>7602001100</v>
          </cell>
          <cell r="C8355" t="str">
            <v>- - токарная стружка, обрезки, обломки, отходы фрезерного производства, опилки и отходы от обрезки; отходы окрашенных, с различными покрытиями или скрепленных листов и фольги, толщиной (не считая основы) не более 0,2 мм</v>
          </cell>
          <cell r="D8355" t="str">
            <v>-</v>
          </cell>
          <cell r="E8355">
            <v>0</v>
          </cell>
        </row>
        <row r="8356">
          <cell r="B8356">
            <v>7602001900</v>
          </cell>
          <cell r="C8356" t="str">
            <v>- - прочие (включая отбракованные изделия)</v>
          </cell>
          <cell r="D8356" t="str">
            <v>-</v>
          </cell>
          <cell r="E8356">
            <v>0</v>
          </cell>
        </row>
        <row r="8357">
          <cell r="B8357">
            <v>7602009000</v>
          </cell>
          <cell r="C8357" t="str">
            <v>- лом</v>
          </cell>
          <cell r="D8357" t="str">
            <v>-</v>
          </cell>
          <cell r="E8357">
            <v>0</v>
          </cell>
        </row>
        <row r="8358">
          <cell r="B8358">
            <v>7603100000</v>
          </cell>
          <cell r="C8358" t="str">
            <v>- порошки неслоистой структуры</v>
          </cell>
          <cell r="D8358" t="str">
            <v>-</v>
          </cell>
          <cell r="E8358">
            <v>10</v>
          </cell>
        </row>
        <row r="8359">
          <cell r="B8359">
            <v>7603200000</v>
          </cell>
          <cell r="C8359" t="str">
            <v>- порошки слоистой структуры; чешуйки</v>
          </cell>
          <cell r="D8359" t="str">
            <v>-</v>
          </cell>
          <cell r="E8359">
            <v>10</v>
          </cell>
        </row>
        <row r="8360">
          <cell r="B8360">
            <v>7604101001</v>
          </cell>
          <cell r="C8360" t="str">
            <v>- - - для производства авиационных двигателей &lt;5&gt;</v>
          </cell>
          <cell r="D8360" t="str">
            <v>-</v>
          </cell>
          <cell r="E8360">
            <v>0</v>
          </cell>
        </row>
        <row r="8361">
          <cell r="B8361">
            <v>7604101009</v>
          </cell>
          <cell r="C8361" t="str">
            <v>- - - прочие</v>
          </cell>
          <cell r="D8361" t="str">
            <v>-</v>
          </cell>
          <cell r="E8361">
            <v>10</v>
          </cell>
        </row>
        <row r="8362">
          <cell r="B8362">
            <v>7604109000</v>
          </cell>
          <cell r="C8362" t="str">
            <v>- - профили</v>
          </cell>
          <cell r="D8362" t="str">
            <v>-</v>
          </cell>
          <cell r="E8362">
            <v>12</v>
          </cell>
        </row>
        <row r="8363">
          <cell r="B8363">
            <v>7604210000</v>
          </cell>
          <cell r="C8363" t="str">
            <v>- - профили полые</v>
          </cell>
          <cell r="D8363" t="str">
            <v>-</v>
          </cell>
          <cell r="E8363">
            <v>12</v>
          </cell>
        </row>
        <row r="8364">
          <cell r="B8364">
            <v>7604291001</v>
          </cell>
          <cell r="C8364" t="str">
            <v>- - - - для производства авиационных двигателей &lt;5&gt;</v>
          </cell>
          <cell r="D8364" t="str">
            <v>-</v>
          </cell>
          <cell r="E8364">
            <v>0</v>
          </cell>
        </row>
        <row r="8365">
          <cell r="B8365">
            <v>7604291009</v>
          </cell>
          <cell r="C8365" t="str">
            <v>- - - - прочие</v>
          </cell>
          <cell r="D8365" t="str">
            <v>-</v>
          </cell>
          <cell r="E8365">
            <v>10</v>
          </cell>
        </row>
        <row r="8366">
          <cell r="B8366">
            <v>7604299000</v>
          </cell>
          <cell r="C8366" t="str">
            <v>- - - профили</v>
          </cell>
          <cell r="D8366" t="str">
            <v>-</v>
          </cell>
          <cell r="E8366">
            <v>10</v>
          </cell>
        </row>
        <row r="8367">
          <cell r="B8367">
            <v>7605110000</v>
          </cell>
          <cell r="C8367" t="str">
            <v>- - с максимальным размером поперечного сечения более 7 мм</v>
          </cell>
          <cell r="D8367" t="str">
            <v>-</v>
          </cell>
          <cell r="E8367">
            <v>9</v>
          </cell>
        </row>
        <row r="8368">
          <cell r="B8368">
            <v>7605190000</v>
          </cell>
          <cell r="C8368" t="str">
            <v>- - прочая</v>
          </cell>
          <cell r="D8368" t="str">
            <v>-</v>
          </cell>
          <cell r="E8368">
            <v>10</v>
          </cell>
        </row>
        <row r="8369">
          <cell r="B8369">
            <v>7605210000</v>
          </cell>
          <cell r="C8369" t="str">
            <v>- - с максимальным размером поперечного сечения более 7 мм</v>
          </cell>
          <cell r="D8369" t="str">
            <v>-</v>
          </cell>
          <cell r="E8369">
            <v>9</v>
          </cell>
        </row>
        <row r="8370">
          <cell r="B8370">
            <v>7605290001</v>
          </cell>
          <cell r="C8370" t="str">
            <v>- - - для производства авиационных двигателей &lt;5&gt;</v>
          </cell>
          <cell r="D8370" t="str">
            <v>-</v>
          </cell>
          <cell r="E8370">
            <v>0</v>
          </cell>
        </row>
        <row r="8371">
          <cell r="B8371">
            <v>7605290009</v>
          </cell>
          <cell r="C8371" t="str">
            <v>- - - прочая</v>
          </cell>
          <cell r="D8371" t="str">
            <v>-</v>
          </cell>
          <cell r="E8371">
            <v>10</v>
          </cell>
        </row>
        <row r="8372">
          <cell r="B8372">
            <v>7606111000</v>
          </cell>
          <cell r="C8372" t="str">
            <v>- - - окрашенные, лакированные или покрытые пластмассой</v>
          </cell>
          <cell r="D8372" t="str">
            <v>-</v>
          </cell>
          <cell r="E8372">
            <v>12</v>
          </cell>
        </row>
        <row r="8373">
          <cell r="B8373">
            <v>7606119100</v>
          </cell>
          <cell r="C8373" t="str">
            <v>- - - - менее 3 мм</v>
          </cell>
          <cell r="D8373" t="str">
            <v>-</v>
          </cell>
          <cell r="E8373">
            <v>12</v>
          </cell>
        </row>
        <row r="8374">
          <cell r="B8374">
            <v>7606119300</v>
          </cell>
          <cell r="C8374" t="str">
            <v>- - - - не менее 3 мм, но менее 6 мм</v>
          </cell>
          <cell r="D8374" t="str">
            <v>-</v>
          </cell>
          <cell r="E8374">
            <v>15</v>
          </cell>
        </row>
        <row r="8375">
          <cell r="B8375">
            <v>7606119900</v>
          </cell>
          <cell r="C8375" t="str">
            <v>- - - - не менее 6 мм</v>
          </cell>
          <cell r="D8375" t="str">
            <v>-</v>
          </cell>
          <cell r="E8375">
            <v>12</v>
          </cell>
        </row>
        <row r="8376">
          <cell r="B8376">
            <v>7606122001</v>
          </cell>
          <cell r="C8376" t="str">
            <v>- - - - полосы для жалюзи</v>
          </cell>
          <cell r="D8376" t="str">
            <v>-</v>
          </cell>
          <cell r="E8376">
            <v>5</v>
          </cell>
        </row>
        <row r="8377">
          <cell r="B8377">
            <v>7606122002</v>
          </cell>
          <cell r="C8377" t="str">
            <v>- - - - - многослойные панели</v>
          </cell>
          <cell r="D8377" t="str">
            <v>-</v>
          </cell>
          <cell r="E8377">
            <v>12</v>
          </cell>
        </row>
        <row r="8378">
          <cell r="B8378">
            <v>7606122009</v>
          </cell>
          <cell r="C8378" t="str">
            <v>- - - - - прочие</v>
          </cell>
          <cell r="D8378" t="str">
            <v>-</v>
          </cell>
          <cell r="E8378">
            <v>10</v>
          </cell>
        </row>
        <row r="8379">
          <cell r="B8379">
            <v>7606129201</v>
          </cell>
          <cell r="C8379" t="str">
            <v>- - - - - полосы для жалюзи</v>
          </cell>
          <cell r="D8379" t="str">
            <v>-</v>
          </cell>
          <cell r="E8379">
            <v>15</v>
          </cell>
        </row>
        <row r="8380">
          <cell r="B8380">
            <v>7606129202</v>
          </cell>
          <cell r="C8380" t="str">
            <v>- - - - - - для производства авиационных двигателей &lt;5&gt;</v>
          </cell>
          <cell r="D8380" t="str">
            <v>-</v>
          </cell>
          <cell r="E8380">
            <v>0</v>
          </cell>
        </row>
        <row r="8381">
          <cell r="B8381">
            <v>7606129209</v>
          </cell>
          <cell r="C8381" t="str">
            <v>- - - - - - прочие</v>
          </cell>
          <cell r="D8381" t="str">
            <v>-</v>
          </cell>
          <cell r="E8381">
            <v>10</v>
          </cell>
        </row>
        <row r="8382">
          <cell r="B8382">
            <v>7606129301</v>
          </cell>
          <cell r="C8382" t="str">
            <v>- - - - - для производства авиационных двигателей &lt;5&gt;</v>
          </cell>
          <cell r="D8382" t="str">
            <v>-</v>
          </cell>
          <cell r="E8382">
            <v>0</v>
          </cell>
        </row>
        <row r="8383">
          <cell r="B8383">
            <v>7606129309</v>
          </cell>
          <cell r="C8383" t="str">
            <v>- - - - - прочие</v>
          </cell>
          <cell r="D8383" t="str">
            <v>-</v>
          </cell>
          <cell r="E8383">
            <v>12</v>
          </cell>
        </row>
        <row r="8384">
          <cell r="B8384">
            <v>7606129900</v>
          </cell>
          <cell r="C8384" t="str">
            <v>- - - - не менее 6 мм</v>
          </cell>
          <cell r="D8384" t="str">
            <v>-</v>
          </cell>
          <cell r="E8384">
            <v>12</v>
          </cell>
        </row>
        <row r="8385">
          <cell r="B8385">
            <v>7606910000</v>
          </cell>
          <cell r="C8385" t="str">
            <v>- - из алюминия нелегированного</v>
          </cell>
          <cell r="D8385" t="str">
            <v>-</v>
          </cell>
          <cell r="E8385">
            <v>12</v>
          </cell>
        </row>
        <row r="8386">
          <cell r="B8386">
            <v>7606920000</v>
          </cell>
          <cell r="C8386" t="str">
            <v>- - из алюминиевых сплавов</v>
          </cell>
          <cell r="D8386" t="str">
            <v>-</v>
          </cell>
          <cell r="E8386">
            <v>12</v>
          </cell>
        </row>
        <row r="8387">
          <cell r="B8387">
            <v>7607111101</v>
          </cell>
          <cell r="C8387" t="str">
            <v>- - - - - толщиной менее 0,0046 мм</v>
          </cell>
          <cell r="D8387" t="str">
            <v>-</v>
          </cell>
          <cell r="E8387">
            <v>0</v>
          </cell>
        </row>
        <row r="8388">
          <cell r="B8388">
            <v>7607111109</v>
          </cell>
          <cell r="C8388" t="str">
            <v>- - - - - толщиной не менее 0,0046 мм, но менее 0,021 мм</v>
          </cell>
          <cell r="D8388" t="str">
            <v>-</v>
          </cell>
          <cell r="E8388">
            <v>12</v>
          </cell>
        </row>
        <row r="8389">
          <cell r="B8389">
            <v>7607111901</v>
          </cell>
          <cell r="C8389" t="str">
            <v>- - - - - толщиной менее 0,0046 мм</v>
          </cell>
          <cell r="D8389" t="str">
            <v>-</v>
          </cell>
          <cell r="E8389">
            <v>0</v>
          </cell>
        </row>
        <row r="8390">
          <cell r="B8390">
            <v>7607111909</v>
          </cell>
          <cell r="C8390" t="str">
            <v>- - - - - толщиной не менее 0,0046 мм, но менее 0,021 мм</v>
          </cell>
          <cell r="D8390" t="str">
            <v>-</v>
          </cell>
          <cell r="E8390">
            <v>12</v>
          </cell>
        </row>
        <row r="8391">
          <cell r="B8391">
            <v>7607119000</v>
          </cell>
          <cell r="C8391" t="str">
            <v>- - - толщиной не менее 0,021 мм, но не более 0,2 мм</v>
          </cell>
          <cell r="D8391" t="str">
            <v>-</v>
          </cell>
          <cell r="E8391">
            <v>12</v>
          </cell>
        </row>
        <row r="8392">
          <cell r="B8392">
            <v>7607191000</v>
          </cell>
          <cell r="C8392" t="str">
            <v>- - - толщиной менее 0,021 мм</v>
          </cell>
          <cell r="D8392" t="str">
            <v>-</v>
          </cell>
          <cell r="E8392">
            <v>12</v>
          </cell>
        </row>
        <row r="8393">
          <cell r="B8393">
            <v>7607199001</v>
          </cell>
          <cell r="C8393" t="str">
            <v>- - - - самоклеящаяся</v>
          </cell>
          <cell r="D8393" t="str">
            <v>-</v>
          </cell>
          <cell r="E8393">
            <v>15</v>
          </cell>
        </row>
        <row r="8394">
          <cell r="B8394">
            <v>7607199009</v>
          </cell>
          <cell r="C8394" t="str">
            <v>- - - - прочая</v>
          </cell>
          <cell r="D8394" t="str">
            <v>-</v>
          </cell>
          <cell r="E8394">
            <v>12</v>
          </cell>
        </row>
        <row r="8395">
          <cell r="B8395">
            <v>7607201000</v>
          </cell>
          <cell r="C8395" t="str">
            <v>- - толщиной (не считая основы) менее 0,021 мм</v>
          </cell>
          <cell r="D8395" t="str">
            <v>-</v>
          </cell>
          <cell r="E8395">
            <v>12</v>
          </cell>
        </row>
        <row r="8396">
          <cell r="B8396">
            <v>7607209000</v>
          </cell>
          <cell r="C8396" t="str">
            <v>- - толщиной (не считая основы) не менее 0,021 мм, но не более 0,2 мм</v>
          </cell>
          <cell r="D8396" t="str">
            <v>-</v>
          </cell>
          <cell r="E8396">
            <v>12</v>
          </cell>
        </row>
        <row r="8397">
          <cell r="B8397">
            <v>7608100001</v>
          </cell>
          <cell r="C8397" t="str">
            <v>- - с присоединенными фитингами, пригодные для подачи газов или жидкостей, предназначенные для гражданских воздушных судов &lt;5&gt;</v>
          </cell>
          <cell r="D8397" t="str">
            <v>-</v>
          </cell>
          <cell r="E8397">
            <v>8</v>
          </cell>
        </row>
        <row r="8398">
          <cell r="B8398">
            <v>7608100009</v>
          </cell>
          <cell r="C8398" t="str">
            <v>- - прочие</v>
          </cell>
          <cell r="D8398" t="str">
            <v>-</v>
          </cell>
          <cell r="E8398">
            <v>12</v>
          </cell>
        </row>
        <row r="8399">
          <cell r="B8399">
            <v>7608202001</v>
          </cell>
          <cell r="C8399" t="str">
            <v>- - - с присоединенными фитингами, пригодные для подачи газов или жидкостей, предназначенные для гражданских воздушных судов &lt;5&gt;</v>
          </cell>
          <cell r="D8399" t="str">
            <v>-</v>
          </cell>
          <cell r="E8399">
            <v>8</v>
          </cell>
        </row>
        <row r="8400">
          <cell r="B8400">
            <v>7608202009</v>
          </cell>
          <cell r="C8400" t="str">
            <v>- - - прочие</v>
          </cell>
          <cell r="D8400" t="str">
            <v>-</v>
          </cell>
          <cell r="E8400">
            <v>12</v>
          </cell>
        </row>
        <row r="8401">
          <cell r="B8401">
            <v>7608208101</v>
          </cell>
          <cell r="C8401" t="str">
            <v>- - - - для производства авиационных двигателей &lt;5&gt;</v>
          </cell>
          <cell r="D8401" t="str">
            <v>-</v>
          </cell>
          <cell r="E8401">
            <v>0</v>
          </cell>
        </row>
        <row r="8402">
          <cell r="B8402">
            <v>7608208104</v>
          </cell>
          <cell r="C8402" t="str">
            <v>- - - - - с присоединенными фитингами, пригодные для подачи газов или жидкостей, предназначенные для гражданских воздушных судов &lt;5&gt;</v>
          </cell>
          <cell r="D8402" t="str">
            <v>-</v>
          </cell>
          <cell r="E8402">
            <v>8</v>
          </cell>
        </row>
        <row r="8403">
          <cell r="B8403">
            <v>7608208108</v>
          </cell>
          <cell r="C8403" t="str">
            <v>- - - - - прочие</v>
          </cell>
          <cell r="D8403" t="str">
            <v>-</v>
          </cell>
          <cell r="E8403">
            <v>8</v>
          </cell>
        </row>
        <row r="8404">
          <cell r="B8404">
            <v>7608208902</v>
          </cell>
          <cell r="C8404" t="str">
            <v>- - - - для производства авиационных двигателей и/или гражданских воздушных судов &lt;5&gt;</v>
          </cell>
          <cell r="D8404" t="str">
            <v>-</v>
          </cell>
          <cell r="E8404">
            <v>0</v>
          </cell>
        </row>
        <row r="8405">
          <cell r="B8405">
            <v>7608208903</v>
          </cell>
          <cell r="C8405" t="str">
            <v>- - - - - с присоединенными фитингами, пригодные для подачи газов или жидкостей, предназначенные для гражданских воздушных судов &lt;5&gt;</v>
          </cell>
          <cell r="D8405" t="str">
            <v>-</v>
          </cell>
          <cell r="E8405">
            <v>8</v>
          </cell>
        </row>
        <row r="8406">
          <cell r="B8406">
            <v>7608208907</v>
          </cell>
          <cell r="C8406" t="str">
            <v>- - - - - прочие</v>
          </cell>
          <cell r="D8406" t="str">
            <v>-</v>
          </cell>
          <cell r="E8406">
            <v>8</v>
          </cell>
        </row>
        <row r="8407">
          <cell r="B8407">
            <v>7609000000</v>
          </cell>
          <cell r="C8407" t="str">
            <v>Фитинги для труб или трубок алюминиевые (например, муфты, колена, фланцы)</v>
          </cell>
          <cell r="D8407" t="str">
            <v>-</v>
          </cell>
          <cell r="E8407">
            <v>10</v>
          </cell>
        </row>
        <row r="8408">
          <cell r="B8408">
            <v>7610100000</v>
          </cell>
          <cell r="C8408" t="str">
            <v>- двери, окна и их рамы, пороги для дверей</v>
          </cell>
          <cell r="D8408" t="str">
            <v>-</v>
          </cell>
          <cell r="E8408">
            <v>12</v>
          </cell>
        </row>
        <row r="8409">
          <cell r="B8409">
            <v>7610901000</v>
          </cell>
          <cell r="C8409" t="str">
            <v>- - мосты и их секции, башни и решетчатые мачты</v>
          </cell>
          <cell r="D8409" t="str">
            <v>-</v>
          </cell>
          <cell r="E8409">
            <v>13.6</v>
          </cell>
        </row>
        <row r="8410">
          <cell r="B8410">
            <v>7610909000</v>
          </cell>
          <cell r="C8410" t="str">
            <v>- - прочие</v>
          </cell>
          <cell r="D8410" t="str">
            <v>-</v>
          </cell>
          <cell r="E8410">
            <v>10</v>
          </cell>
        </row>
        <row r="8411">
          <cell r="B8411">
            <v>7611000000</v>
          </cell>
          <cell r="C8411" t="str">
            <v>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v>
          </cell>
          <cell r="D8411" t="str">
            <v>-</v>
          </cell>
          <cell r="E8411">
            <v>9</v>
          </cell>
        </row>
        <row r="8412">
          <cell r="B8412">
            <v>7612100000</v>
          </cell>
          <cell r="C8412" t="str">
            <v>- емкости деформируемые трубчатые</v>
          </cell>
          <cell r="D8412" t="str">
            <v>-</v>
          </cell>
          <cell r="E8412">
            <v>10</v>
          </cell>
        </row>
        <row r="8413">
          <cell r="B8413">
            <v>7612902000</v>
          </cell>
          <cell r="C8413" t="str">
            <v>- - емкости, используемые для аэрозолей</v>
          </cell>
          <cell r="D8413" t="str">
            <v>шт</v>
          </cell>
          <cell r="E8413">
            <v>9</v>
          </cell>
        </row>
        <row r="8414">
          <cell r="B8414">
            <v>7612903000</v>
          </cell>
          <cell r="C8414" t="str">
            <v>- - изготовленные из фольги толщиной не более 0,2 мм</v>
          </cell>
          <cell r="D8414" t="str">
            <v>-</v>
          </cell>
          <cell r="E8414">
            <v>10</v>
          </cell>
        </row>
        <row r="8415">
          <cell r="B8415">
            <v>7612908001</v>
          </cell>
          <cell r="C8415" t="str">
            <v>- - - емкости жесткие цилиндрические вместимостью не более 1 л</v>
          </cell>
          <cell r="D8415" t="str">
            <v>1000 шт</v>
          </cell>
          <cell r="E8415" t="str">
            <v>13,2 евро за 1000 шт</v>
          </cell>
        </row>
        <row r="8416">
          <cell r="B8416">
            <v>7612908002</v>
          </cell>
          <cell r="C8416" t="str">
            <v>- - - - вместимостью 50 л или более</v>
          </cell>
          <cell r="D8416" t="str">
            <v>-</v>
          </cell>
          <cell r="E8416">
            <v>9</v>
          </cell>
        </row>
        <row r="8417">
          <cell r="B8417">
            <v>7612908008</v>
          </cell>
          <cell r="C8417" t="str">
            <v>- - - - прочие</v>
          </cell>
          <cell r="D8417" t="str">
            <v>-</v>
          </cell>
          <cell r="E8417">
            <v>10</v>
          </cell>
        </row>
        <row r="8418">
          <cell r="B8418">
            <v>7613000000</v>
          </cell>
          <cell r="C8418" t="str">
            <v>Емкости для сжатого или сжиженного газа алюминиевые</v>
          </cell>
          <cell r="D8418" t="str">
            <v>-</v>
          </cell>
          <cell r="E8418">
            <v>10</v>
          </cell>
        </row>
        <row r="8419">
          <cell r="B8419">
            <v>7614100000</v>
          </cell>
          <cell r="C8419" t="str">
            <v>- со стальным сердечником</v>
          </cell>
          <cell r="D8419" t="str">
            <v>-</v>
          </cell>
          <cell r="E8419">
            <v>9</v>
          </cell>
        </row>
        <row r="8420">
          <cell r="B8420">
            <v>7614900000</v>
          </cell>
          <cell r="C8420" t="str">
            <v>- прочие</v>
          </cell>
          <cell r="D8420" t="str">
            <v>-</v>
          </cell>
          <cell r="E8420">
            <v>10</v>
          </cell>
        </row>
        <row r="8421">
          <cell r="B8421">
            <v>7615101000</v>
          </cell>
          <cell r="C8421" t="str">
            <v>- - литые</v>
          </cell>
          <cell r="D8421" t="str">
            <v>-</v>
          </cell>
          <cell r="E8421">
            <v>9</v>
          </cell>
        </row>
        <row r="8422">
          <cell r="B8422">
            <v>7615103000</v>
          </cell>
          <cell r="C8422" t="str">
            <v>- - изготовленные из фольги толщиной не более 0,2 мм</v>
          </cell>
          <cell r="D8422" t="str">
            <v>-</v>
          </cell>
          <cell r="E8422">
            <v>9</v>
          </cell>
        </row>
        <row r="8423">
          <cell r="B8423">
            <v>7615108001</v>
          </cell>
          <cell r="C8423" t="str">
            <v>- - - мочалки для чистки кухонной посуды, подушечки для чистки или полировки, перчатки и аналогичные изделия</v>
          </cell>
          <cell r="D8423" t="str">
            <v>-</v>
          </cell>
          <cell r="E8423">
            <v>10</v>
          </cell>
        </row>
        <row r="8424">
          <cell r="B8424">
            <v>7615108009</v>
          </cell>
          <cell r="C8424" t="str">
            <v>- - - прочие</v>
          </cell>
          <cell r="D8424" t="str">
            <v>-</v>
          </cell>
          <cell r="E8424">
            <v>9</v>
          </cell>
        </row>
        <row r="8425">
          <cell r="B8425">
            <v>7615200000</v>
          </cell>
          <cell r="C8425" t="str">
            <v>- оборудование санитарно-техническое и его части</v>
          </cell>
          <cell r="D8425" t="str">
            <v>-</v>
          </cell>
          <cell r="E8425">
            <v>9</v>
          </cell>
        </row>
        <row r="8426">
          <cell r="B8426">
            <v>7616100000</v>
          </cell>
          <cell r="C8426" t="str">
            <v>- гвозди, кнопки, скобы (кроме указанных в товарной позиции 8305), винты, болты, гайки, ввертные крюки, заклепки, шпонки, шплинты, шайбы и аналогичные изделия</v>
          </cell>
          <cell r="D8426" t="str">
            <v>-</v>
          </cell>
          <cell r="E8426">
            <v>9</v>
          </cell>
        </row>
        <row r="8427">
          <cell r="B8427">
            <v>7616910000</v>
          </cell>
          <cell r="C8427" t="str">
            <v>- - ткань, решетки, сетки и ограждения из алюминиевой проволоки</v>
          </cell>
          <cell r="D8427" t="str">
            <v>-</v>
          </cell>
          <cell r="E8427">
            <v>10</v>
          </cell>
        </row>
        <row r="8428">
          <cell r="B8428">
            <v>7616991001</v>
          </cell>
          <cell r="C8428" t="str">
            <v>- - - - для промышленной сборки моторных транспортных средств товарных позиций 8701 - 8705, их узлов и агрегатов &lt;5&gt;</v>
          </cell>
          <cell r="D8428" t="str">
            <v>-</v>
          </cell>
          <cell r="E8428">
            <v>0</v>
          </cell>
        </row>
        <row r="8429">
          <cell r="B8429">
            <v>7616991009</v>
          </cell>
          <cell r="C8429" t="str">
            <v>- - - - прочие</v>
          </cell>
          <cell r="D8429" t="str">
            <v>-</v>
          </cell>
          <cell r="E8429">
            <v>9</v>
          </cell>
        </row>
        <row r="8430">
          <cell r="B8430">
            <v>7616999002</v>
          </cell>
          <cell r="C8430" t="str">
            <v>- - - - для производства авиационных двигателей и/или гражданских воздушных судов &lt;5&gt;</v>
          </cell>
          <cell r="E8430" t="str">
            <v>0</v>
          </cell>
        </row>
        <row r="8431">
          <cell r="B8431">
            <v>7616999008</v>
          </cell>
          <cell r="C8431" t="str">
            <v>- - - - прочие</v>
          </cell>
          <cell r="D8431" t="str">
            <v>-</v>
          </cell>
          <cell r="E8431">
            <v>9</v>
          </cell>
        </row>
        <row r="8432">
          <cell r="B8432">
            <v>7801100000</v>
          </cell>
          <cell r="C8432" t="str">
            <v>- свинец рафинированный</v>
          </cell>
          <cell r="D8432" t="str">
            <v>-</v>
          </cell>
          <cell r="E8432">
            <v>3</v>
          </cell>
        </row>
        <row r="8433">
          <cell r="B8433">
            <v>7801910000</v>
          </cell>
          <cell r="C8433" t="str">
            <v>- - содержащий сурьму в качестве элемента, преобладающего по массе среди других элементов</v>
          </cell>
          <cell r="D8433" t="str">
            <v>-</v>
          </cell>
          <cell r="E8433">
            <v>3</v>
          </cell>
        </row>
        <row r="8434">
          <cell r="B8434">
            <v>7801991000</v>
          </cell>
          <cell r="C8434" t="str">
            <v>- - - для рафинирования, содержащий 0,02 мас.% или более серебра (черновой свинец, или веркблей)</v>
          </cell>
          <cell r="D8434" t="str">
            <v>-</v>
          </cell>
          <cell r="E8434">
            <v>3</v>
          </cell>
        </row>
        <row r="8435">
          <cell r="B8435">
            <v>7801999000</v>
          </cell>
          <cell r="C8435" t="str">
            <v>- - - прочий</v>
          </cell>
          <cell r="D8435" t="str">
            <v>-</v>
          </cell>
          <cell r="E8435">
            <v>3</v>
          </cell>
        </row>
        <row r="8436">
          <cell r="B8436">
            <v>7802000000</v>
          </cell>
          <cell r="C8436" t="str">
            <v>Отходы и лом свинцовые</v>
          </cell>
          <cell r="D8436" t="str">
            <v>-</v>
          </cell>
          <cell r="E8436">
            <v>3</v>
          </cell>
        </row>
        <row r="8437">
          <cell r="B8437">
            <v>7804110000</v>
          </cell>
          <cell r="C8437" t="str">
            <v>- - листы, полосы или ленты и фольга толщиной (не считая основы) не более 0,2 мм</v>
          </cell>
          <cell r="D8437" t="str">
            <v>-</v>
          </cell>
          <cell r="E8437">
            <v>5</v>
          </cell>
        </row>
        <row r="8438">
          <cell r="B8438">
            <v>7804190000</v>
          </cell>
          <cell r="C8438" t="str">
            <v>- - прочие</v>
          </cell>
          <cell r="D8438" t="str">
            <v>-</v>
          </cell>
          <cell r="E8438">
            <v>5</v>
          </cell>
        </row>
        <row r="8439">
          <cell r="B8439">
            <v>7804200000</v>
          </cell>
          <cell r="C8439" t="str">
            <v>- порошки и чешуйки</v>
          </cell>
          <cell r="D8439" t="str">
            <v>-</v>
          </cell>
          <cell r="E8439">
            <v>3</v>
          </cell>
        </row>
        <row r="8440">
          <cell r="B8440">
            <v>7806001000</v>
          </cell>
          <cell r="C8440" t="str">
            <v>- контейнеры с антирадиационным свинцовым покрытием для транспортировки или хранения радиоактивных материалов</v>
          </cell>
          <cell r="D8440" t="str">
            <v>-</v>
          </cell>
          <cell r="E8440">
            <v>3</v>
          </cell>
        </row>
        <row r="8441">
          <cell r="B8441">
            <v>7806008001</v>
          </cell>
          <cell r="C8441" t="str">
            <v>- - прутки, профили и проволока; трубы, трубки и фитинги для труб или трубок (например, муфты, колена, фланцы)</v>
          </cell>
          <cell r="D8441" t="str">
            <v>-</v>
          </cell>
          <cell r="E8441">
            <v>5</v>
          </cell>
        </row>
        <row r="8442">
          <cell r="B8442">
            <v>7806008009</v>
          </cell>
          <cell r="C8442" t="str">
            <v>- - прочие</v>
          </cell>
          <cell r="D8442" t="str">
            <v>-</v>
          </cell>
          <cell r="E8442">
            <v>3</v>
          </cell>
        </row>
        <row r="8443">
          <cell r="B8443">
            <v>7901110000</v>
          </cell>
          <cell r="C8443" t="str">
            <v>- - содержащий 99,99 мас.% или более цинка</v>
          </cell>
          <cell r="D8443" t="str">
            <v>-</v>
          </cell>
          <cell r="E8443">
            <v>3</v>
          </cell>
        </row>
        <row r="8444">
          <cell r="B8444">
            <v>7901121000</v>
          </cell>
          <cell r="C8444" t="str">
            <v>- - - содержащий 99,95 мас.% или более, но менее чем 99,99 мас.% цинка</v>
          </cell>
          <cell r="D8444" t="str">
            <v>-</v>
          </cell>
          <cell r="E8444">
            <v>3</v>
          </cell>
        </row>
        <row r="8445">
          <cell r="B8445">
            <v>7901123000</v>
          </cell>
          <cell r="C8445" t="str">
            <v>- - - содержащий 98,5 мас.% или более, но менее чем 99,95 мас.% цинка</v>
          </cell>
          <cell r="D8445" t="str">
            <v>-</v>
          </cell>
          <cell r="E8445">
            <v>3</v>
          </cell>
        </row>
        <row r="8446">
          <cell r="B8446">
            <v>7901129000</v>
          </cell>
          <cell r="C8446" t="str">
            <v>- - - содержащий 97,5 мас.% или более, но менее чем 98,5 мас.% цинка</v>
          </cell>
          <cell r="D8446" t="str">
            <v>-</v>
          </cell>
          <cell r="E8446">
            <v>3</v>
          </cell>
        </row>
        <row r="8447">
          <cell r="B8447">
            <v>7901200000</v>
          </cell>
          <cell r="C8447" t="str">
            <v>- сплавы цинковые</v>
          </cell>
          <cell r="D8447" t="str">
            <v>-</v>
          </cell>
          <cell r="E8447">
            <v>5</v>
          </cell>
        </row>
        <row r="8448">
          <cell r="B8448">
            <v>7902000000</v>
          </cell>
          <cell r="C8448" t="str">
            <v>Отходы и лом цинковые</v>
          </cell>
          <cell r="D8448" t="str">
            <v>-</v>
          </cell>
          <cell r="E8448">
            <v>3</v>
          </cell>
        </row>
        <row r="8449">
          <cell r="B8449">
            <v>7903100000</v>
          </cell>
          <cell r="C8449" t="str">
            <v>- пыль цинковая</v>
          </cell>
          <cell r="D8449" t="str">
            <v>-</v>
          </cell>
          <cell r="E8449">
            <v>3</v>
          </cell>
        </row>
        <row r="8450">
          <cell r="B8450">
            <v>7903900000</v>
          </cell>
          <cell r="C8450" t="str">
            <v>- прочие</v>
          </cell>
          <cell r="D8450" t="str">
            <v>-</v>
          </cell>
          <cell r="E8450">
            <v>3</v>
          </cell>
        </row>
        <row r="8451">
          <cell r="B8451">
            <v>7904000000</v>
          </cell>
          <cell r="C8451" t="str">
            <v>Прутки, профили и проволока цинковые</v>
          </cell>
          <cell r="D8451" t="str">
            <v>-</v>
          </cell>
          <cell r="E8451">
            <v>5</v>
          </cell>
        </row>
        <row r="8452">
          <cell r="B8452">
            <v>7905000000</v>
          </cell>
          <cell r="C8452" t="str">
            <v>Плиты, листы, полосы или ленты и фольга цинковые</v>
          </cell>
          <cell r="D8452" t="str">
            <v>-</v>
          </cell>
          <cell r="E8452">
            <v>5</v>
          </cell>
        </row>
        <row r="8453">
          <cell r="B8453">
            <v>7907000001</v>
          </cell>
          <cell r="C8453" t="str">
            <v>- трубы, трубки и фитинги для труб или трубок (например, муфты, колена, фланцы)</v>
          </cell>
          <cell r="D8453" t="str">
            <v>-</v>
          </cell>
          <cell r="E8453">
            <v>5</v>
          </cell>
        </row>
        <row r="8454">
          <cell r="B8454">
            <v>7907000009</v>
          </cell>
          <cell r="C8454" t="str">
            <v>- прочие</v>
          </cell>
          <cell r="D8454" t="str">
            <v>-</v>
          </cell>
          <cell r="E8454">
            <v>3</v>
          </cell>
        </row>
        <row r="8455">
          <cell r="B8455">
            <v>8001100000</v>
          </cell>
          <cell r="C8455" t="str">
            <v>- олово нелегированное</v>
          </cell>
          <cell r="D8455" t="str">
            <v>-</v>
          </cell>
          <cell r="E8455" t="str">
            <v>0,2 евро за 1 кг</v>
          </cell>
        </row>
        <row r="8456">
          <cell r="B8456">
            <v>8001200000</v>
          </cell>
          <cell r="C8456" t="str">
            <v>- сплавы оловянные</v>
          </cell>
          <cell r="D8456" t="str">
            <v>-</v>
          </cell>
          <cell r="E8456" t="str">
            <v>0,2 евро за 1 кг</v>
          </cell>
        </row>
        <row r="8457">
          <cell r="B8457">
            <v>8002000000</v>
          </cell>
          <cell r="C8457" t="str">
            <v>Отходы и лом оловянные</v>
          </cell>
          <cell r="D8457" t="str">
            <v>-</v>
          </cell>
          <cell r="E8457" t="str">
            <v>0,2 евро за 1 кг</v>
          </cell>
        </row>
        <row r="8458">
          <cell r="B8458">
            <v>8003000000</v>
          </cell>
          <cell r="C8458" t="str">
            <v>Прутки, профили и проволока оловянные</v>
          </cell>
          <cell r="D8458" t="str">
            <v>-</v>
          </cell>
          <cell r="E8458" t="str">
            <v>0,2 евро за 1 кг</v>
          </cell>
        </row>
        <row r="8459">
          <cell r="B8459">
            <v>8007001000</v>
          </cell>
          <cell r="C8459" t="str">
            <v>- пластины, листы и полосы, толщиной более 0,2 мм</v>
          </cell>
          <cell r="D8459" t="str">
            <v>-</v>
          </cell>
          <cell r="E8459" t="str">
            <v>0,2 евро за 1 кг</v>
          </cell>
        </row>
        <row r="8460">
          <cell r="B8460">
            <v>8007008000</v>
          </cell>
          <cell r="C8460" t="str">
            <v>- прочие</v>
          </cell>
          <cell r="D8460" t="str">
            <v>-</v>
          </cell>
          <cell r="E8460" t="str">
            <v>0,2 евро за 1 кг</v>
          </cell>
        </row>
        <row r="8461">
          <cell r="B8461">
            <v>8101100000</v>
          </cell>
          <cell r="C8461" t="str">
            <v>- порошки</v>
          </cell>
          <cell r="D8461" t="str">
            <v>-</v>
          </cell>
          <cell r="E8461">
            <v>15</v>
          </cell>
        </row>
        <row r="8462">
          <cell r="B8462">
            <v>8101940000</v>
          </cell>
          <cell r="C8462" t="str">
            <v>- - вольфрам необработанный, включая прутки, изготовленные простым спеканием</v>
          </cell>
          <cell r="D8462" t="str">
            <v>-</v>
          </cell>
          <cell r="E8462">
            <v>15</v>
          </cell>
        </row>
        <row r="8463">
          <cell r="B8463">
            <v>8101960000</v>
          </cell>
          <cell r="C8463" t="str">
            <v>- - проволока</v>
          </cell>
          <cell r="D8463" t="str">
            <v>-</v>
          </cell>
          <cell r="E8463">
            <v>11</v>
          </cell>
        </row>
        <row r="8464">
          <cell r="B8464">
            <v>8101970000</v>
          </cell>
          <cell r="C8464" t="str">
            <v>- - отходы и лом</v>
          </cell>
          <cell r="D8464" t="str">
            <v>-</v>
          </cell>
          <cell r="E8464">
            <v>0</v>
          </cell>
        </row>
        <row r="8465">
          <cell r="B8465">
            <v>8101991000</v>
          </cell>
          <cell r="C8465" t="str">
            <v>- - - прутки, кроме изготовленных простым спеканием, профили, плиты, листы, полосы или ленты и фольга</v>
          </cell>
          <cell r="D8465" t="str">
            <v>-</v>
          </cell>
          <cell r="E8465">
            <v>11</v>
          </cell>
        </row>
        <row r="8466">
          <cell r="B8466">
            <v>8101999000</v>
          </cell>
          <cell r="C8466" t="str">
            <v>- - - прочие</v>
          </cell>
          <cell r="D8466" t="str">
            <v>-</v>
          </cell>
          <cell r="E8466">
            <v>15</v>
          </cell>
        </row>
        <row r="8467">
          <cell r="B8467">
            <v>8102100000</v>
          </cell>
          <cell r="C8467" t="str">
            <v>- порошки</v>
          </cell>
          <cell r="D8467" t="str">
            <v>-</v>
          </cell>
          <cell r="E8467">
            <v>15</v>
          </cell>
        </row>
        <row r="8468">
          <cell r="B8468">
            <v>8102940000</v>
          </cell>
          <cell r="C8468" t="str">
            <v>- - молибден необработанный, включая прутки, изготовленные простым спеканием</v>
          </cell>
          <cell r="D8468" t="str">
            <v>-</v>
          </cell>
          <cell r="E8468">
            <v>15</v>
          </cell>
        </row>
        <row r="8469">
          <cell r="B8469">
            <v>8102950000</v>
          </cell>
          <cell r="C8469" t="str">
            <v>- - прутки, кроме изготовленных простым спеканием, профили, плиты, листы, полосы или ленты и фольга</v>
          </cell>
          <cell r="D8469" t="str">
            <v>-</v>
          </cell>
          <cell r="E8469">
            <v>11</v>
          </cell>
        </row>
        <row r="8470">
          <cell r="B8470">
            <v>8102960000</v>
          </cell>
          <cell r="C8470" t="str">
            <v>- - проволока</v>
          </cell>
          <cell r="D8470" t="str">
            <v>-</v>
          </cell>
          <cell r="E8470">
            <v>11</v>
          </cell>
        </row>
        <row r="8471">
          <cell r="B8471">
            <v>8102970000</v>
          </cell>
          <cell r="C8471" t="str">
            <v>- - отходы и лом</v>
          </cell>
          <cell r="D8471" t="str">
            <v>-</v>
          </cell>
          <cell r="E8471">
            <v>5</v>
          </cell>
        </row>
        <row r="8472">
          <cell r="B8472">
            <v>8102990000</v>
          </cell>
          <cell r="C8472" t="str">
            <v>- - прочие</v>
          </cell>
          <cell r="D8472" t="str">
            <v>-</v>
          </cell>
          <cell r="E8472">
            <v>11</v>
          </cell>
        </row>
        <row r="8473">
          <cell r="B8473">
            <v>8103200000</v>
          </cell>
          <cell r="C8473" t="str">
            <v>- тантал необработанный, включая прутки, изготовленные простым спеканием; порошки</v>
          </cell>
          <cell r="D8473" t="str">
            <v>-</v>
          </cell>
          <cell r="E8473">
            <v>0</v>
          </cell>
        </row>
        <row r="8474">
          <cell r="B8474">
            <v>8103300000</v>
          </cell>
          <cell r="C8474" t="str">
            <v>- отходы и лом</v>
          </cell>
          <cell r="D8474" t="str">
            <v>-</v>
          </cell>
          <cell r="E8474">
            <v>0</v>
          </cell>
        </row>
        <row r="8475">
          <cell r="B8475">
            <v>8103901000</v>
          </cell>
          <cell r="C8475" t="str">
            <v>- - прутки, кроме изготовленных простым спеканием, профили, проволока, плиты, листы, полосы или ленты и фольга</v>
          </cell>
          <cell r="D8475" t="str">
            <v>-</v>
          </cell>
          <cell r="E8475">
            <v>15</v>
          </cell>
        </row>
        <row r="8476">
          <cell r="B8476">
            <v>8103909000</v>
          </cell>
          <cell r="C8476" t="str">
            <v>- - прочие</v>
          </cell>
          <cell r="D8476" t="str">
            <v>-</v>
          </cell>
          <cell r="E8476">
            <v>15</v>
          </cell>
        </row>
        <row r="8477">
          <cell r="B8477">
            <v>8104110000</v>
          </cell>
          <cell r="C8477" t="str">
            <v>- - содержащий не менее 99,8 мас.% магния</v>
          </cell>
          <cell r="D8477" t="str">
            <v>-</v>
          </cell>
          <cell r="E8477">
            <v>6</v>
          </cell>
        </row>
        <row r="8478">
          <cell r="B8478">
            <v>8104190000</v>
          </cell>
          <cell r="C8478" t="str">
            <v>- - прочий</v>
          </cell>
          <cell r="D8478" t="str">
            <v>-</v>
          </cell>
          <cell r="E8478">
            <v>15</v>
          </cell>
        </row>
        <row r="8479">
          <cell r="B8479">
            <v>8104200000</v>
          </cell>
          <cell r="C8479" t="str">
            <v>- отходы и лом</v>
          </cell>
          <cell r="D8479" t="str">
            <v>-</v>
          </cell>
          <cell r="E8479">
            <v>5</v>
          </cell>
        </row>
        <row r="8480">
          <cell r="B8480">
            <v>8104300000</v>
          </cell>
          <cell r="C8480" t="str">
            <v>- опилки, стружка и гранулы, отсортированные по размеру; порошки</v>
          </cell>
          <cell r="D8480" t="str">
            <v>-</v>
          </cell>
          <cell r="E8480">
            <v>15</v>
          </cell>
        </row>
        <row r="8481">
          <cell r="B8481">
            <v>8104900000</v>
          </cell>
          <cell r="C8481" t="str">
            <v>- прочие</v>
          </cell>
          <cell r="D8481" t="str">
            <v>-</v>
          </cell>
          <cell r="E8481">
            <v>15</v>
          </cell>
        </row>
        <row r="8482">
          <cell r="B8482">
            <v>8105200001</v>
          </cell>
          <cell r="C8482" t="str">
            <v>- - порошки</v>
          </cell>
          <cell r="D8482" t="str">
            <v>-</v>
          </cell>
          <cell r="E8482">
            <v>0</v>
          </cell>
        </row>
        <row r="8483">
          <cell r="B8483">
            <v>8105200009</v>
          </cell>
          <cell r="C8483" t="str">
            <v>- - прочие</v>
          </cell>
          <cell r="D8483" t="str">
            <v>-</v>
          </cell>
          <cell r="E8483">
            <v>10</v>
          </cell>
        </row>
        <row r="8484">
          <cell r="B8484">
            <v>8105300000</v>
          </cell>
          <cell r="C8484" t="str">
            <v>- отходы и лом</v>
          </cell>
          <cell r="D8484" t="str">
            <v>-</v>
          </cell>
          <cell r="E8484">
            <v>5</v>
          </cell>
        </row>
        <row r="8485">
          <cell r="B8485">
            <v>8105900001</v>
          </cell>
          <cell r="C8485" t="str">
            <v>- - для производства авиационных двигателей &lt;5&gt;</v>
          </cell>
          <cell r="D8485" t="str">
            <v>-</v>
          </cell>
          <cell r="E8485">
            <v>0</v>
          </cell>
        </row>
        <row r="8486">
          <cell r="B8486">
            <v>8105900009</v>
          </cell>
          <cell r="C8486" t="str">
            <v>- - прочие</v>
          </cell>
          <cell r="D8486" t="str">
            <v>-</v>
          </cell>
          <cell r="E8486">
            <v>15</v>
          </cell>
        </row>
        <row r="8487">
          <cell r="B8487">
            <v>8106001000</v>
          </cell>
          <cell r="C8487" t="str">
            <v>- висмут необработанный; отходы и лом; порошки</v>
          </cell>
          <cell r="D8487" t="str">
            <v>-</v>
          </cell>
          <cell r="E8487">
            <v>10</v>
          </cell>
        </row>
        <row r="8488">
          <cell r="B8488">
            <v>8106009000</v>
          </cell>
          <cell r="C8488" t="str">
            <v>- прочие</v>
          </cell>
          <cell r="D8488" t="str">
            <v>-</v>
          </cell>
          <cell r="E8488">
            <v>10</v>
          </cell>
        </row>
        <row r="8489">
          <cell r="B8489">
            <v>8107200000</v>
          </cell>
          <cell r="C8489" t="str">
            <v>- кадмий необработанный; порошки</v>
          </cell>
          <cell r="D8489" t="str">
            <v>-</v>
          </cell>
          <cell r="E8489">
            <v>8</v>
          </cell>
        </row>
        <row r="8490">
          <cell r="B8490">
            <v>8107300000</v>
          </cell>
          <cell r="C8490" t="str">
            <v>- отходы и лом</v>
          </cell>
          <cell r="D8490" t="str">
            <v>-</v>
          </cell>
          <cell r="E8490">
            <v>5</v>
          </cell>
        </row>
        <row r="8491">
          <cell r="B8491">
            <v>8107900000</v>
          </cell>
          <cell r="C8491" t="str">
            <v>- прочие</v>
          </cell>
          <cell r="D8491" t="str">
            <v>-</v>
          </cell>
          <cell r="E8491">
            <v>10</v>
          </cell>
        </row>
        <row r="8492">
          <cell r="B8492">
            <v>8108200001</v>
          </cell>
          <cell r="C8492" t="str">
            <v>- - - с содержанием титана не менее 99,56 мас.%, в кусках, рассеянных на фракции от 12 + 2 мм до 70 + 12 мм</v>
          </cell>
          <cell r="D8492" t="str">
            <v>-</v>
          </cell>
          <cell r="E8492">
            <v>15</v>
          </cell>
        </row>
        <row r="8493">
          <cell r="B8493">
            <v>8108200003</v>
          </cell>
          <cell r="C8493" t="str">
            <v>- - - прочий</v>
          </cell>
          <cell r="D8493" t="str">
            <v>-</v>
          </cell>
          <cell r="E8493">
            <v>15</v>
          </cell>
        </row>
        <row r="8494">
          <cell r="B8494">
            <v>8108200005</v>
          </cell>
          <cell r="C8494" t="str">
            <v>- - порошки</v>
          </cell>
          <cell r="D8494" t="str">
            <v>-</v>
          </cell>
          <cell r="E8494">
            <v>15</v>
          </cell>
        </row>
        <row r="8495">
          <cell r="B8495">
            <v>8108200006</v>
          </cell>
          <cell r="C8495" t="str">
            <v>- - слитки</v>
          </cell>
          <cell r="D8495" t="str">
            <v>-</v>
          </cell>
          <cell r="E8495">
            <v>15</v>
          </cell>
        </row>
        <row r="8496">
          <cell r="B8496">
            <v>8108200007</v>
          </cell>
          <cell r="C8496" t="str">
            <v>- - слябы</v>
          </cell>
          <cell r="D8496" t="str">
            <v>-</v>
          </cell>
          <cell r="E8496">
            <v>15</v>
          </cell>
        </row>
        <row r="8497">
          <cell r="B8497">
            <v>8108200009</v>
          </cell>
          <cell r="C8497" t="str">
            <v>- - прочие</v>
          </cell>
          <cell r="D8497" t="str">
            <v>-</v>
          </cell>
          <cell r="E8497">
            <v>15</v>
          </cell>
        </row>
        <row r="8498">
          <cell r="B8498">
            <v>8108300000</v>
          </cell>
          <cell r="C8498" t="str">
            <v>- отходы и лом</v>
          </cell>
          <cell r="D8498" t="str">
            <v>-</v>
          </cell>
          <cell r="E8498">
            <v>5</v>
          </cell>
        </row>
        <row r="8499">
          <cell r="B8499">
            <v>8108903001</v>
          </cell>
          <cell r="C8499" t="str">
            <v>- - - для производства авиационных двигателей &lt;5&gt;</v>
          </cell>
          <cell r="D8499" t="str">
            <v>-</v>
          </cell>
          <cell r="E8499">
            <v>0</v>
          </cell>
        </row>
        <row r="8500">
          <cell r="B8500">
            <v>8108903009</v>
          </cell>
          <cell r="C8500" t="str">
            <v>- - - прочие</v>
          </cell>
          <cell r="D8500" t="str">
            <v>-</v>
          </cell>
          <cell r="E8500">
            <v>15</v>
          </cell>
        </row>
        <row r="8501">
          <cell r="B8501">
            <v>8108905001</v>
          </cell>
          <cell r="C8501" t="str">
            <v>- - - для производства авиационных двигателей &lt;5&gt;</v>
          </cell>
          <cell r="D8501" t="str">
            <v>-</v>
          </cell>
          <cell r="E8501">
            <v>0</v>
          </cell>
        </row>
        <row r="8502">
          <cell r="B8502">
            <v>8108905009</v>
          </cell>
          <cell r="C8502" t="str">
            <v>- - - прочие</v>
          </cell>
          <cell r="D8502" t="str">
            <v>-</v>
          </cell>
          <cell r="E8502">
            <v>15</v>
          </cell>
        </row>
        <row r="8503">
          <cell r="B8503">
            <v>8108906001</v>
          </cell>
          <cell r="C8503" t="str">
            <v>- - - для производства авиационных двигателей &lt;5&gt;</v>
          </cell>
          <cell r="D8503" t="str">
            <v>-</v>
          </cell>
          <cell r="E8503">
            <v>0</v>
          </cell>
        </row>
        <row r="8504">
          <cell r="B8504">
            <v>8108906002</v>
          </cell>
          <cell r="C8504" t="str">
            <v>- - - - для гражданских воздушных судов &lt;5&gt;</v>
          </cell>
          <cell r="D8504" t="str">
            <v>-</v>
          </cell>
          <cell r="E8504">
            <v>0</v>
          </cell>
        </row>
        <row r="8505">
          <cell r="B8505">
            <v>8108906008</v>
          </cell>
          <cell r="C8505" t="str">
            <v>- - - - прочие</v>
          </cell>
          <cell r="D8505" t="str">
            <v>-</v>
          </cell>
          <cell r="E8505">
            <v>15</v>
          </cell>
        </row>
        <row r="8506">
          <cell r="B8506">
            <v>8108909001</v>
          </cell>
          <cell r="C8506" t="str">
            <v>- - - для производства авиационных двигателей &lt;5&gt;</v>
          </cell>
          <cell r="D8506" t="str">
            <v>-</v>
          </cell>
          <cell r="E8506">
            <v>0</v>
          </cell>
        </row>
        <row r="8507">
          <cell r="B8507">
            <v>8108909009</v>
          </cell>
          <cell r="C8507" t="str">
            <v>- - - прочие</v>
          </cell>
          <cell r="D8507" t="str">
            <v>-</v>
          </cell>
          <cell r="E8507">
            <v>15</v>
          </cell>
        </row>
        <row r="8508">
          <cell r="B8508">
            <v>8109200000</v>
          </cell>
          <cell r="C8508" t="str">
            <v>- цирконий необработанный; порошки</v>
          </cell>
          <cell r="D8508" t="str">
            <v>-</v>
          </cell>
          <cell r="E8508">
            <v>15</v>
          </cell>
        </row>
        <row r="8509">
          <cell r="B8509">
            <v>8109300000</v>
          </cell>
          <cell r="C8509" t="str">
            <v>- отходы и лом</v>
          </cell>
          <cell r="D8509" t="str">
            <v>-</v>
          </cell>
          <cell r="E8509">
            <v>5</v>
          </cell>
        </row>
        <row r="8510">
          <cell r="B8510">
            <v>8109900000</v>
          </cell>
          <cell r="C8510" t="str">
            <v>- прочие</v>
          </cell>
          <cell r="D8510" t="str">
            <v>-</v>
          </cell>
          <cell r="E8510">
            <v>15</v>
          </cell>
        </row>
        <row r="8511">
          <cell r="B8511">
            <v>8110100000</v>
          </cell>
          <cell r="C8511" t="str">
            <v>- сурьма необработанная; порошки</v>
          </cell>
          <cell r="D8511" t="str">
            <v>-</v>
          </cell>
          <cell r="E8511">
            <v>6</v>
          </cell>
        </row>
        <row r="8512">
          <cell r="B8512">
            <v>8110200000</v>
          </cell>
          <cell r="C8512" t="str">
            <v>- отходы и лом</v>
          </cell>
          <cell r="D8512" t="str">
            <v>-</v>
          </cell>
          <cell r="E8512">
            <v>5</v>
          </cell>
        </row>
        <row r="8513">
          <cell r="B8513">
            <v>8110900000</v>
          </cell>
          <cell r="C8513" t="str">
            <v>- прочие</v>
          </cell>
          <cell r="D8513" t="str">
            <v>-</v>
          </cell>
          <cell r="E8513">
            <v>6</v>
          </cell>
        </row>
        <row r="8514">
          <cell r="B8514">
            <v>8111001100</v>
          </cell>
          <cell r="C8514" t="str">
            <v>- - марганец необработанный; порошки</v>
          </cell>
          <cell r="D8514" t="str">
            <v>-</v>
          </cell>
          <cell r="E8514">
            <v>2</v>
          </cell>
        </row>
        <row r="8515">
          <cell r="B8515">
            <v>8111001900</v>
          </cell>
          <cell r="C8515" t="str">
            <v>- - отходы и лом</v>
          </cell>
          <cell r="D8515" t="str">
            <v>-</v>
          </cell>
          <cell r="E8515">
            <v>2</v>
          </cell>
        </row>
        <row r="8516">
          <cell r="B8516">
            <v>8111009000</v>
          </cell>
          <cell r="C8516" t="str">
            <v>- прочие</v>
          </cell>
          <cell r="D8516" t="str">
            <v>-</v>
          </cell>
          <cell r="E8516">
            <v>3</v>
          </cell>
        </row>
        <row r="8517">
          <cell r="B8517">
            <v>8112120000</v>
          </cell>
          <cell r="C8517" t="str">
            <v>- - необработанный; порошки</v>
          </cell>
          <cell r="D8517" t="str">
            <v>-</v>
          </cell>
          <cell r="E8517">
            <v>15</v>
          </cell>
        </row>
        <row r="8518">
          <cell r="B8518">
            <v>8112130000</v>
          </cell>
          <cell r="C8518" t="str">
            <v>- - отходы и лом</v>
          </cell>
          <cell r="D8518" t="str">
            <v>-</v>
          </cell>
          <cell r="E8518">
            <v>5</v>
          </cell>
        </row>
        <row r="8519">
          <cell r="B8519">
            <v>8112190000</v>
          </cell>
          <cell r="C8519" t="str">
            <v>- - прочий</v>
          </cell>
          <cell r="D8519" t="str">
            <v>-</v>
          </cell>
          <cell r="E8519">
            <v>15</v>
          </cell>
        </row>
        <row r="8520">
          <cell r="B8520">
            <v>8112211000</v>
          </cell>
          <cell r="C8520" t="str">
            <v>- - - сплавы, содержащие более 10 мас.% никеля</v>
          </cell>
          <cell r="D8520" t="str">
            <v>-</v>
          </cell>
          <cell r="E8520">
            <v>15</v>
          </cell>
        </row>
        <row r="8521">
          <cell r="B8521">
            <v>8112219000</v>
          </cell>
          <cell r="C8521" t="str">
            <v>- - - прочие</v>
          </cell>
          <cell r="D8521" t="str">
            <v>-</v>
          </cell>
          <cell r="E8521">
            <v>15</v>
          </cell>
        </row>
        <row r="8522">
          <cell r="B8522">
            <v>8112220000</v>
          </cell>
          <cell r="C8522" t="str">
            <v>- - отходы и лом</v>
          </cell>
          <cell r="D8522" t="str">
            <v>-</v>
          </cell>
          <cell r="E8522">
            <v>5</v>
          </cell>
        </row>
        <row r="8523">
          <cell r="B8523">
            <v>8112290000</v>
          </cell>
          <cell r="C8523" t="str">
            <v>- - прочий</v>
          </cell>
          <cell r="D8523" t="str">
            <v>-</v>
          </cell>
          <cell r="E8523">
            <v>15</v>
          </cell>
        </row>
        <row r="8524">
          <cell r="B8524">
            <v>8112510000</v>
          </cell>
          <cell r="C8524" t="str">
            <v>- - необработанный; порошки</v>
          </cell>
          <cell r="D8524" t="str">
            <v>-</v>
          </cell>
          <cell r="E8524">
            <v>10</v>
          </cell>
        </row>
        <row r="8525">
          <cell r="B8525">
            <v>8112520000</v>
          </cell>
          <cell r="C8525" t="str">
            <v>- - отходы и лом</v>
          </cell>
          <cell r="D8525" t="str">
            <v>-</v>
          </cell>
          <cell r="E8525">
            <v>5</v>
          </cell>
        </row>
        <row r="8526">
          <cell r="B8526">
            <v>8112590000</v>
          </cell>
          <cell r="C8526" t="str">
            <v>- - прочий</v>
          </cell>
          <cell r="D8526" t="str">
            <v>-</v>
          </cell>
          <cell r="E8526">
            <v>10</v>
          </cell>
        </row>
        <row r="8527">
          <cell r="B8527">
            <v>8112921000</v>
          </cell>
          <cell r="C8527" t="str">
            <v>- - - гафний (цельтий)</v>
          </cell>
          <cell r="D8527" t="str">
            <v>-</v>
          </cell>
          <cell r="E8527">
            <v>10</v>
          </cell>
        </row>
        <row r="8528">
          <cell r="B8528">
            <v>8112922101</v>
          </cell>
          <cell r="C8528" t="str">
            <v>- - - - - германий</v>
          </cell>
          <cell r="D8528" t="str">
            <v>-</v>
          </cell>
          <cell r="E8528">
            <v>0</v>
          </cell>
        </row>
        <row r="8529">
          <cell r="B8529">
            <v>8112922109</v>
          </cell>
          <cell r="C8529" t="str">
            <v>- - - - - прочие</v>
          </cell>
          <cell r="D8529" t="str">
            <v>-</v>
          </cell>
          <cell r="E8529">
            <v>5</v>
          </cell>
        </row>
        <row r="8530">
          <cell r="B8530">
            <v>8112923100</v>
          </cell>
          <cell r="C8530" t="str">
            <v>- - - - - ниобий (колумбий); рений</v>
          </cell>
          <cell r="D8530" t="str">
            <v>-</v>
          </cell>
          <cell r="E8530">
            <v>10</v>
          </cell>
        </row>
        <row r="8531">
          <cell r="B8531">
            <v>8112928100</v>
          </cell>
          <cell r="C8531" t="str">
            <v>- - - - - индий</v>
          </cell>
          <cell r="D8531" t="str">
            <v>-</v>
          </cell>
          <cell r="E8531">
            <v>10</v>
          </cell>
        </row>
        <row r="8532">
          <cell r="B8532">
            <v>8112928900</v>
          </cell>
          <cell r="C8532" t="str">
            <v>- - - - - галлий</v>
          </cell>
          <cell r="D8532" t="str">
            <v>-</v>
          </cell>
          <cell r="E8532">
            <v>10</v>
          </cell>
        </row>
        <row r="8533">
          <cell r="B8533">
            <v>8112929100</v>
          </cell>
          <cell r="C8533" t="str">
            <v>- - - - - ванадий</v>
          </cell>
          <cell r="D8533" t="str">
            <v>-</v>
          </cell>
          <cell r="E8533">
            <v>10</v>
          </cell>
        </row>
        <row r="8534">
          <cell r="B8534">
            <v>8112929500</v>
          </cell>
          <cell r="C8534" t="str">
            <v>- - - - - германий</v>
          </cell>
          <cell r="D8534" t="str">
            <v>-</v>
          </cell>
          <cell r="E8534">
            <v>0</v>
          </cell>
        </row>
        <row r="8535">
          <cell r="B8535">
            <v>8112992001</v>
          </cell>
          <cell r="C8535" t="str">
            <v>- - - - гафний (цельтий)</v>
          </cell>
          <cell r="D8535" t="str">
            <v>-</v>
          </cell>
          <cell r="E8535">
            <v>10</v>
          </cell>
        </row>
        <row r="8536">
          <cell r="B8536">
            <v>8112992002</v>
          </cell>
          <cell r="C8536" t="str">
            <v>- - - - германий</v>
          </cell>
          <cell r="D8536" t="str">
            <v>-</v>
          </cell>
          <cell r="E8536">
            <v>0</v>
          </cell>
        </row>
        <row r="8537">
          <cell r="B8537">
            <v>8112993000</v>
          </cell>
          <cell r="C8537" t="str">
            <v>- - - ниобий (колумбий); рений</v>
          </cell>
          <cell r="D8537" t="str">
            <v>-</v>
          </cell>
          <cell r="E8537">
            <v>10</v>
          </cell>
        </row>
        <row r="8538">
          <cell r="B8538">
            <v>8112997001</v>
          </cell>
          <cell r="C8538" t="str">
            <v>- - - - галлий; индий</v>
          </cell>
          <cell r="D8538" t="str">
            <v>-</v>
          </cell>
          <cell r="E8538">
            <v>10</v>
          </cell>
        </row>
        <row r="8539">
          <cell r="B8539">
            <v>8112997009</v>
          </cell>
          <cell r="C8539" t="str">
            <v>- - - - ванадий</v>
          </cell>
          <cell r="D8539" t="str">
            <v>-</v>
          </cell>
          <cell r="E8539">
            <v>15</v>
          </cell>
        </row>
        <row r="8540">
          <cell r="B8540">
            <v>8113002000</v>
          </cell>
          <cell r="C8540" t="str">
            <v>- необработанная</v>
          </cell>
          <cell r="D8540" t="str">
            <v>-</v>
          </cell>
          <cell r="E8540">
            <v>12</v>
          </cell>
        </row>
        <row r="8541">
          <cell r="B8541">
            <v>8113004000</v>
          </cell>
          <cell r="C8541" t="str">
            <v>- отходы и лом</v>
          </cell>
          <cell r="D8541" t="str">
            <v>-</v>
          </cell>
          <cell r="E8541">
            <v>0</v>
          </cell>
        </row>
        <row r="8542">
          <cell r="B8542">
            <v>8113009000</v>
          </cell>
          <cell r="C8542" t="str">
            <v>- прочая</v>
          </cell>
          <cell r="D8542" t="str">
            <v>-</v>
          </cell>
          <cell r="E8542">
            <v>12</v>
          </cell>
        </row>
        <row r="8543">
          <cell r="B8543">
            <v>8201100000</v>
          </cell>
          <cell r="C8543" t="str">
            <v>- лопаты штыковые и совковые</v>
          </cell>
          <cell r="D8543" t="str">
            <v>-</v>
          </cell>
          <cell r="E8543">
            <v>9</v>
          </cell>
        </row>
        <row r="8544">
          <cell r="B8544">
            <v>8201300000</v>
          </cell>
          <cell r="C8544" t="str">
            <v>- мотыги, кирки, тяпки и грабли</v>
          </cell>
          <cell r="D8544" t="str">
            <v>-</v>
          </cell>
          <cell r="E8544">
            <v>9</v>
          </cell>
        </row>
        <row r="8545">
          <cell r="B8545">
            <v>8201400000</v>
          </cell>
          <cell r="C8545" t="str">
            <v>- топоры, секачи и аналогичные рубящие инструменты</v>
          </cell>
          <cell r="D8545" t="str">
            <v>-</v>
          </cell>
          <cell r="E8545">
            <v>9</v>
          </cell>
        </row>
        <row r="8546">
          <cell r="B8546">
            <v>8201500000</v>
          </cell>
          <cell r="C8546" t="str">
            <v>- секаторы и аналогичные ножницы для работы одной рукой (включая ножницы для разделки птицы)</v>
          </cell>
          <cell r="D8546" t="str">
            <v>-</v>
          </cell>
          <cell r="E8546">
            <v>9</v>
          </cell>
        </row>
        <row r="8547">
          <cell r="B8547">
            <v>8201600000</v>
          </cell>
          <cell r="C8547" t="str">
            <v>- ножницы для подрезки живой изгороди, секаторы и аналогичные ножницы для работы двумя руками</v>
          </cell>
          <cell r="D8547" t="str">
            <v>-</v>
          </cell>
          <cell r="E8547">
            <v>9</v>
          </cell>
        </row>
        <row r="8548">
          <cell r="B8548">
            <v>8201900001</v>
          </cell>
          <cell r="C8548" t="str">
            <v>- - вилы</v>
          </cell>
          <cell r="D8548" t="str">
            <v>-</v>
          </cell>
          <cell r="E8548">
            <v>13</v>
          </cell>
        </row>
        <row r="8549">
          <cell r="B8549">
            <v>8201900009</v>
          </cell>
          <cell r="C8549" t="str">
            <v>- - прочие</v>
          </cell>
          <cell r="D8549" t="str">
            <v>-</v>
          </cell>
          <cell r="E8549">
            <v>9</v>
          </cell>
        </row>
        <row r="8550">
          <cell r="B8550">
            <v>8202100000</v>
          </cell>
          <cell r="C8550" t="str">
            <v>- пилы ручные</v>
          </cell>
          <cell r="D8550" t="str">
            <v>-</v>
          </cell>
          <cell r="E8550">
            <v>3</v>
          </cell>
        </row>
        <row r="8551">
          <cell r="B8551">
            <v>8202200000</v>
          </cell>
          <cell r="C8551" t="str">
            <v>- полотна для ленточных пил</v>
          </cell>
          <cell r="D8551" t="str">
            <v>-</v>
          </cell>
          <cell r="E8551">
            <v>2</v>
          </cell>
        </row>
        <row r="8552">
          <cell r="B8552">
            <v>8202310000</v>
          </cell>
          <cell r="C8552" t="str">
            <v>- - с рабочей частью из стали</v>
          </cell>
          <cell r="D8552" t="str">
            <v>-</v>
          </cell>
          <cell r="E8552">
            <v>2</v>
          </cell>
        </row>
        <row r="8553">
          <cell r="B8553">
            <v>8202390000</v>
          </cell>
          <cell r="C8553" t="str">
            <v>- - прочие, включая части</v>
          </cell>
          <cell r="D8553" t="str">
            <v>-</v>
          </cell>
          <cell r="E8553">
            <v>2</v>
          </cell>
        </row>
        <row r="8554">
          <cell r="B8554">
            <v>8202400000</v>
          </cell>
          <cell r="C8554" t="str">
            <v>- полотна для цепных пил</v>
          </cell>
          <cell r="D8554" t="str">
            <v>-</v>
          </cell>
          <cell r="E8554">
            <v>2</v>
          </cell>
        </row>
        <row r="8555">
          <cell r="B8555">
            <v>8202910000</v>
          </cell>
          <cell r="C8555" t="str">
            <v>- - прямолинейные полотна для пил по металлу</v>
          </cell>
          <cell r="D8555" t="str">
            <v>-</v>
          </cell>
          <cell r="E8555">
            <v>2</v>
          </cell>
        </row>
        <row r="8556">
          <cell r="B8556">
            <v>8202992000</v>
          </cell>
          <cell r="C8556" t="str">
            <v>- - - для обработки металла</v>
          </cell>
          <cell r="D8556" t="str">
            <v>-</v>
          </cell>
          <cell r="E8556">
            <v>2</v>
          </cell>
        </row>
        <row r="8557">
          <cell r="B8557">
            <v>8202998000</v>
          </cell>
          <cell r="C8557" t="str">
            <v>- - - для обработки прочих материалов</v>
          </cell>
          <cell r="D8557" t="str">
            <v>-</v>
          </cell>
          <cell r="E8557">
            <v>2</v>
          </cell>
        </row>
        <row r="8558">
          <cell r="B8558">
            <v>8203100000</v>
          </cell>
          <cell r="C8558" t="str">
            <v>- напильники, надфили, рашпили и аналогичные инструменты</v>
          </cell>
          <cell r="D8558" t="str">
            <v>-</v>
          </cell>
          <cell r="E8558">
            <v>9</v>
          </cell>
        </row>
        <row r="8559">
          <cell r="B8559">
            <v>8203200001</v>
          </cell>
          <cell r="C8559" t="str">
            <v>- - пинцеты</v>
          </cell>
          <cell r="D8559" t="str">
            <v>-</v>
          </cell>
          <cell r="E8559">
            <v>9</v>
          </cell>
        </row>
        <row r="8560">
          <cell r="B8560">
            <v>8203200009</v>
          </cell>
          <cell r="C8560" t="str">
            <v>- - прочие</v>
          </cell>
          <cell r="D8560" t="str">
            <v>-</v>
          </cell>
          <cell r="E8560">
            <v>9</v>
          </cell>
        </row>
        <row r="8561">
          <cell r="B8561">
            <v>8203300000</v>
          </cell>
          <cell r="C8561" t="str">
            <v>- ножницы для резки металла и аналогичные инструменты</v>
          </cell>
          <cell r="D8561" t="str">
            <v>-</v>
          </cell>
          <cell r="E8561">
            <v>9</v>
          </cell>
        </row>
        <row r="8562">
          <cell r="B8562">
            <v>8203400000</v>
          </cell>
          <cell r="C8562" t="str">
            <v>- устройства трубоотрезные, ножницы болторезные, пробойники и аналогичные инструменты</v>
          </cell>
          <cell r="D8562" t="str">
            <v>-</v>
          </cell>
          <cell r="E8562">
            <v>9</v>
          </cell>
        </row>
        <row r="8563">
          <cell r="B8563">
            <v>8204110000</v>
          </cell>
          <cell r="C8563" t="str">
            <v>- - неразводные</v>
          </cell>
          <cell r="D8563" t="str">
            <v>-</v>
          </cell>
          <cell r="E8563">
            <v>3</v>
          </cell>
        </row>
        <row r="8564">
          <cell r="B8564">
            <v>8204120000</v>
          </cell>
          <cell r="C8564" t="str">
            <v>- - разводные</v>
          </cell>
          <cell r="D8564" t="str">
            <v>-</v>
          </cell>
          <cell r="E8564">
            <v>3</v>
          </cell>
        </row>
        <row r="8565">
          <cell r="B8565">
            <v>8204200000</v>
          </cell>
          <cell r="C8565" t="str">
            <v>- головки для гаечных ключей сменные, с ручками или без них</v>
          </cell>
          <cell r="D8565" t="str">
            <v>-</v>
          </cell>
          <cell r="E8565">
            <v>2</v>
          </cell>
        </row>
        <row r="8566">
          <cell r="B8566">
            <v>8205100000</v>
          </cell>
          <cell r="C8566" t="str">
            <v>- инструменты для сверления, нарезания наружной или внутренней резьбы</v>
          </cell>
          <cell r="D8566" t="str">
            <v>-</v>
          </cell>
          <cell r="E8566">
            <v>3</v>
          </cell>
        </row>
        <row r="8567">
          <cell r="B8567">
            <v>8205200000</v>
          </cell>
          <cell r="C8567" t="str">
            <v>- молотки и кувалды</v>
          </cell>
          <cell r="D8567" t="str">
            <v>-</v>
          </cell>
          <cell r="E8567">
            <v>3</v>
          </cell>
        </row>
        <row r="8568">
          <cell r="B8568">
            <v>8205300000</v>
          </cell>
          <cell r="C8568" t="str">
            <v>- рубанки, долота, стамески и аналогичные режущие инструменты для обработки древесины</v>
          </cell>
          <cell r="D8568" t="str">
            <v>-</v>
          </cell>
          <cell r="E8568">
            <v>3</v>
          </cell>
        </row>
        <row r="8569">
          <cell r="B8569">
            <v>8205400000</v>
          </cell>
          <cell r="C8569" t="str">
            <v>- отвертки</v>
          </cell>
          <cell r="D8569" t="str">
            <v>-</v>
          </cell>
          <cell r="E8569">
            <v>3</v>
          </cell>
        </row>
        <row r="8570">
          <cell r="B8570">
            <v>8205510010</v>
          </cell>
          <cell r="C8570" t="str">
            <v>- - - стеклорезы алмазные</v>
          </cell>
          <cell r="D8570" t="str">
            <v>-</v>
          </cell>
          <cell r="E8570">
            <v>3</v>
          </cell>
        </row>
        <row r="8571">
          <cell r="B8571">
            <v>8205510090</v>
          </cell>
          <cell r="C8571" t="str">
            <v>- - - прочие</v>
          </cell>
          <cell r="D8571" t="str">
            <v>-</v>
          </cell>
          <cell r="E8571">
            <v>3</v>
          </cell>
        </row>
        <row r="8572">
          <cell r="B8572">
            <v>8205591000</v>
          </cell>
          <cell r="C8572" t="str">
            <v>- - - инструменты для каменщиков, формовщиков, бетонщиков, штукатуров и маляров</v>
          </cell>
          <cell r="D8572" t="str">
            <v>-</v>
          </cell>
          <cell r="E8572">
            <v>3</v>
          </cell>
        </row>
        <row r="8573">
          <cell r="B8573">
            <v>8205598010</v>
          </cell>
          <cell r="C8573" t="str">
            <v>- - - - алмазные</v>
          </cell>
          <cell r="D8573" t="str">
            <v>-</v>
          </cell>
          <cell r="E8573">
            <v>3</v>
          </cell>
        </row>
        <row r="8574">
          <cell r="B8574">
            <v>8205598091</v>
          </cell>
          <cell r="C8574" t="str">
            <v>- - - - - для производства авиационных двигателей &lt;5&gt;</v>
          </cell>
          <cell r="D8574" t="str">
            <v>-</v>
          </cell>
          <cell r="E8574">
            <v>0</v>
          </cell>
        </row>
        <row r="8575">
          <cell r="B8575">
            <v>8205598099</v>
          </cell>
          <cell r="C8575" t="str">
            <v>- - - - - прочие</v>
          </cell>
          <cell r="D8575" t="str">
            <v>-</v>
          </cell>
          <cell r="E8575">
            <v>3</v>
          </cell>
        </row>
        <row r="8576">
          <cell r="B8576">
            <v>8205600000</v>
          </cell>
          <cell r="C8576" t="str">
            <v>- лампы паяльные</v>
          </cell>
          <cell r="D8576" t="str">
            <v>-</v>
          </cell>
          <cell r="E8576">
            <v>5</v>
          </cell>
        </row>
        <row r="8577">
          <cell r="B8577">
            <v>8205700000</v>
          </cell>
          <cell r="C8577" t="str">
            <v>- тиски, зажимы и аналогичные изделия</v>
          </cell>
          <cell r="D8577" t="str">
            <v>-</v>
          </cell>
          <cell r="E8577">
            <v>3</v>
          </cell>
        </row>
        <row r="8578">
          <cell r="B8578">
            <v>8205901000</v>
          </cell>
          <cell r="C8578" t="str">
            <v>- - наковальни; горны переносные; круги шлифовальные с опорными конструкциями, с ручным или ножным приводом</v>
          </cell>
          <cell r="D8578" t="str">
            <v>-</v>
          </cell>
          <cell r="E8578">
            <v>3</v>
          </cell>
        </row>
        <row r="8579">
          <cell r="B8579">
            <v>8205909000</v>
          </cell>
          <cell r="C8579" t="str">
            <v>- - прочие</v>
          </cell>
          <cell r="D8579" t="str">
            <v>-</v>
          </cell>
          <cell r="E8579">
            <v>3</v>
          </cell>
        </row>
        <row r="8580">
          <cell r="B8580">
            <v>8206000000</v>
          </cell>
          <cell r="C8580" t="str">
            <v>Инструменты из двух или более товарных позиций 8202 - 8205, в наборах, предназначенных для розничной продажи</v>
          </cell>
          <cell r="D8580" t="str">
            <v>-</v>
          </cell>
          <cell r="E8580">
            <v>3</v>
          </cell>
        </row>
        <row r="8581">
          <cell r="B8581">
            <v>8207130000</v>
          </cell>
          <cell r="C8581" t="str">
            <v>- - с рабочей частью из металлокерамики</v>
          </cell>
          <cell r="D8581" t="str">
            <v>-</v>
          </cell>
          <cell r="E8581">
            <v>5</v>
          </cell>
        </row>
        <row r="8582">
          <cell r="B8582">
            <v>8207191000</v>
          </cell>
          <cell r="C8582" t="str">
            <v>- - - с рабочей частью из алмаза или агломерированного алмаза</v>
          </cell>
          <cell r="D8582" t="str">
            <v>-</v>
          </cell>
          <cell r="E8582">
            <v>3</v>
          </cell>
        </row>
        <row r="8583">
          <cell r="B8583">
            <v>8207199001</v>
          </cell>
          <cell r="C8583" t="str">
            <v>- - - - буровые долота</v>
          </cell>
          <cell r="D8583" t="str">
            <v>-</v>
          </cell>
          <cell r="E8583">
            <v>5</v>
          </cell>
        </row>
        <row r="8584">
          <cell r="B8584">
            <v>8207199009</v>
          </cell>
          <cell r="C8584" t="str">
            <v>- - - - прочие</v>
          </cell>
          <cell r="D8584" t="str">
            <v>-</v>
          </cell>
          <cell r="E8584">
            <v>3</v>
          </cell>
        </row>
        <row r="8585">
          <cell r="B8585">
            <v>8207201000</v>
          </cell>
          <cell r="C8585" t="str">
            <v>- - с рабочей частью из алмаза или агломерированного алмаза</v>
          </cell>
          <cell r="D8585" t="str">
            <v>-</v>
          </cell>
          <cell r="E8585">
            <v>2</v>
          </cell>
        </row>
        <row r="8586">
          <cell r="B8586">
            <v>8207209000</v>
          </cell>
          <cell r="C8586" t="str">
            <v>- - с рабочей частью из других материалов</v>
          </cell>
          <cell r="D8586" t="str">
            <v>-</v>
          </cell>
          <cell r="E8586">
            <v>2</v>
          </cell>
        </row>
        <row r="8587">
          <cell r="B8587">
            <v>8207301000</v>
          </cell>
          <cell r="C8587" t="str">
            <v>- - для обработки металла</v>
          </cell>
          <cell r="D8587" t="str">
            <v>-</v>
          </cell>
          <cell r="E8587">
            <v>5</v>
          </cell>
        </row>
        <row r="8588">
          <cell r="B8588">
            <v>8207309000</v>
          </cell>
          <cell r="C8588" t="str">
            <v>- - прочие</v>
          </cell>
          <cell r="D8588" t="str">
            <v>-</v>
          </cell>
          <cell r="E8588">
            <v>5</v>
          </cell>
        </row>
        <row r="8589">
          <cell r="B8589">
            <v>8207401000</v>
          </cell>
          <cell r="C8589" t="str">
            <v>- - - инструменты для нарезания внутренней резьбы</v>
          </cell>
          <cell r="D8589" t="str">
            <v>-</v>
          </cell>
          <cell r="E8589">
            <v>5</v>
          </cell>
        </row>
        <row r="8590">
          <cell r="B8590">
            <v>8207403000</v>
          </cell>
          <cell r="C8590" t="str">
            <v>- - - инструменты для нарезания наружной резьбы</v>
          </cell>
          <cell r="D8590" t="str">
            <v>-</v>
          </cell>
          <cell r="E8590">
            <v>5</v>
          </cell>
        </row>
        <row r="8591">
          <cell r="B8591">
            <v>8207409000</v>
          </cell>
          <cell r="C8591" t="str">
            <v>- - прочие</v>
          </cell>
          <cell r="D8591" t="str">
            <v>-</v>
          </cell>
          <cell r="E8591">
            <v>5</v>
          </cell>
        </row>
        <row r="8592">
          <cell r="B8592">
            <v>8207501000</v>
          </cell>
          <cell r="C8592" t="str">
            <v>- - с рабочей частью из алмаза или агломерированного алмаза</v>
          </cell>
          <cell r="D8592" t="str">
            <v>-</v>
          </cell>
          <cell r="E8592">
            <v>5</v>
          </cell>
        </row>
        <row r="8593">
          <cell r="B8593">
            <v>8207503000</v>
          </cell>
          <cell r="C8593" t="str">
            <v>- - - сверла, используемые для сверления каменной кладки</v>
          </cell>
          <cell r="D8593" t="str">
            <v>-</v>
          </cell>
          <cell r="E8593">
            <v>5</v>
          </cell>
        </row>
        <row r="8594">
          <cell r="B8594">
            <v>8207505000</v>
          </cell>
          <cell r="C8594" t="str">
            <v>- - - - - из металлокерамики</v>
          </cell>
          <cell r="D8594" t="str">
            <v>-</v>
          </cell>
          <cell r="E8594">
            <v>5</v>
          </cell>
        </row>
        <row r="8595">
          <cell r="B8595">
            <v>8207506000</v>
          </cell>
          <cell r="C8595" t="str">
            <v>- - - - - из быстрорежущей стали</v>
          </cell>
          <cell r="D8595" t="str">
            <v>-</v>
          </cell>
          <cell r="E8595">
            <v>5</v>
          </cell>
        </row>
        <row r="8596">
          <cell r="B8596">
            <v>8207507000</v>
          </cell>
          <cell r="C8596" t="str">
            <v>- - - - - из других материалов</v>
          </cell>
          <cell r="D8596" t="str">
            <v>-</v>
          </cell>
          <cell r="E8596">
            <v>5</v>
          </cell>
        </row>
        <row r="8597">
          <cell r="B8597">
            <v>8207509000</v>
          </cell>
          <cell r="C8597" t="str">
            <v>- - - - прочие</v>
          </cell>
          <cell r="D8597" t="str">
            <v>-</v>
          </cell>
          <cell r="E8597">
            <v>5</v>
          </cell>
        </row>
        <row r="8598">
          <cell r="B8598">
            <v>8207601000</v>
          </cell>
          <cell r="C8598" t="str">
            <v>- - с рабочей частью из алмаза или агломерированного алмаза</v>
          </cell>
          <cell r="D8598" t="str">
            <v>-</v>
          </cell>
          <cell r="E8598">
            <v>5</v>
          </cell>
        </row>
        <row r="8599">
          <cell r="B8599">
            <v>8207603000</v>
          </cell>
          <cell r="C8599" t="str">
            <v>- - - - для обработки металла</v>
          </cell>
          <cell r="D8599" t="str">
            <v>-</v>
          </cell>
          <cell r="E8599">
            <v>5</v>
          </cell>
        </row>
        <row r="8600">
          <cell r="B8600">
            <v>8207605000</v>
          </cell>
          <cell r="C8600" t="str">
            <v>- - - - прочие</v>
          </cell>
          <cell r="D8600" t="str">
            <v>-</v>
          </cell>
          <cell r="E8600">
            <v>5</v>
          </cell>
        </row>
        <row r="8601">
          <cell r="B8601">
            <v>8207607000</v>
          </cell>
          <cell r="C8601" t="str">
            <v>- - - - для обработки металла</v>
          </cell>
          <cell r="D8601" t="str">
            <v>-</v>
          </cell>
          <cell r="E8601">
            <v>5</v>
          </cell>
        </row>
        <row r="8602">
          <cell r="B8602">
            <v>8207609000</v>
          </cell>
          <cell r="C8602" t="str">
            <v>- - - - прочие</v>
          </cell>
          <cell r="D8602" t="str">
            <v>-</v>
          </cell>
          <cell r="E8602">
            <v>5</v>
          </cell>
        </row>
        <row r="8603">
          <cell r="B8603">
            <v>8207701000</v>
          </cell>
          <cell r="C8603" t="str">
            <v>- - - из металлокерамики</v>
          </cell>
          <cell r="D8603" t="str">
            <v>-</v>
          </cell>
          <cell r="E8603">
            <v>5</v>
          </cell>
        </row>
        <row r="8604">
          <cell r="B8604">
            <v>8207703100</v>
          </cell>
          <cell r="C8604" t="str">
            <v>- - - - с хвостовиками</v>
          </cell>
          <cell r="D8604" t="str">
            <v>-</v>
          </cell>
          <cell r="E8604">
            <v>5</v>
          </cell>
        </row>
        <row r="8605">
          <cell r="B8605">
            <v>8207703700</v>
          </cell>
          <cell r="C8605" t="str">
            <v>- - - - прочие</v>
          </cell>
          <cell r="D8605" t="str">
            <v>-</v>
          </cell>
          <cell r="E8605">
            <v>5</v>
          </cell>
        </row>
        <row r="8606">
          <cell r="B8606">
            <v>8207709000</v>
          </cell>
          <cell r="C8606" t="str">
            <v>- - прочие</v>
          </cell>
          <cell r="D8606" t="str">
            <v>-</v>
          </cell>
          <cell r="E8606">
            <v>5</v>
          </cell>
        </row>
        <row r="8607">
          <cell r="B8607">
            <v>8207801100</v>
          </cell>
          <cell r="C8607" t="str">
            <v>- - - из металлокерамики</v>
          </cell>
          <cell r="D8607" t="str">
            <v>-</v>
          </cell>
          <cell r="E8607">
            <v>5</v>
          </cell>
        </row>
        <row r="8608">
          <cell r="B8608">
            <v>8207801900</v>
          </cell>
          <cell r="C8608" t="str">
            <v>- - - из других материалов</v>
          </cell>
          <cell r="D8608" t="str">
            <v>-</v>
          </cell>
          <cell r="E8608">
            <v>5</v>
          </cell>
        </row>
        <row r="8609">
          <cell r="B8609">
            <v>8207809000</v>
          </cell>
          <cell r="C8609" t="str">
            <v>- - прочие</v>
          </cell>
          <cell r="D8609" t="str">
            <v>-</v>
          </cell>
          <cell r="E8609">
            <v>5</v>
          </cell>
        </row>
        <row r="8610">
          <cell r="B8610">
            <v>8207901000</v>
          </cell>
          <cell r="C8610" t="str">
            <v>- - с рабочей частью из алмаза или агломерированного алмаза</v>
          </cell>
          <cell r="D8610" t="str">
            <v>-</v>
          </cell>
          <cell r="E8610">
            <v>5</v>
          </cell>
        </row>
        <row r="8611">
          <cell r="B8611">
            <v>8207903000</v>
          </cell>
          <cell r="C8611" t="str">
            <v>- - - сменные насадки для отверток</v>
          </cell>
          <cell r="D8611" t="str">
            <v>-</v>
          </cell>
          <cell r="E8611">
            <v>5</v>
          </cell>
        </row>
        <row r="8612">
          <cell r="B8612">
            <v>8207905000</v>
          </cell>
          <cell r="C8612" t="str">
            <v>- - - инструменты для зубонарезания</v>
          </cell>
          <cell r="D8612" t="str">
            <v>-</v>
          </cell>
          <cell r="E8612">
            <v>5</v>
          </cell>
        </row>
        <row r="8613">
          <cell r="B8613">
            <v>8207907100</v>
          </cell>
          <cell r="C8613" t="str">
            <v>- - - - - для обработки металла</v>
          </cell>
          <cell r="D8613" t="str">
            <v>-</v>
          </cell>
          <cell r="E8613">
            <v>5</v>
          </cell>
        </row>
        <row r="8614">
          <cell r="B8614">
            <v>8207907800</v>
          </cell>
          <cell r="C8614" t="str">
            <v>- - - - - прочие</v>
          </cell>
          <cell r="D8614" t="str">
            <v>-</v>
          </cell>
          <cell r="E8614">
            <v>5</v>
          </cell>
        </row>
        <row r="8615">
          <cell r="B8615">
            <v>8207909100</v>
          </cell>
          <cell r="C8615" t="str">
            <v>- - - - - для обработки металла</v>
          </cell>
          <cell r="D8615" t="str">
            <v>-</v>
          </cell>
          <cell r="E8615">
            <v>5</v>
          </cell>
        </row>
        <row r="8616">
          <cell r="B8616">
            <v>8207909900</v>
          </cell>
          <cell r="C8616" t="str">
            <v>- - - - - прочие</v>
          </cell>
          <cell r="D8616" t="str">
            <v>-</v>
          </cell>
          <cell r="E8616">
            <v>5</v>
          </cell>
        </row>
        <row r="8617">
          <cell r="B8617">
            <v>8208100000</v>
          </cell>
          <cell r="C8617" t="str">
            <v>- для обработки металла</v>
          </cell>
          <cell r="D8617" t="str">
            <v>-</v>
          </cell>
          <cell r="E8617">
            <v>5</v>
          </cell>
        </row>
        <row r="8618">
          <cell r="B8618">
            <v>8208200000</v>
          </cell>
          <cell r="C8618" t="str">
            <v>- для обработки древесины</v>
          </cell>
          <cell r="D8618" t="str">
            <v>-</v>
          </cell>
          <cell r="E8618">
            <v>3</v>
          </cell>
        </row>
        <row r="8619">
          <cell r="B8619">
            <v>8208300000</v>
          </cell>
          <cell r="C8619" t="str">
            <v>- для кухонных приборов или для машин, используемых в пищевой промышленности</v>
          </cell>
          <cell r="D8619" t="str">
            <v>-</v>
          </cell>
          <cell r="E8619">
            <v>5</v>
          </cell>
        </row>
        <row r="8620">
          <cell r="B8620">
            <v>8208400000</v>
          </cell>
          <cell r="C8620" t="str">
            <v>- для машин, применяемых в сельском хозяйстве, садоводстве или лесном хозяйстве</v>
          </cell>
          <cell r="D8620" t="str">
            <v>-</v>
          </cell>
          <cell r="E8620">
            <v>5</v>
          </cell>
        </row>
        <row r="8621">
          <cell r="B8621">
            <v>8208900000</v>
          </cell>
          <cell r="C8621" t="str">
            <v>- прочие</v>
          </cell>
          <cell r="D8621" t="str">
            <v>-</v>
          </cell>
          <cell r="E8621">
            <v>5</v>
          </cell>
        </row>
        <row r="8622">
          <cell r="B8622">
            <v>8209002000</v>
          </cell>
          <cell r="C8622" t="str">
            <v>- поворачиваемые вставки</v>
          </cell>
          <cell r="D8622" t="str">
            <v>-</v>
          </cell>
          <cell r="E8622">
            <v>3</v>
          </cell>
        </row>
        <row r="8623">
          <cell r="B8623">
            <v>8209008000</v>
          </cell>
          <cell r="C8623" t="str">
            <v>- прочие</v>
          </cell>
          <cell r="D8623" t="str">
            <v>-</v>
          </cell>
          <cell r="E8623">
            <v>5</v>
          </cell>
        </row>
        <row r="8624">
          <cell r="B8624">
            <v>8210000000</v>
          </cell>
          <cell r="C8624" t="str">
            <v>Устройства ручные механические массой 10 кг или менее для приготовления, обработки или подачи пищи или напитков</v>
          </cell>
          <cell r="D8624" t="str">
            <v>-</v>
          </cell>
          <cell r="E8624">
            <v>12</v>
          </cell>
        </row>
        <row r="8625">
          <cell r="B8625">
            <v>8211100000</v>
          </cell>
          <cell r="C8625" t="str">
            <v>- наборы различных изделий</v>
          </cell>
          <cell r="D8625" t="str">
            <v>шт</v>
          </cell>
          <cell r="E8625">
            <v>15</v>
          </cell>
        </row>
        <row r="8626">
          <cell r="B8626">
            <v>8211910001</v>
          </cell>
          <cell r="C8626" t="str">
            <v>- - - столовые ножи с ручкой и лезвием из коррозионностойкой стали</v>
          </cell>
          <cell r="D8626" t="str">
            <v>шт</v>
          </cell>
          <cell r="E8626">
            <v>15</v>
          </cell>
        </row>
        <row r="8627">
          <cell r="B8627">
            <v>8211910009</v>
          </cell>
          <cell r="C8627" t="str">
            <v>- - - прочие</v>
          </cell>
          <cell r="D8627" t="str">
            <v>шт</v>
          </cell>
          <cell r="E8627">
            <v>15</v>
          </cell>
        </row>
        <row r="8628">
          <cell r="B8628">
            <v>8211920000</v>
          </cell>
          <cell r="C8628" t="str">
            <v>- - прочие ножи с фиксированными лезвиями</v>
          </cell>
          <cell r="D8628" t="str">
            <v>шт</v>
          </cell>
          <cell r="E8628">
            <v>7</v>
          </cell>
        </row>
        <row r="8629">
          <cell r="B8629">
            <v>8211930000</v>
          </cell>
          <cell r="C8629" t="str">
            <v>- - ножи с нефиксированными лезвиями</v>
          </cell>
          <cell r="D8629" t="str">
            <v>шт</v>
          </cell>
          <cell r="E8629">
            <v>6</v>
          </cell>
        </row>
        <row r="8630">
          <cell r="B8630">
            <v>8211940000</v>
          </cell>
          <cell r="C8630" t="str">
            <v>- - лезвия</v>
          </cell>
          <cell r="D8630" t="str">
            <v>-</v>
          </cell>
          <cell r="E8630">
            <v>15</v>
          </cell>
        </row>
        <row r="8631">
          <cell r="B8631">
            <v>8211950000</v>
          </cell>
          <cell r="C8631" t="str">
            <v>- - рукоятки из недрагоценных металлов</v>
          </cell>
          <cell r="D8631" t="str">
            <v>шт</v>
          </cell>
          <cell r="E8631">
            <v>15</v>
          </cell>
        </row>
        <row r="8632">
          <cell r="B8632">
            <v>8212101000</v>
          </cell>
          <cell r="C8632" t="str">
            <v>- - безопасные бритвы с несменяемыми лезвиями</v>
          </cell>
          <cell r="D8632" t="str">
            <v>шт</v>
          </cell>
          <cell r="E8632">
            <v>15</v>
          </cell>
        </row>
        <row r="8633">
          <cell r="B8633">
            <v>8212109000</v>
          </cell>
          <cell r="C8633" t="str">
            <v>- - прочие</v>
          </cell>
          <cell r="D8633" t="str">
            <v>шт</v>
          </cell>
          <cell r="E8633">
            <v>12</v>
          </cell>
        </row>
        <row r="8634">
          <cell r="B8634">
            <v>8212200000</v>
          </cell>
          <cell r="C8634" t="str">
            <v>- лезвия для безопасных бритв, включая полосовые заготовки для лезвий</v>
          </cell>
          <cell r="D8634" t="str">
            <v>1000 шт</v>
          </cell>
          <cell r="E8634">
            <v>13.6</v>
          </cell>
        </row>
        <row r="8635">
          <cell r="B8635">
            <v>8212900000</v>
          </cell>
          <cell r="C8635" t="str">
            <v>- прочие части</v>
          </cell>
          <cell r="D8635" t="str">
            <v>-</v>
          </cell>
          <cell r="E8635">
            <v>12</v>
          </cell>
        </row>
        <row r="8636">
          <cell r="B8636">
            <v>8213000000</v>
          </cell>
          <cell r="C8636" t="str">
            <v>Ножницы, портновские ножницы и аналогичные ножницы, и лезвия для них</v>
          </cell>
          <cell r="D8636" t="str">
            <v>-</v>
          </cell>
          <cell r="E8636">
            <v>15</v>
          </cell>
        </row>
        <row r="8637">
          <cell r="B8637">
            <v>8214100000</v>
          </cell>
          <cell r="C8637" t="str">
            <v>- ножи для бумаги, вскрытия конвертов и подчистки текстов, точилки для карандашей и лезвия для них</v>
          </cell>
          <cell r="D8637" t="str">
            <v>-</v>
          </cell>
          <cell r="E8637">
            <v>15</v>
          </cell>
        </row>
        <row r="8638">
          <cell r="B8638">
            <v>8214200000</v>
          </cell>
          <cell r="C8638" t="str">
            <v>- наборы и инструменты маникюрные или педикюрные (включая пилки для ногтей)</v>
          </cell>
          <cell r="D8638" t="str">
            <v>-</v>
          </cell>
          <cell r="E8638">
            <v>12</v>
          </cell>
        </row>
        <row r="8639">
          <cell r="B8639">
            <v>8214900000</v>
          </cell>
          <cell r="C8639" t="str">
            <v>- прочие</v>
          </cell>
          <cell r="D8639" t="str">
            <v>-</v>
          </cell>
          <cell r="E8639">
            <v>15</v>
          </cell>
        </row>
        <row r="8640">
          <cell r="B8640">
            <v>8215102000</v>
          </cell>
          <cell r="C8640" t="str">
            <v>- - содержащие только изделия, покрытые драгоценным металлом гальваническим способом</v>
          </cell>
          <cell r="D8640" t="str">
            <v>-</v>
          </cell>
          <cell r="E8640">
            <v>15</v>
          </cell>
        </row>
        <row r="8641">
          <cell r="B8641">
            <v>8215103000</v>
          </cell>
          <cell r="C8641" t="str">
            <v>- - - из коррозионностойкой стали</v>
          </cell>
          <cell r="D8641" t="str">
            <v>-</v>
          </cell>
          <cell r="E8641">
            <v>15</v>
          </cell>
        </row>
        <row r="8642">
          <cell r="B8642">
            <v>8215108000</v>
          </cell>
          <cell r="C8642" t="str">
            <v>- - - прочие</v>
          </cell>
          <cell r="D8642" t="str">
            <v>-</v>
          </cell>
          <cell r="E8642">
            <v>15</v>
          </cell>
        </row>
        <row r="8643">
          <cell r="B8643">
            <v>8215201000</v>
          </cell>
          <cell r="C8643" t="str">
            <v>- - из коррозионностойкой стали</v>
          </cell>
          <cell r="D8643" t="str">
            <v>-</v>
          </cell>
          <cell r="E8643">
            <v>13.6</v>
          </cell>
        </row>
        <row r="8644">
          <cell r="B8644">
            <v>8215209000</v>
          </cell>
          <cell r="C8644" t="str">
            <v>- - прочие</v>
          </cell>
          <cell r="D8644" t="str">
            <v>-</v>
          </cell>
          <cell r="E8644">
            <v>15</v>
          </cell>
        </row>
        <row r="8645">
          <cell r="B8645">
            <v>8215910000</v>
          </cell>
          <cell r="C8645" t="str">
            <v>- - покрытые драгоценным металлом гальваническим способом</v>
          </cell>
          <cell r="D8645" t="str">
            <v>-</v>
          </cell>
          <cell r="E8645">
            <v>15</v>
          </cell>
        </row>
        <row r="8646">
          <cell r="B8646">
            <v>8215991000</v>
          </cell>
          <cell r="C8646" t="str">
            <v>- - - из коррозионностойкой стали</v>
          </cell>
          <cell r="D8646" t="str">
            <v>-</v>
          </cell>
          <cell r="E8646">
            <v>15</v>
          </cell>
        </row>
        <row r="8647">
          <cell r="B8647">
            <v>8215999000</v>
          </cell>
          <cell r="C8647" t="str">
            <v>- - - прочие</v>
          </cell>
          <cell r="D8647" t="str">
            <v>-</v>
          </cell>
          <cell r="E8647">
            <v>15</v>
          </cell>
        </row>
        <row r="8648">
          <cell r="B8648">
            <v>8301100000</v>
          </cell>
          <cell r="C8648" t="str">
            <v>- замки висячие</v>
          </cell>
          <cell r="D8648" t="str">
            <v>-</v>
          </cell>
          <cell r="E8648">
            <v>16</v>
          </cell>
        </row>
        <row r="8649">
          <cell r="B8649">
            <v>8301200001</v>
          </cell>
          <cell r="C8649" t="str">
            <v>- - для промышленной сборки моторных транспортных средств товарных позиций 8701 - 8705, их узлов и агрегатов &lt;5&gt;</v>
          </cell>
          <cell r="D8649" t="str">
            <v>-</v>
          </cell>
          <cell r="E8649">
            <v>3</v>
          </cell>
        </row>
        <row r="8650">
          <cell r="B8650">
            <v>8301200009</v>
          </cell>
          <cell r="C8650" t="str">
            <v>- - прочие</v>
          </cell>
          <cell r="D8650" t="str">
            <v>-</v>
          </cell>
          <cell r="E8650">
            <v>13</v>
          </cell>
        </row>
        <row r="8651">
          <cell r="B8651">
            <v>8301300000</v>
          </cell>
          <cell r="C8651" t="str">
            <v>- замки, предназначенные для установки в мебели</v>
          </cell>
          <cell r="D8651" t="str">
            <v>-</v>
          </cell>
          <cell r="E8651">
            <v>10</v>
          </cell>
        </row>
        <row r="8652">
          <cell r="B8652">
            <v>8301401100</v>
          </cell>
          <cell r="C8652" t="str">
            <v>- - - цилиндровые</v>
          </cell>
          <cell r="D8652" t="str">
            <v>-</v>
          </cell>
          <cell r="E8652">
            <v>13.6</v>
          </cell>
        </row>
        <row r="8653">
          <cell r="B8653">
            <v>8301401900</v>
          </cell>
          <cell r="C8653" t="str">
            <v>- - - прочие</v>
          </cell>
          <cell r="D8653" t="str">
            <v>-</v>
          </cell>
          <cell r="E8653">
            <v>13.6</v>
          </cell>
        </row>
        <row r="8654">
          <cell r="B8654">
            <v>8301409000</v>
          </cell>
          <cell r="C8654" t="str">
            <v>- - замки прочие</v>
          </cell>
          <cell r="D8654" t="str">
            <v>-</v>
          </cell>
          <cell r="E8654">
            <v>13.6</v>
          </cell>
        </row>
        <row r="8655">
          <cell r="B8655">
            <v>8301500000</v>
          </cell>
          <cell r="C8655" t="str">
            <v>- задвижки и рамки с задвижками, объединенные с замками</v>
          </cell>
          <cell r="D8655" t="str">
            <v>-</v>
          </cell>
          <cell r="E8655">
            <v>16</v>
          </cell>
        </row>
        <row r="8656">
          <cell r="B8656">
            <v>8301600001</v>
          </cell>
          <cell r="C8656" t="str">
            <v>- - замков, предназначенных для промышленной сборки моторных транспортных средств товарных позиций 8701 - 8705, их узлов и агрегатов &lt;5&gt;</v>
          </cell>
          <cell r="D8656" t="str">
            <v>-</v>
          </cell>
          <cell r="E8656">
            <v>0</v>
          </cell>
        </row>
        <row r="8657">
          <cell r="B8657">
            <v>8301600009</v>
          </cell>
          <cell r="C8657" t="str">
            <v>- - прочие</v>
          </cell>
          <cell r="D8657" t="str">
            <v>-</v>
          </cell>
          <cell r="E8657">
            <v>16</v>
          </cell>
        </row>
        <row r="8658">
          <cell r="B8658">
            <v>8301700000</v>
          </cell>
          <cell r="C8658" t="str">
            <v>- ключи, поставляемые отдельно</v>
          </cell>
          <cell r="D8658" t="str">
            <v>-</v>
          </cell>
          <cell r="E8658">
            <v>16</v>
          </cell>
        </row>
        <row r="8659">
          <cell r="B8659">
            <v>8302100000</v>
          </cell>
          <cell r="C8659" t="str">
            <v>- шарниры</v>
          </cell>
          <cell r="D8659" t="str">
            <v>-</v>
          </cell>
          <cell r="E8659">
            <v>0</v>
          </cell>
        </row>
        <row r="8660">
          <cell r="B8660">
            <v>8302200000</v>
          </cell>
          <cell r="C8660" t="str">
            <v>- мебельные колеса</v>
          </cell>
          <cell r="D8660" t="str">
            <v>-</v>
          </cell>
          <cell r="E8660">
            <v>0</v>
          </cell>
        </row>
        <row r="8661">
          <cell r="B8661">
            <v>8302300001</v>
          </cell>
          <cell r="C8661" t="str">
            <v>- - для промышленной сборки моторных транспортных средств товарных позиций 8701 - 8705, их узлов и агрегатов &lt;5&gt;</v>
          </cell>
          <cell r="D8661" t="str">
            <v>-</v>
          </cell>
          <cell r="E8661">
            <v>3</v>
          </cell>
        </row>
        <row r="8662">
          <cell r="B8662">
            <v>8302300009</v>
          </cell>
          <cell r="C8662" t="str">
            <v>- - прочие</v>
          </cell>
          <cell r="D8662" t="str">
            <v>-</v>
          </cell>
          <cell r="E8662">
            <v>14.4</v>
          </cell>
        </row>
        <row r="8663">
          <cell r="B8663">
            <v>8302411000</v>
          </cell>
          <cell r="C8663" t="str">
            <v>- - - для дверей</v>
          </cell>
          <cell r="D8663" t="str">
            <v>-</v>
          </cell>
          <cell r="E8663">
            <v>10</v>
          </cell>
        </row>
        <row r="8664">
          <cell r="B8664">
            <v>8302415000</v>
          </cell>
          <cell r="C8664" t="str">
            <v>- - - для окон</v>
          </cell>
          <cell r="D8664" t="str">
            <v>-</v>
          </cell>
          <cell r="E8664">
            <v>10</v>
          </cell>
        </row>
        <row r="8665">
          <cell r="B8665">
            <v>8302419000</v>
          </cell>
          <cell r="C8665" t="str">
            <v>- - - прочие</v>
          </cell>
          <cell r="D8665" t="str">
            <v>-</v>
          </cell>
          <cell r="E8665">
            <v>10</v>
          </cell>
        </row>
        <row r="8666">
          <cell r="B8666">
            <v>8302420000</v>
          </cell>
          <cell r="C8666" t="str">
            <v>- - прочие, применяемые для мебели</v>
          </cell>
          <cell r="D8666" t="str">
            <v>-</v>
          </cell>
          <cell r="E8666">
            <v>0</v>
          </cell>
        </row>
        <row r="8667">
          <cell r="B8667">
            <v>8302490001</v>
          </cell>
          <cell r="C8667" t="str">
            <v>- - - для производства авиационных двигателей &lt;5&gt;</v>
          </cell>
          <cell r="D8667" t="str">
            <v>-</v>
          </cell>
          <cell r="E8667">
            <v>0</v>
          </cell>
        </row>
        <row r="8668">
          <cell r="B8668">
            <v>8302490009</v>
          </cell>
          <cell r="C8668" t="str">
            <v>- - - прочие</v>
          </cell>
          <cell r="D8668" t="str">
            <v>-</v>
          </cell>
          <cell r="E8668">
            <v>0</v>
          </cell>
        </row>
        <row r="8669">
          <cell r="B8669">
            <v>8302500000</v>
          </cell>
          <cell r="C8669" t="str">
            <v>- вешалки для шляп, крючки для шляп, кронштейны и аналогичные изделия</v>
          </cell>
          <cell r="D8669" t="str">
            <v>-</v>
          </cell>
          <cell r="E8669">
            <v>13.6</v>
          </cell>
        </row>
        <row r="8670">
          <cell r="B8670">
            <v>8302600001</v>
          </cell>
          <cell r="C8670" t="str">
            <v>- - для промышленной сборки моторных транспортных средств товарных позиций 8701 - 8705, их узлов и агрегатов &lt;5&gt;</v>
          </cell>
          <cell r="D8670" t="str">
            <v>-</v>
          </cell>
          <cell r="E8670">
            <v>3</v>
          </cell>
        </row>
        <row r="8671">
          <cell r="B8671">
            <v>8302600009</v>
          </cell>
          <cell r="C8671" t="str">
            <v>- - прочие</v>
          </cell>
          <cell r="D8671" t="str">
            <v>-</v>
          </cell>
          <cell r="E8671">
            <v>12</v>
          </cell>
        </row>
        <row r="8672">
          <cell r="B8672">
            <v>8303004000</v>
          </cell>
          <cell r="C8672" t="str">
            <v>- несгораемые шкафы, сейфы и двери и запирающиеся ящики для безопасного хранения ценностей в банковских хранилищах, бронированные или усиленные</v>
          </cell>
          <cell r="D8672" t="str">
            <v>-</v>
          </cell>
          <cell r="E8672">
            <v>10.4</v>
          </cell>
        </row>
        <row r="8673">
          <cell r="B8673">
            <v>8303009000</v>
          </cell>
          <cell r="C8673" t="str">
            <v>- ящики, специально предназначенные для хранения денег и документов, и аналогичные изделия</v>
          </cell>
          <cell r="D8673" t="str">
            <v>-</v>
          </cell>
          <cell r="E8673">
            <v>10.4</v>
          </cell>
        </row>
        <row r="8674">
          <cell r="B8674">
            <v>8304000000</v>
          </cell>
          <cell r="C8674" t="str">
            <v>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v>
          </cell>
          <cell r="D8674" t="str">
            <v>-</v>
          </cell>
          <cell r="E8674">
            <v>16</v>
          </cell>
        </row>
        <row r="8675">
          <cell r="B8675">
            <v>8305100000</v>
          </cell>
          <cell r="C8675" t="str">
            <v>- фурнитура для скоросшивателей или папок</v>
          </cell>
          <cell r="D8675" t="str">
            <v>-</v>
          </cell>
          <cell r="E8675">
            <v>16</v>
          </cell>
        </row>
        <row r="8676">
          <cell r="B8676">
            <v>8305200000</v>
          </cell>
          <cell r="C8676" t="str">
            <v>- проволочные скобы в блоках</v>
          </cell>
          <cell r="D8676" t="str">
            <v>-</v>
          </cell>
          <cell r="E8676">
            <v>14.4</v>
          </cell>
        </row>
        <row r="8677">
          <cell r="B8677">
            <v>8305900000</v>
          </cell>
          <cell r="C8677" t="str">
            <v>- прочие, включая части</v>
          </cell>
          <cell r="D8677" t="str">
            <v>-</v>
          </cell>
          <cell r="E8677">
            <v>16</v>
          </cell>
        </row>
        <row r="8678">
          <cell r="B8678">
            <v>8306100000</v>
          </cell>
          <cell r="C8678" t="str">
            <v>- колокола, гонги и аналогичные изделия</v>
          </cell>
          <cell r="D8678" t="str">
            <v>-</v>
          </cell>
          <cell r="E8678">
            <v>15.2</v>
          </cell>
        </row>
        <row r="8679">
          <cell r="B8679">
            <v>8306210000</v>
          </cell>
          <cell r="C8679" t="str">
            <v>- - покрытые драгоценным металлом гальваническим способом</v>
          </cell>
          <cell r="D8679" t="str">
            <v>-</v>
          </cell>
          <cell r="E8679">
            <v>16</v>
          </cell>
        </row>
        <row r="8680">
          <cell r="B8680">
            <v>8306290001</v>
          </cell>
          <cell r="C8680" t="str">
            <v>- - - из меди</v>
          </cell>
          <cell r="D8680" t="str">
            <v>-</v>
          </cell>
          <cell r="E8680">
            <v>16</v>
          </cell>
        </row>
        <row r="8681">
          <cell r="B8681">
            <v>8306290009</v>
          </cell>
          <cell r="C8681" t="str">
            <v>- - - прочие</v>
          </cell>
          <cell r="D8681" t="str">
            <v>-</v>
          </cell>
          <cell r="E8681">
            <v>14</v>
          </cell>
        </row>
        <row r="8682">
          <cell r="B8682">
            <v>8306300000</v>
          </cell>
          <cell r="C8682" t="str">
            <v>- рамы для фотографий, картин или аналогичные рамы; зеркала</v>
          </cell>
          <cell r="D8682" t="str">
            <v>-</v>
          </cell>
          <cell r="E8682">
            <v>16</v>
          </cell>
        </row>
        <row r="8683">
          <cell r="B8683">
            <v>8307100001</v>
          </cell>
          <cell r="C8683" t="str">
            <v>- - для гражданских воздушных судов &lt;5&gt;</v>
          </cell>
          <cell r="D8683" t="str">
            <v>-</v>
          </cell>
          <cell r="E8683">
            <v>0</v>
          </cell>
        </row>
        <row r="8684">
          <cell r="B8684">
            <v>8307100009</v>
          </cell>
          <cell r="C8684" t="str">
            <v>- - прочие</v>
          </cell>
          <cell r="D8684" t="str">
            <v>-</v>
          </cell>
          <cell r="E8684">
            <v>10</v>
          </cell>
        </row>
        <row r="8685">
          <cell r="B8685">
            <v>8307900001</v>
          </cell>
          <cell r="C8685" t="str">
            <v>- - с присоединенными фитингами, предназначенные для гражданских воздушных судов &lt;5&gt;</v>
          </cell>
          <cell r="D8685" t="str">
            <v>-</v>
          </cell>
          <cell r="E8685">
            <v>5</v>
          </cell>
        </row>
        <row r="8686">
          <cell r="B8686">
            <v>8307900009</v>
          </cell>
          <cell r="C8686" t="str">
            <v>- - прочие</v>
          </cell>
          <cell r="D8686" t="str">
            <v>-</v>
          </cell>
          <cell r="E8686">
            <v>10</v>
          </cell>
        </row>
        <row r="8687">
          <cell r="B8687">
            <v>8308100000</v>
          </cell>
          <cell r="C8687" t="str">
            <v>- крючки, колечки и блочки</v>
          </cell>
          <cell r="D8687" t="str">
            <v>-</v>
          </cell>
          <cell r="E8687">
            <v>5</v>
          </cell>
        </row>
        <row r="8688">
          <cell r="B8688">
            <v>8308200000</v>
          </cell>
          <cell r="C8688" t="str">
            <v>- заклепки трубчатые или раздвоенные</v>
          </cell>
          <cell r="D8688" t="str">
            <v>-</v>
          </cell>
          <cell r="E8688">
            <v>16</v>
          </cell>
        </row>
        <row r="8689">
          <cell r="B8689">
            <v>8308900000</v>
          </cell>
          <cell r="C8689" t="str">
            <v>- прочие, включая части</v>
          </cell>
          <cell r="D8689" t="str">
            <v>-</v>
          </cell>
          <cell r="E8689">
            <v>5</v>
          </cell>
        </row>
        <row r="8690">
          <cell r="B8690">
            <v>8309100000</v>
          </cell>
          <cell r="C8690" t="str">
            <v>- крончатые колпачки</v>
          </cell>
          <cell r="D8690" t="str">
            <v>-</v>
          </cell>
          <cell r="E8690">
            <v>13.6</v>
          </cell>
        </row>
        <row r="8691">
          <cell r="B8691">
            <v>8309901000</v>
          </cell>
          <cell r="C8691" t="str">
            <v>- - закупорочные крышки из свинца; закупорочные крышки из алюминия диаметром более 21 мм</v>
          </cell>
          <cell r="D8691" t="str">
            <v>-</v>
          </cell>
          <cell r="E8691">
            <v>10</v>
          </cell>
        </row>
        <row r="8692">
          <cell r="B8692">
            <v>8309909000</v>
          </cell>
          <cell r="C8692" t="str">
            <v>- - прочие</v>
          </cell>
          <cell r="D8692" t="str">
            <v>-</v>
          </cell>
          <cell r="E8692">
            <v>10</v>
          </cell>
        </row>
        <row r="8693">
          <cell r="B8693">
            <v>8310000000</v>
          </cell>
          <cell r="C8693" t="str">
            <v>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v>
          </cell>
          <cell r="D8693" t="str">
            <v>-</v>
          </cell>
          <cell r="E8693">
            <v>16</v>
          </cell>
        </row>
        <row r="8694">
          <cell r="B8694">
            <v>8311100001</v>
          </cell>
          <cell r="C8694" t="str">
            <v>- - с сердечником из черных металлов и покрытием из тугоплавкого материала</v>
          </cell>
          <cell r="D8694" t="str">
            <v>-</v>
          </cell>
          <cell r="E8694">
            <v>12</v>
          </cell>
        </row>
        <row r="8695">
          <cell r="B8695">
            <v>8311100009</v>
          </cell>
          <cell r="C8695" t="str">
            <v>- - прочие</v>
          </cell>
          <cell r="D8695" t="str">
            <v>-</v>
          </cell>
          <cell r="E8695">
            <v>16</v>
          </cell>
        </row>
        <row r="8696">
          <cell r="B8696">
            <v>8311200000</v>
          </cell>
          <cell r="C8696" t="str">
            <v>- проволока из недрагоценных металлов с сердечником, используемая для дуговой электросварки</v>
          </cell>
          <cell r="D8696" t="str">
            <v>-</v>
          </cell>
          <cell r="E8696">
            <v>16</v>
          </cell>
        </row>
        <row r="8697">
          <cell r="B8697">
            <v>8311300000</v>
          </cell>
          <cell r="C8697" t="str">
            <v>- 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v>
          </cell>
          <cell r="D8697" t="str">
            <v>-</v>
          </cell>
          <cell r="E8697">
            <v>16</v>
          </cell>
        </row>
        <row r="8698">
          <cell r="B8698">
            <v>8311900000</v>
          </cell>
          <cell r="C8698" t="str">
            <v>- прочие</v>
          </cell>
          <cell r="D8698" t="str">
            <v>-</v>
          </cell>
          <cell r="E8698">
            <v>16</v>
          </cell>
        </row>
        <row r="8699">
          <cell r="B8699">
            <v>8401100000</v>
          </cell>
          <cell r="C8699" t="str">
            <v>- реакторы ядерные</v>
          </cell>
          <cell r="D8699" t="str">
            <v>-</v>
          </cell>
          <cell r="E8699">
            <v>15</v>
          </cell>
        </row>
        <row r="8700">
          <cell r="B8700">
            <v>8401200000</v>
          </cell>
          <cell r="C8700" t="str">
            <v>- оборудование и устройства для разделения изотопов, их части</v>
          </cell>
          <cell r="D8700" t="str">
            <v>-</v>
          </cell>
          <cell r="E8700">
            <v>15</v>
          </cell>
        </row>
        <row r="8701">
          <cell r="B8701">
            <v>8401300000</v>
          </cell>
          <cell r="C8701" t="str">
            <v>- тепловыделяющие элементы (твэлы), необлученные</v>
          </cell>
          <cell r="D8701" t="str">
            <v>шт</v>
          </cell>
          <cell r="E8701">
            <v>15</v>
          </cell>
        </row>
        <row r="8702">
          <cell r="B8702">
            <v>8401400000</v>
          </cell>
          <cell r="C8702" t="str">
            <v>- части ядерных реакторов</v>
          </cell>
          <cell r="D8702" t="str">
            <v>-</v>
          </cell>
          <cell r="E8702">
            <v>15</v>
          </cell>
        </row>
        <row r="8703">
          <cell r="B8703">
            <v>8402110001</v>
          </cell>
          <cell r="C8703" t="str">
            <v>- - - котлы паровые для судового оборудования &lt;3&gt;</v>
          </cell>
          <cell r="D8703" t="str">
            <v>-</v>
          </cell>
          <cell r="E8703">
            <v>0</v>
          </cell>
        </row>
        <row r="8704">
          <cell r="B8704">
            <v>8402110009</v>
          </cell>
          <cell r="C8704" t="str">
            <v>- - - прочие</v>
          </cell>
          <cell r="D8704" t="str">
            <v>-</v>
          </cell>
          <cell r="E8704">
            <v>7.5</v>
          </cell>
        </row>
        <row r="8705">
          <cell r="B8705">
            <v>8402120001</v>
          </cell>
          <cell r="C8705" t="str">
            <v>- - - котлы паровые для судового оборудования &lt;3&gt;</v>
          </cell>
          <cell r="D8705" t="str">
            <v>-</v>
          </cell>
          <cell r="E8705">
            <v>0</v>
          </cell>
        </row>
        <row r="8706">
          <cell r="B8706">
            <v>8402120009</v>
          </cell>
          <cell r="C8706" t="str">
            <v>- - - прочие</v>
          </cell>
          <cell r="D8706" t="str">
            <v>-</v>
          </cell>
          <cell r="E8706">
            <v>7.5</v>
          </cell>
        </row>
        <row r="8707">
          <cell r="B8707">
            <v>8402191001</v>
          </cell>
          <cell r="C8707" t="str">
            <v>- - - - котлы паровые для судового оборудования &lt;3&gt;</v>
          </cell>
          <cell r="D8707" t="str">
            <v>-</v>
          </cell>
          <cell r="E8707">
            <v>0</v>
          </cell>
        </row>
        <row r="8708">
          <cell r="B8708">
            <v>8402191009</v>
          </cell>
          <cell r="C8708" t="str">
            <v>- - - - прочие</v>
          </cell>
          <cell r="D8708" t="str">
            <v>-</v>
          </cell>
          <cell r="E8708">
            <v>5</v>
          </cell>
        </row>
        <row r="8709">
          <cell r="B8709">
            <v>8402199001</v>
          </cell>
          <cell r="C8709" t="str">
            <v>- - - - котлы паровые для судового оборудования &lt;3&gt;</v>
          </cell>
          <cell r="D8709" t="str">
            <v>-</v>
          </cell>
          <cell r="E8709">
            <v>0</v>
          </cell>
        </row>
        <row r="8710">
          <cell r="B8710">
            <v>8402199009</v>
          </cell>
          <cell r="C8710" t="str">
            <v>- - - - прочие</v>
          </cell>
          <cell r="D8710" t="str">
            <v>-</v>
          </cell>
          <cell r="E8710">
            <v>5</v>
          </cell>
        </row>
        <row r="8711">
          <cell r="B8711">
            <v>8402200001</v>
          </cell>
          <cell r="C8711" t="str">
            <v>- - для судового оборудования &lt;3&gt;</v>
          </cell>
          <cell r="D8711" t="str">
            <v>-</v>
          </cell>
          <cell r="E8711">
            <v>0</v>
          </cell>
        </row>
        <row r="8712">
          <cell r="B8712">
            <v>8402200009</v>
          </cell>
          <cell r="C8712" t="str">
            <v>- - прочие</v>
          </cell>
          <cell r="D8712" t="str">
            <v>-</v>
          </cell>
          <cell r="E8712">
            <v>0</v>
          </cell>
        </row>
        <row r="8713">
          <cell r="B8713">
            <v>8402900001</v>
          </cell>
          <cell r="C8713" t="str">
            <v>- - котлов паровых и котлов перегретой воды для судового оборудования &lt;3&gt;</v>
          </cell>
          <cell r="D8713" t="str">
            <v>-</v>
          </cell>
          <cell r="E8713">
            <v>0</v>
          </cell>
        </row>
        <row r="8714">
          <cell r="B8714">
            <v>8402900009</v>
          </cell>
          <cell r="C8714" t="str">
            <v>- - прочие</v>
          </cell>
          <cell r="D8714" t="str">
            <v>-</v>
          </cell>
          <cell r="E8714">
            <v>5</v>
          </cell>
        </row>
        <row r="8715">
          <cell r="B8715">
            <v>8403101000</v>
          </cell>
          <cell r="C8715" t="str">
            <v>- - из чугунного литья</v>
          </cell>
          <cell r="D8715" t="str">
            <v>шт</v>
          </cell>
          <cell r="E8715">
            <v>10</v>
          </cell>
        </row>
        <row r="8716">
          <cell r="B8716">
            <v>8403109000</v>
          </cell>
          <cell r="C8716" t="str">
            <v>- - прочие</v>
          </cell>
          <cell r="D8716" t="str">
            <v>шт</v>
          </cell>
          <cell r="E8716">
            <v>10</v>
          </cell>
        </row>
        <row r="8717">
          <cell r="B8717">
            <v>8403901000</v>
          </cell>
          <cell r="C8717" t="str">
            <v>- - из чугунного литья</v>
          </cell>
          <cell r="D8717" t="str">
            <v>-</v>
          </cell>
          <cell r="E8717">
            <v>11</v>
          </cell>
        </row>
        <row r="8718">
          <cell r="B8718">
            <v>8403909000</v>
          </cell>
          <cell r="C8718" t="str">
            <v>- - прочие</v>
          </cell>
          <cell r="D8718" t="str">
            <v>-</v>
          </cell>
          <cell r="E8718">
            <v>11</v>
          </cell>
        </row>
        <row r="8719">
          <cell r="B8719">
            <v>8404100000</v>
          </cell>
          <cell r="C8719" t="str">
            <v>- вспомогательное оборудование для использования с котлами товарной позиции 8402 или 8403</v>
          </cell>
          <cell r="D8719" t="str">
            <v>-</v>
          </cell>
          <cell r="E8719">
            <v>0</v>
          </cell>
        </row>
        <row r="8720">
          <cell r="B8720">
            <v>8404200000</v>
          </cell>
          <cell r="C8720" t="str">
            <v>- конденсаторы для пароводяных или других паросиловых установок</v>
          </cell>
          <cell r="D8720" t="str">
            <v>-</v>
          </cell>
          <cell r="E8720">
            <v>0</v>
          </cell>
        </row>
        <row r="8721">
          <cell r="B8721">
            <v>8404900000</v>
          </cell>
          <cell r="C8721" t="str">
            <v>- части</v>
          </cell>
          <cell r="D8721" t="str">
            <v>-</v>
          </cell>
          <cell r="E8721">
            <v>0</v>
          </cell>
        </row>
        <row r="8722">
          <cell r="B8722">
            <v>8405100001</v>
          </cell>
          <cell r="C8722" t="str">
            <v>- - для гражданских воздушных судов &lt;5&gt;</v>
          </cell>
          <cell r="D8722" t="str">
            <v>-</v>
          </cell>
          <cell r="E8722">
            <v>0</v>
          </cell>
        </row>
        <row r="8723">
          <cell r="B8723">
            <v>8405100009</v>
          </cell>
          <cell r="C8723" t="str">
            <v>- - прочие</v>
          </cell>
          <cell r="D8723" t="str">
            <v>-</v>
          </cell>
          <cell r="E8723">
            <v>5</v>
          </cell>
        </row>
        <row r="8724">
          <cell r="B8724">
            <v>8405900000</v>
          </cell>
          <cell r="C8724" t="str">
            <v>- части</v>
          </cell>
          <cell r="D8724" t="str">
            <v>-</v>
          </cell>
          <cell r="E8724">
            <v>5</v>
          </cell>
        </row>
        <row r="8725">
          <cell r="B8725">
            <v>8406100000</v>
          </cell>
          <cell r="C8725" t="str">
            <v>- турбины для силовых судовых установок</v>
          </cell>
          <cell r="D8725" t="str">
            <v>шт</v>
          </cell>
          <cell r="E8725">
            <v>15</v>
          </cell>
        </row>
        <row r="8726">
          <cell r="B8726">
            <v>8406810000</v>
          </cell>
          <cell r="C8726" t="str">
            <v>- - мощностью более 40 МВт</v>
          </cell>
          <cell r="D8726" t="str">
            <v>шт</v>
          </cell>
          <cell r="E8726">
            <v>15</v>
          </cell>
        </row>
        <row r="8727">
          <cell r="B8727">
            <v>8406820000</v>
          </cell>
          <cell r="C8727" t="str">
            <v>- - мощностью не более 40 МВт</v>
          </cell>
          <cell r="D8727" t="str">
            <v>шт</v>
          </cell>
          <cell r="E8727">
            <v>15</v>
          </cell>
        </row>
        <row r="8728">
          <cell r="B8728">
            <v>8406901000</v>
          </cell>
          <cell r="C8728" t="str">
            <v>- - лопатки статора, роторы и их лопатки</v>
          </cell>
          <cell r="D8728" t="str">
            <v>шт</v>
          </cell>
          <cell r="E8728">
            <v>5</v>
          </cell>
        </row>
        <row r="8729">
          <cell r="B8729">
            <v>8406909000</v>
          </cell>
          <cell r="C8729" t="str">
            <v>- - прочие</v>
          </cell>
          <cell r="D8729" t="str">
            <v>-</v>
          </cell>
          <cell r="E8729">
            <v>10</v>
          </cell>
        </row>
        <row r="8730">
          <cell r="B8730">
            <v>8407100001</v>
          </cell>
          <cell r="C8730" t="str">
            <v>- - для гражданских воздушных судов &lt;5&gt;</v>
          </cell>
          <cell r="D8730" t="str">
            <v>шт</v>
          </cell>
          <cell r="E8730">
            <v>5</v>
          </cell>
        </row>
        <row r="8731">
          <cell r="B8731">
            <v>8407100002</v>
          </cell>
          <cell r="C8731" t="str">
            <v>- - для установки на разведывательно-ударные беспилотные летательные аппараты &lt;14&gt;</v>
          </cell>
          <cell r="D8731" t="str">
            <v>шт</v>
          </cell>
          <cell r="E8731">
            <v>8</v>
          </cell>
        </row>
        <row r="8732">
          <cell r="B8732">
            <v>8407100007</v>
          </cell>
          <cell r="C8732" t="str">
            <v>- - - прочие</v>
          </cell>
          <cell r="D8732" t="str">
            <v>шт</v>
          </cell>
          <cell r="E8732">
            <v>8</v>
          </cell>
        </row>
        <row r="8733">
          <cell r="B8733">
            <v>8407211000</v>
          </cell>
          <cell r="C8733" t="str">
            <v>- - - с рабочим объемом цилиндров двигателя не более 325 см3</v>
          </cell>
          <cell r="D8733" t="str">
            <v>шт</v>
          </cell>
          <cell r="E8733">
            <v>8</v>
          </cell>
        </row>
        <row r="8734">
          <cell r="B8734">
            <v>8407219100</v>
          </cell>
          <cell r="C8734" t="str">
            <v>- - - - мощностью не более 30 кВт</v>
          </cell>
          <cell r="D8734" t="str">
            <v>шт</v>
          </cell>
          <cell r="E8734">
            <v>8</v>
          </cell>
        </row>
        <row r="8735">
          <cell r="B8735">
            <v>8407219900</v>
          </cell>
          <cell r="C8735" t="str">
            <v>- - - - мощностью более 30 кВт</v>
          </cell>
          <cell r="D8735" t="str">
            <v>шт</v>
          </cell>
          <cell r="E8735">
            <v>8</v>
          </cell>
        </row>
        <row r="8736">
          <cell r="B8736">
            <v>8407290000</v>
          </cell>
          <cell r="C8736" t="str">
            <v>- - прочие</v>
          </cell>
          <cell r="D8736" t="str">
            <v>шт</v>
          </cell>
          <cell r="E8736">
            <v>10</v>
          </cell>
        </row>
        <row r="8737">
          <cell r="B8737">
            <v>8407310000</v>
          </cell>
          <cell r="C8737" t="str">
            <v>- - с рабочим объемом цилиндров двигателя не более 50 см3</v>
          </cell>
          <cell r="D8737" t="str">
            <v>шт</v>
          </cell>
          <cell r="E8737">
            <v>10</v>
          </cell>
        </row>
        <row r="8738">
          <cell r="B8738">
            <v>8407321000</v>
          </cell>
          <cell r="C8738" t="str">
            <v>- - - с рабочим объемом цилиндров двигателя более 50 см3, но не более 125 см3</v>
          </cell>
          <cell r="D8738" t="str">
            <v>шт</v>
          </cell>
          <cell r="E8738">
            <v>10</v>
          </cell>
        </row>
        <row r="8739">
          <cell r="B8739">
            <v>8407329000</v>
          </cell>
          <cell r="C8739" t="str">
            <v>- - - с рабочим объемом цилиндров двигателя более 125 см3, но не более 250 см3</v>
          </cell>
          <cell r="D8739" t="str">
            <v>шт</v>
          </cell>
          <cell r="E8739">
            <v>10</v>
          </cell>
        </row>
        <row r="8740">
          <cell r="B8740">
            <v>8407332000</v>
          </cell>
          <cell r="C8740" t="str">
            <v>- - - с рабочим объемом цилиндров двигателя более 250 см3, но не более 500 см3</v>
          </cell>
          <cell r="D8740" t="str">
            <v>шт</v>
          </cell>
          <cell r="E8740">
            <v>10</v>
          </cell>
        </row>
        <row r="8741">
          <cell r="B8741">
            <v>8407338000</v>
          </cell>
          <cell r="C8741" t="str">
            <v>- - - с рабочим объемом цилиндров двигателя более 500 см3, но не более 1000 см3</v>
          </cell>
          <cell r="D8741" t="str">
            <v>шт</v>
          </cell>
          <cell r="E8741">
            <v>10</v>
          </cell>
        </row>
        <row r="8742">
          <cell r="B8742">
            <v>8407341000</v>
          </cell>
          <cell r="C8742" t="str">
            <v>- - -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см3; моторных транспортных средств товарной позиции 8705 &lt;5&gt;</v>
          </cell>
          <cell r="D8742" t="str">
            <v>шт</v>
          </cell>
          <cell r="E8742">
            <v>0</v>
          </cell>
        </row>
        <row r="8743">
          <cell r="B8743">
            <v>8407343001</v>
          </cell>
          <cell r="C8743" t="str">
            <v>- - - - - для автобусов, предназначенных для перевозки не менее 20 человек, включая водителя</v>
          </cell>
          <cell r="D8743" t="str">
            <v>шт</v>
          </cell>
          <cell r="E8743">
            <v>5</v>
          </cell>
        </row>
        <row r="8744">
          <cell r="B8744">
            <v>8407343009</v>
          </cell>
          <cell r="C8744" t="str">
            <v>- - - - - прочие</v>
          </cell>
          <cell r="D8744" t="str">
            <v>шт</v>
          </cell>
          <cell r="E8744">
            <v>10</v>
          </cell>
        </row>
        <row r="8745">
          <cell r="B8745">
            <v>8407349101</v>
          </cell>
          <cell r="C8745" t="str">
            <v>- - - - - - для автобусов, предназначенных для перевозки не менее 20 человек, включая водителя</v>
          </cell>
          <cell r="D8745" t="str">
            <v>шт</v>
          </cell>
          <cell r="E8745">
            <v>5</v>
          </cell>
        </row>
        <row r="8746">
          <cell r="B8746">
            <v>8407349109</v>
          </cell>
          <cell r="C8746" t="str">
            <v>- - - - - - прочие</v>
          </cell>
          <cell r="D8746" t="str">
            <v>шт</v>
          </cell>
          <cell r="E8746">
            <v>10</v>
          </cell>
        </row>
        <row r="8747">
          <cell r="B8747">
            <v>8407349902</v>
          </cell>
          <cell r="C8747" t="str">
            <v>- - - - - - для промышленной сборки моторных транспортных средств товарных позиций 8701 - 8705, с рабочим объемом цилиндров двигателя не менее 2800 см3, кроме моторных транспортных средств, упомянутых в подсубпозиции 8407 34 100 0 &lt;5&gt;</v>
          </cell>
          <cell r="D8747" t="str">
            <v>шт</v>
          </cell>
          <cell r="E8747">
            <v>0</v>
          </cell>
        </row>
        <row r="8748">
          <cell r="B8748">
            <v>8407349903</v>
          </cell>
          <cell r="C8748" t="str">
            <v>- - - - - - - для автобусов, предназначенных для перевозки не менее 20 человек, включая водителя</v>
          </cell>
          <cell r="D8748" t="str">
            <v>шт</v>
          </cell>
          <cell r="E8748">
            <v>5</v>
          </cell>
        </row>
        <row r="8749">
          <cell r="B8749">
            <v>8407349908</v>
          </cell>
          <cell r="C8749" t="str">
            <v>- - - - - - - прочие</v>
          </cell>
          <cell r="D8749" t="str">
            <v>шт</v>
          </cell>
          <cell r="E8749">
            <v>10</v>
          </cell>
        </row>
        <row r="8750">
          <cell r="B8750">
            <v>8407901000</v>
          </cell>
          <cell r="C8750" t="str">
            <v>- - с рабочим объемом цилиндров двигателя не более 250 см3</v>
          </cell>
          <cell r="D8750" t="str">
            <v>шт</v>
          </cell>
          <cell r="E8750">
            <v>0</v>
          </cell>
        </row>
        <row r="8751">
          <cell r="B8751">
            <v>8407905000</v>
          </cell>
          <cell r="C8751" t="str">
            <v>- - -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см3; моторных транспортных средств товарной позиции 8705 &lt;5&gt;</v>
          </cell>
          <cell r="D8751" t="str">
            <v>шт</v>
          </cell>
          <cell r="E8751">
            <v>0</v>
          </cell>
        </row>
        <row r="8752">
          <cell r="B8752">
            <v>8407908000</v>
          </cell>
          <cell r="C8752" t="str">
            <v>- - - - мощностью не более 10 кВт</v>
          </cell>
          <cell r="D8752" t="str">
            <v>шт</v>
          </cell>
          <cell r="E8752">
            <v>0</v>
          </cell>
        </row>
        <row r="8753">
          <cell r="B8753">
            <v>8407909001</v>
          </cell>
          <cell r="C8753" t="str">
            <v>- - - - - для промышленной сборки моторных транспортных средств товарных позиций 8701 - 8705, с рабочим объемом цилиндров двигателя не менее 2800 см3, кроме моторных транспортных средств, упомянутых в подсубпозиции 8407 90 500 0 &lt;5&gt;</v>
          </cell>
          <cell r="D8753" t="str">
            <v>шт</v>
          </cell>
          <cell r="E8753">
            <v>0</v>
          </cell>
        </row>
        <row r="8754">
          <cell r="B8754">
            <v>8407909009</v>
          </cell>
          <cell r="C8754" t="str">
            <v>- - - - - прочие</v>
          </cell>
          <cell r="D8754" t="str">
            <v>шт</v>
          </cell>
          <cell r="E8754">
            <v>10</v>
          </cell>
        </row>
        <row r="8755">
          <cell r="B8755">
            <v>8408101100</v>
          </cell>
          <cell r="C8755" t="str">
            <v>- - - для морских судов товарных позиций 8901 - 8906, буксиров подсубпозиции 8904 00 100 0 и военных кораблей субпозиции 8906 10 000</v>
          </cell>
          <cell r="D8755" t="str">
            <v>шт</v>
          </cell>
          <cell r="E8755">
            <v>5</v>
          </cell>
        </row>
        <row r="8756">
          <cell r="B8756">
            <v>8408101900</v>
          </cell>
          <cell r="C8756" t="str">
            <v>- - - прочие</v>
          </cell>
          <cell r="D8756" t="str">
            <v>шт</v>
          </cell>
          <cell r="E8756">
            <v>5</v>
          </cell>
        </row>
        <row r="8757">
          <cell r="B8757">
            <v>8408102300</v>
          </cell>
          <cell r="C8757" t="str">
            <v>- - - - для морских судов товарных позиций 8901 - 8906, буксиров подсубпозиции 8904 00 100 0 и военных кораблей субпозиции 8906 10 000</v>
          </cell>
          <cell r="D8757" t="str">
            <v>шт</v>
          </cell>
          <cell r="E8757">
            <v>0</v>
          </cell>
        </row>
        <row r="8758">
          <cell r="B8758">
            <v>8408102700</v>
          </cell>
          <cell r="C8758" t="str">
            <v>- - - - прочие</v>
          </cell>
          <cell r="D8758" t="str">
            <v>шт</v>
          </cell>
          <cell r="E8758">
            <v>0</v>
          </cell>
        </row>
        <row r="8759">
          <cell r="B8759">
            <v>8408103100</v>
          </cell>
          <cell r="C8759" t="str">
            <v>- - - - для морских судов товарных позиций 8901 - 8906, буксиров подсубпозиции 8904 00 100 0 и военных кораблей субпозиции 8906 10 000</v>
          </cell>
          <cell r="D8759" t="str">
            <v>шт</v>
          </cell>
          <cell r="E8759">
            <v>0</v>
          </cell>
        </row>
        <row r="8760">
          <cell r="B8760">
            <v>8408103900</v>
          </cell>
          <cell r="C8760" t="str">
            <v>- - - - прочие</v>
          </cell>
          <cell r="D8760" t="str">
            <v>шт</v>
          </cell>
          <cell r="E8760">
            <v>0</v>
          </cell>
        </row>
        <row r="8761">
          <cell r="B8761">
            <v>8408104100</v>
          </cell>
          <cell r="C8761" t="str">
            <v>- - - - для морских судов товарных позиций 8901 - 8906, буксиров подсубпозиции 8904 00 100 0 и военных кораблей субпозиции 8906 10 000</v>
          </cell>
          <cell r="D8761" t="str">
            <v>шт</v>
          </cell>
          <cell r="E8761">
            <v>0</v>
          </cell>
        </row>
        <row r="8762">
          <cell r="B8762">
            <v>8408104900</v>
          </cell>
          <cell r="C8762" t="str">
            <v>- - - - прочие</v>
          </cell>
          <cell r="D8762" t="str">
            <v>шт</v>
          </cell>
          <cell r="E8762">
            <v>0</v>
          </cell>
        </row>
        <row r="8763">
          <cell r="B8763">
            <v>8408105100</v>
          </cell>
          <cell r="C8763" t="str">
            <v>- - - - для морских судов товарных позиций 8901 - 8906, буксиров подсубпозиции 8904 00 100 0 и военных кораблей субпозиции 8906 10 000</v>
          </cell>
          <cell r="D8763" t="str">
            <v>шт</v>
          </cell>
          <cell r="E8763">
            <v>0</v>
          </cell>
        </row>
        <row r="8764">
          <cell r="B8764">
            <v>8408105900</v>
          </cell>
          <cell r="C8764" t="str">
            <v>- - - - прочие</v>
          </cell>
          <cell r="D8764" t="str">
            <v>шт</v>
          </cell>
          <cell r="E8764">
            <v>0</v>
          </cell>
        </row>
        <row r="8765">
          <cell r="B8765">
            <v>8408106100</v>
          </cell>
          <cell r="C8765" t="str">
            <v>- - - - для морских судов товарных позиций 8901 - 8906, буксиров подсубпозиции 8904 00 100 0 и военных кораблей субпозиции 8906 10 000</v>
          </cell>
          <cell r="D8765" t="str">
            <v>шт</v>
          </cell>
          <cell r="E8765">
            <v>0</v>
          </cell>
        </row>
        <row r="8766">
          <cell r="B8766">
            <v>8408106900</v>
          </cell>
          <cell r="C8766" t="str">
            <v>- - - - прочие</v>
          </cell>
          <cell r="D8766" t="str">
            <v>шт</v>
          </cell>
          <cell r="E8766">
            <v>0</v>
          </cell>
        </row>
        <row r="8767">
          <cell r="B8767">
            <v>8408107100</v>
          </cell>
          <cell r="C8767" t="str">
            <v>- - - - для морских судов товарных позиций 8901 - 8906, буксиров подсубпозиции 8904 00 100 0 и военных кораблей субпозиции 8906 10 000</v>
          </cell>
          <cell r="D8767" t="str">
            <v>шт</v>
          </cell>
          <cell r="E8767">
            <v>5</v>
          </cell>
        </row>
        <row r="8768">
          <cell r="B8768">
            <v>8408107900</v>
          </cell>
          <cell r="C8768" t="str">
            <v>- - - - прочие</v>
          </cell>
          <cell r="D8768" t="str">
            <v>шт</v>
          </cell>
          <cell r="E8768">
            <v>5</v>
          </cell>
        </row>
        <row r="8769">
          <cell r="B8769">
            <v>8408108100</v>
          </cell>
          <cell r="C8769" t="str">
            <v>- - - - для морских судов товарных позиций 8901 - 8906, буксиров подсубпозиции 8904 00 100 0 и военных кораблей субпозиции 8906 10 000</v>
          </cell>
          <cell r="D8769" t="str">
            <v>шт</v>
          </cell>
          <cell r="E8769">
            <v>0</v>
          </cell>
        </row>
        <row r="8770">
          <cell r="B8770">
            <v>8408108900</v>
          </cell>
          <cell r="C8770" t="str">
            <v>- - - - прочие</v>
          </cell>
          <cell r="D8770" t="str">
            <v>шт</v>
          </cell>
          <cell r="E8770">
            <v>0</v>
          </cell>
        </row>
        <row r="8771">
          <cell r="B8771">
            <v>8408109100</v>
          </cell>
          <cell r="C8771" t="str">
            <v>- - - - для морских судов товарных позиций 8901 - 8906, буксиров подсубпозиции 8904 00 100 0 и военных кораблей субпозиции 8906 10 000</v>
          </cell>
          <cell r="D8771" t="str">
            <v>шт</v>
          </cell>
          <cell r="E8771">
            <v>5</v>
          </cell>
        </row>
        <row r="8772">
          <cell r="B8772">
            <v>8408109900</v>
          </cell>
          <cell r="C8772" t="str">
            <v>- - - - прочие</v>
          </cell>
          <cell r="D8772" t="str">
            <v>шт</v>
          </cell>
          <cell r="E8772">
            <v>5</v>
          </cell>
        </row>
        <row r="8773">
          <cell r="B8773">
            <v>8408201000</v>
          </cell>
          <cell r="C8773" t="str">
            <v>- -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2500 см3; моторных транспортных средств товарной позиции 8705 &lt;5&gt;</v>
          </cell>
          <cell r="D8773" t="str">
            <v>шт</v>
          </cell>
          <cell r="E8773">
            <v>0</v>
          </cell>
        </row>
        <row r="8774">
          <cell r="B8774">
            <v>8408203101</v>
          </cell>
          <cell r="C8774" t="str">
            <v>- - - - -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 &lt;5&gt;</v>
          </cell>
          <cell r="D8774" t="str">
            <v>шт</v>
          </cell>
          <cell r="E8774">
            <v>0</v>
          </cell>
        </row>
        <row r="8775">
          <cell r="B8775">
            <v>8408203109</v>
          </cell>
          <cell r="C8775" t="str">
            <v>- - - - - прочие</v>
          </cell>
          <cell r="D8775" t="str">
            <v>шт</v>
          </cell>
          <cell r="E8775">
            <v>9</v>
          </cell>
        </row>
        <row r="8776">
          <cell r="B8776">
            <v>8408203501</v>
          </cell>
          <cell r="C8776" t="str">
            <v>- - - - -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 &lt;5&gt;</v>
          </cell>
          <cell r="D8776" t="str">
            <v>шт</v>
          </cell>
          <cell r="E8776">
            <v>0</v>
          </cell>
        </row>
        <row r="8777">
          <cell r="B8777">
            <v>8408203509</v>
          </cell>
          <cell r="C8777" t="str">
            <v>- - - - - прочие</v>
          </cell>
          <cell r="D8777" t="str">
            <v>шт</v>
          </cell>
          <cell r="E8777">
            <v>9</v>
          </cell>
        </row>
        <row r="8778">
          <cell r="B8778">
            <v>8408203701</v>
          </cell>
          <cell r="C8778" t="str">
            <v>- - - - - для промышленной сборки тракторов, с рабочим объемом цилиндров двигателя не менее 2500 см3, но не более 3000 см3, кроме тракторов, упомянутых в подсубпозиции 8408 20 100 0 &lt;5&gt;</v>
          </cell>
          <cell r="D8778" t="str">
            <v>шт</v>
          </cell>
          <cell r="E8778">
            <v>0</v>
          </cell>
        </row>
        <row r="8779">
          <cell r="B8779">
            <v>8408203709</v>
          </cell>
          <cell r="C8779" t="str">
            <v>- - - - - прочие</v>
          </cell>
          <cell r="D8779" t="str">
            <v>шт</v>
          </cell>
          <cell r="E8779">
            <v>9</v>
          </cell>
        </row>
        <row r="8780">
          <cell r="B8780">
            <v>8408205102</v>
          </cell>
          <cell r="C8780" t="str">
            <v>- - - -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&lt;5&gt;</v>
          </cell>
          <cell r="D8780" t="str">
            <v>шт</v>
          </cell>
          <cell r="E8780">
            <v>0</v>
          </cell>
        </row>
        <row r="8781">
          <cell r="B8781">
            <v>8408205103</v>
          </cell>
          <cell r="C8781" t="str">
            <v>- - - - - - для автобусов, предназначенных для перевозки не менее 20 человек, включая водителя</v>
          </cell>
          <cell r="D8781" t="str">
            <v>шт</v>
          </cell>
          <cell r="E8781">
            <v>5</v>
          </cell>
        </row>
        <row r="8782">
          <cell r="B8782">
            <v>8408205108</v>
          </cell>
          <cell r="C8782" t="str">
            <v>- - - - - - прочие</v>
          </cell>
          <cell r="D8782" t="str">
            <v>шт</v>
          </cell>
          <cell r="E8782">
            <v>7.5</v>
          </cell>
        </row>
        <row r="8783">
          <cell r="B8783">
            <v>8408205502</v>
          </cell>
          <cell r="C8783" t="str">
            <v>- - - -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&lt;5&gt;</v>
          </cell>
          <cell r="D8783" t="str">
            <v>шт</v>
          </cell>
          <cell r="E8783">
            <v>0</v>
          </cell>
        </row>
        <row r="8784">
          <cell r="B8784">
            <v>8408205503</v>
          </cell>
          <cell r="C8784" t="str">
            <v>- - - - - - для автобусов, предназначенных для перевозки не менее 20 человек, включая водителя</v>
          </cell>
          <cell r="D8784" t="str">
            <v>шт</v>
          </cell>
          <cell r="E8784">
            <v>5</v>
          </cell>
        </row>
        <row r="8785">
          <cell r="B8785">
            <v>8408205508</v>
          </cell>
          <cell r="C8785" t="str">
            <v>- - - - - - прочие</v>
          </cell>
          <cell r="D8785" t="str">
            <v>шт</v>
          </cell>
          <cell r="E8785">
            <v>10</v>
          </cell>
        </row>
        <row r="8786">
          <cell r="B8786">
            <v>8408205711</v>
          </cell>
          <cell r="C8786" t="str">
            <v>- - - - - - для промышленной сборки, с рабочим объемом цилиндров двигателя не менее 2500 см3, но не более 3000 см3 &lt;5&gt;</v>
          </cell>
          <cell r="D8786" t="str">
            <v>шт</v>
          </cell>
          <cell r="E8786">
            <v>0</v>
          </cell>
        </row>
        <row r="8787">
          <cell r="B8787">
            <v>8408205719</v>
          </cell>
          <cell r="C8787" t="str">
            <v>- - - - - - прочие</v>
          </cell>
          <cell r="D8787" t="str">
            <v>шт</v>
          </cell>
          <cell r="E8787">
            <v>5</v>
          </cell>
        </row>
        <row r="8788">
          <cell r="B8788">
            <v>8408205791</v>
          </cell>
          <cell r="C8788" t="str">
            <v>- - - - -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&lt;5&gt;</v>
          </cell>
          <cell r="D8788" t="str">
            <v>шт</v>
          </cell>
          <cell r="E8788">
            <v>0</v>
          </cell>
        </row>
        <row r="8789">
          <cell r="B8789">
            <v>8408205799</v>
          </cell>
          <cell r="C8789" t="str">
            <v>- - - - - - прочие</v>
          </cell>
          <cell r="D8789" t="str">
            <v>шт</v>
          </cell>
          <cell r="E8789">
            <v>5</v>
          </cell>
        </row>
        <row r="8790">
          <cell r="B8790">
            <v>8408209902</v>
          </cell>
          <cell r="C8790" t="str">
            <v>- - - - - для промышленной сборки моторных транспортных средств товарных позиций 8701 - 8705, с рабочим объемом цилиндров двигателя не менее 2500 см3, но не более 3000 см3, кроме моторных транспортных средств, упомянутых в подсубпозиции 8408 20 100 0, колесных сельскохозяйственных или лесохозяйственных тракторов &lt;5&gt;</v>
          </cell>
          <cell r="D8790" t="str">
            <v>шт</v>
          </cell>
          <cell r="E8790">
            <v>0</v>
          </cell>
        </row>
        <row r="8791">
          <cell r="B8791">
            <v>8408209903</v>
          </cell>
          <cell r="C8791" t="str">
            <v>- - - - - - для автобусов, предназначенных для перевозки не менее 20 человек, включая водителя</v>
          </cell>
          <cell r="D8791" t="str">
            <v>шт</v>
          </cell>
          <cell r="E8791">
            <v>5</v>
          </cell>
        </row>
        <row r="8792">
          <cell r="B8792">
            <v>8408209907</v>
          </cell>
          <cell r="C8792" t="str">
            <v>- - - - - - - прочие</v>
          </cell>
          <cell r="D8792" t="str">
            <v>шт</v>
          </cell>
          <cell r="E8792">
            <v>5</v>
          </cell>
        </row>
        <row r="8793">
          <cell r="B8793">
            <v>8408902100</v>
          </cell>
          <cell r="C8793" t="str">
            <v>- - для рельсового транспорта</v>
          </cell>
          <cell r="D8793" t="str">
            <v>шт</v>
          </cell>
          <cell r="E8793">
            <v>8</v>
          </cell>
        </row>
        <row r="8794">
          <cell r="B8794">
            <v>8408902701</v>
          </cell>
          <cell r="C8794" t="str">
            <v>- - - - для гражданских воздушных судов &lt;5&gt;</v>
          </cell>
          <cell r="D8794" t="str">
            <v>шт</v>
          </cell>
          <cell r="E8794">
            <v>5</v>
          </cell>
        </row>
        <row r="8795">
          <cell r="B8795">
            <v>8408902709</v>
          </cell>
          <cell r="C8795" t="str">
            <v>- - - - прочие</v>
          </cell>
          <cell r="D8795" t="str">
            <v>шт</v>
          </cell>
          <cell r="E8795">
            <v>8</v>
          </cell>
        </row>
        <row r="8796">
          <cell r="B8796">
            <v>8408904101</v>
          </cell>
          <cell r="C8796" t="str">
            <v>- - - - - для гражданских воздушных судов &lt;5&gt;</v>
          </cell>
          <cell r="D8796" t="str">
            <v>шт</v>
          </cell>
          <cell r="E8796">
            <v>5</v>
          </cell>
        </row>
        <row r="8797">
          <cell r="B8797">
            <v>8408904109</v>
          </cell>
          <cell r="C8797" t="str">
            <v>- - - - - прочие</v>
          </cell>
          <cell r="D8797" t="str">
            <v>шт</v>
          </cell>
          <cell r="E8797">
            <v>8</v>
          </cell>
        </row>
        <row r="8798">
          <cell r="B8798">
            <v>8408904301</v>
          </cell>
          <cell r="C8798" t="str">
            <v>- - - - - для гражданских воздушных судов &lt;5&gt;</v>
          </cell>
          <cell r="D8798" t="str">
            <v>шт</v>
          </cell>
          <cell r="E8798">
            <v>5</v>
          </cell>
        </row>
        <row r="8799">
          <cell r="B8799">
            <v>8408904309</v>
          </cell>
          <cell r="C8799" t="str">
            <v>- - - - - прочие</v>
          </cell>
          <cell r="D8799" t="str">
            <v>шт</v>
          </cell>
          <cell r="E8799">
            <v>8</v>
          </cell>
        </row>
        <row r="8800">
          <cell r="B8800">
            <v>8408904501</v>
          </cell>
          <cell r="C8800" t="str">
            <v>- - - - - для гражданских воздушных судов &lt;5&gt;</v>
          </cell>
          <cell r="D8800" t="str">
            <v>шт</v>
          </cell>
          <cell r="E8800">
            <v>5</v>
          </cell>
        </row>
        <row r="8801">
          <cell r="B8801">
            <v>8408904509</v>
          </cell>
          <cell r="C8801" t="str">
            <v>- - - - - прочие</v>
          </cell>
          <cell r="D8801" t="str">
            <v>шт</v>
          </cell>
          <cell r="E8801">
            <v>8</v>
          </cell>
        </row>
        <row r="8802">
          <cell r="B8802">
            <v>8408904701</v>
          </cell>
          <cell r="C8802" t="str">
            <v>- - - - - для гражданских воздушных судов &lt;5&gt;</v>
          </cell>
          <cell r="D8802" t="str">
            <v>шт</v>
          </cell>
          <cell r="E8802">
            <v>5</v>
          </cell>
        </row>
        <row r="8803">
          <cell r="B8803">
            <v>8408904709</v>
          </cell>
          <cell r="C8803" t="str">
            <v>- - - - - прочие</v>
          </cell>
          <cell r="D8803" t="str">
            <v>шт</v>
          </cell>
          <cell r="E8803">
            <v>8</v>
          </cell>
        </row>
        <row r="8804">
          <cell r="B8804">
            <v>8408906101</v>
          </cell>
          <cell r="C8804" t="str">
            <v>- - - - - для гражданских воздушных судов &lt;5&gt;</v>
          </cell>
          <cell r="D8804" t="str">
            <v>шт</v>
          </cell>
          <cell r="E8804">
            <v>5</v>
          </cell>
        </row>
        <row r="8805">
          <cell r="B8805">
            <v>8408906109</v>
          </cell>
          <cell r="C8805" t="str">
            <v>- - - - - прочие</v>
          </cell>
          <cell r="D8805" t="str">
            <v>шт</v>
          </cell>
          <cell r="E8805">
            <v>8</v>
          </cell>
        </row>
        <row r="8806">
          <cell r="B8806">
            <v>8408906500</v>
          </cell>
          <cell r="C8806" t="str">
            <v>- - - - более 200 кВт, но не более 300 кВт</v>
          </cell>
          <cell r="D8806" t="str">
            <v>шт</v>
          </cell>
          <cell r="E8806">
            <v>3</v>
          </cell>
        </row>
        <row r="8807">
          <cell r="B8807">
            <v>8408906700</v>
          </cell>
          <cell r="C8807" t="str">
            <v>- - - - более 300 кВт, но не более 500 кВт</v>
          </cell>
          <cell r="D8807" t="str">
            <v>шт</v>
          </cell>
          <cell r="E8807">
            <v>5</v>
          </cell>
        </row>
        <row r="8808">
          <cell r="B8808">
            <v>8408908101</v>
          </cell>
          <cell r="C8808" t="str">
            <v>- - - - - для гражданских воздушных судов &lt;5&gt;</v>
          </cell>
          <cell r="D8808" t="str">
            <v>шт</v>
          </cell>
          <cell r="E8808">
            <v>5</v>
          </cell>
        </row>
        <row r="8809">
          <cell r="B8809">
            <v>8408908109</v>
          </cell>
          <cell r="C8809" t="str">
            <v>- - - - - прочие</v>
          </cell>
          <cell r="D8809" t="str">
            <v>шт</v>
          </cell>
          <cell r="E8809">
            <v>8</v>
          </cell>
        </row>
        <row r="8810">
          <cell r="B8810">
            <v>8408908500</v>
          </cell>
          <cell r="C8810" t="str">
            <v>- - - - более 1000 кВт, но не более 5000 кВт</v>
          </cell>
          <cell r="D8810" t="str">
            <v>шт</v>
          </cell>
          <cell r="E8810">
            <v>5</v>
          </cell>
        </row>
        <row r="8811">
          <cell r="B8811">
            <v>8408908900</v>
          </cell>
          <cell r="C8811" t="str">
            <v>- - - - более 5000 кВт</v>
          </cell>
          <cell r="D8811" t="str">
            <v>шт</v>
          </cell>
          <cell r="E8811">
            <v>5</v>
          </cell>
        </row>
        <row r="8812">
          <cell r="B8812">
            <v>8409100000</v>
          </cell>
          <cell r="C8812" t="str">
            <v>- для авиационных двигателей</v>
          </cell>
          <cell r="D8812" t="str">
            <v>-</v>
          </cell>
          <cell r="E8812">
            <v>0</v>
          </cell>
        </row>
        <row r="8813">
          <cell r="B8813">
            <v>8409910001</v>
          </cell>
          <cell r="C8813" t="str">
            <v>- - - для двигателей, предназначенных для промышленной сборки моторных транспортных средств товарных позиций 8701 - 8705, их узлов и агрегатов &lt;5&gt;</v>
          </cell>
          <cell r="D8813" t="str">
            <v>-</v>
          </cell>
          <cell r="E8813">
            <v>0</v>
          </cell>
        </row>
        <row r="8814">
          <cell r="B8814">
            <v>8409910008</v>
          </cell>
          <cell r="C8814" t="str">
            <v>- - - - прочие</v>
          </cell>
          <cell r="D8814" t="str">
            <v>-</v>
          </cell>
          <cell r="E8814">
            <v>3</v>
          </cell>
        </row>
        <row r="8815">
          <cell r="B8815">
            <v>8409990001</v>
          </cell>
          <cell r="C8815" t="str">
            <v>- - - для двигателей, предназначенных для промышленной сборки моторных транспортных средств товарных позиций 8701 - 8705, их узлов и агрегатов &lt;5&gt;</v>
          </cell>
          <cell r="D8815" t="str">
            <v>-</v>
          </cell>
          <cell r="E8815">
            <v>0</v>
          </cell>
        </row>
        <row r="8816">
          <cell r="B8816">
            <v>8409990009</v>
          </cell>
          <cell r="C8816" t="str">
            <v>- - - прочие</v>
          </cell>
          <cell r="D8816" t="str">
            <v>-</v>
          </cell>
          <cell r="E8816">
            <v>5</v>
          </cell>
        </row>
        <row r="8817">
          <cell r="B8817">
            <v>8410110000</v>
          </cell>
          <cell r="C8817" t="str">
            <v>- - мощностью не более 1000 кВт</v>
          </cell>
          <cell r="D8817" t="str">
            <v>шт</v>
          </cell>
          <cell r="E8817">
            <v>15</v>
          </cell>
        </row>
        <row r="8818">
          <cell r="B8818">
            <v>8410120000</v>
          </cell>
          <cell r="C8818" t="str">
            <v>- - мощностью более 1000 кВт, но не более 10 000 кВт</v>
          </cell>
          <cell r="D8818" t="str">
            <v>шт</v>
          </cell>
          <cell r="E8818">
            <v>13</v>
          </cell>
        </row>
        <row r="8819">
          <cell r="B8819">
            <v>8410130000</v>
          </cell>
          <cell r="C8819" t="str">
            <v>- - мощностью более 10 000 кВт</v>
          </cell>
          <cell r="D8819" t="str">
            <v>шт</v>
          </cell>
          <cell r="E8819">
            <v>13</v>
          </cell>
        </row>
        <row r="8820">
          <cell r="B8820">
            <v>8410900001</v>
          </cell>
          <cell r="C8820" t="str">
            <v>- - чугунные литые или стальные литые для турбин гидравлических мощностью более 25 000 кВт</v>
          </cell>
          <cell r="D8820" t="str">
            <v>-</v>
          </cell>
          <cell r="E8820">
            <v>7.5</v>
          </cell>
        </row>
        <row r="8821">
          <cell r="B8821">
            <v>8410900009</v>
          </cell>
          <cell r="C8821" t="str">
            <v>- - прочие</v>
          </cell>
          <cell r="D8821" t="str">
            <v>-</v>
          </cell>
          <cell r="E8821">
            <v>15</v>
          </cell>
        </row>
        <row r="8822">
          <cell r="B8822">
            <v>8411110001</v>
          </cell>
          <cell r="C8822" t="str">
            <v>- - - для гражданских воздушных судов &lt;5&gt;</v>
          </cell>
          <cell r="D8822" t="str">
            <v>шт</v>
          </cell>
          <cell r="E8822">
            <v>3</v>
          </cell>
        </row>
        <row r="8823">
          <cell r="B8823">
            <v>8411110009</v>
          </cell>
          <cell r="C8823" t="str">
            <v>- - - прочие</v>
          </cell>
          <cell r="D8823" t="str">
            <v>шт</v>
          </cell>
          <cell r="E8823">
            <v>8</v>
          </cell>
        </row>
        <row r="8824">
          <cell r="B8824">
            <v>8411121001</v>
          </cell>
          <cell r="C8824" t="str">
            <v>- - - - для гражданских воздушных судов &lt;5&gt;</v>
          </cell>
          <cell r="D8824" t="str">
            <v>шт</v>
          </cell>
          <cell r="E8824">
            <v>3</v>
          </cell>
        </row>
        <row r="8825">
          <cell r="B8825">
            <v>8411121009</v>
          </cell>
          <cell r="C8825" t="str">
            <v>- - - - прочие</v>
          </cell>
          <cell r="D8825" t="str">
            <v>шт</v>
          </cell>
          <cell r="E8825">
            <v>8</v>
          </cell>
        </row>
        <row r="8826">
          <cell r="B8826">
            <v>8411123003</v>
          </cell>
          <cell r="C8826" t="str">
            <v>- - - - - для гражданских воздушных судов &lt;5&gt;</v>
          </cell>
          <cell r="D8826" t="str">
            <v>шт</v>
          </cell>
          <cell r="E8826">
            <v>5</v>
          </cell>
        </row>
        <row r="8827">
          <cell r="B8827">
            <v>8411123004</v>
          </cell>
          <cell r="C8827" t="str">
            <v>- - - - - прочие</v>
          </cell>
          <cell r="D8827" t="str">
            <v>шт</v>
          </cell>
          <cell r="E8827">
            <v>8</v>
          </cell>
        </row>
        <row r="8828">
          <cell r="B8828">
            <v>8411123005</v>
          </cell>
          <cell r="C8828" t="str">
            <v>- - - - - для гражданских воздушных судов &lt;5&gt;</v>
          </cell>
          <cell r="D8828" t="str">
            <v>шт</v>
          </cell>
          <cell r="E8828">
            <v>5</v>
          </cell>
        </row>
        <row r="8829">
          <cell r="B8829">
            <v>8411123006</v>
          </cell>
          <cell r="C8829" t="str">
            <v>- - - - - прочие</v>
          </cell>
          <cell r="D8829" t="str">
            <v>шт</v>
          </cell>
          <cell r="E8829">
            <v>8</v>
          </cell>
        </row>
        <row r="8830">
          <cell r="B8830">
            <v>8411123008</v>
          </cell>
          <cell r="C8830" t="str">
            <v>- - - - - - прочие &lt;5&gt;</v>
          </cell>
          <cell r="D8830" t="str">
            <v>шт</v>
          </cell>
          <cell r="E8830">
            <v>5</v>
          </cell>
        </row>
        <row r="8831">
          <cell r="B8831">
            <v>8411123009</v>
          </cell>
          <cell r="C8831" t="str">
            <v>- - - - - прочие</v>
          </cell>
          <cell r="D8831" t="str">
            <v>шт</v>
          </cell>
          <cell r="E8831">
            <v>8</v>
          </cell>
        </row>
        <row r="8832">
          <cell r="B8832">
            <v>8411128002</v>
          </cell>
          <cell r="C8832" t="str">
            <v>- - - - - прочие &lt;5&gt;</v>
          </cell>
          <cell r="D8832" t="str">
            <v>шт</v>
          </cell>
          <cell r="E8832">
            <v>5</v>
          </cell>
        </row>
        <row r="8833">
          <cell r="B8833">
            <v>8411128009</v>
          </cell>
          <cell r="C8833" t="str">
            <v>- - - - прочие</v>
          </cell>
          <cell r="D8833" t="str">
            <v>шт</v>
          </cell>
          <cell r="E8833">
            <v>8</v>
          </cell>
        </row>
        <row r="8834">
          <cell r="B8834">
            <v>8411210001</v>
          </cell>
          <cell r="C8834" t="str">
            <v>- - - для гражданских воздушных судов &lt;5&gt;</v>
          </cell>
          <cell r="D8834" t="str">
            <v>шт</v>
          </cell>
          <cell r="E8834">
            <v>0</v>
          </cell>
        </row>
        <row r="8835">
          <cell r="B8835">
            <v>8411210009</v>
          </cell>
          <cell r="C8835" t="str">
            <v>- - - прочие</v>
          </cell>
          <cell r="D8835" t="str">
            <v>шт</v>
          </cell>
          <cell r="E8835">
            <v>10</v>
          </cell>
        </row>
        <row r="8836">
          <cell r="B8836">
            <v>8411222002</v>
          </cell>
          <cell r="C8836" t="str">
            <v>- - - - - для гражданских воздушных судов &lt;5&gt;</v>
          </cell>
          <cell r="D8836" t="str">
            <v>шт</v>
          </cell>
          <cell r="E8836">
            <v>3</v>
          </cell>
        </row>
        <row r="8837">
          <cell r="B8837">
            <v>8411222003</v>
          </cell>
          <cell r="C8837" t="str">
            <v>- - - - - прочие</v>
          </cell>
          <cell r="D8837" t="str">
            <v>шт</v>
          </cell>
          <cell r="E8837">
            <v>10</v>
          </cell>
        </row>
        <row r="8838">
          <cell r="B8838">
            <v>8411222004</v>
          </cell>
          <cell r="C8838" t="str">
            <v>- - - - - для гражданских воздушных судов &lt;5&gt;</v>
          </cell>
          <cell r="D8838" t="str">
            <v>шт</v>
          </cell>
          <cell r="E8838">
            <v>3</v>
          </cell>
        </row>
        <row r="8839">
          <cell r="B8839">
            <v>8411222008</v>
          </cell>
          <cell r="C8839" t="str">
            <v>- - - - - прочие</v>
          </cell>
          <cell r="D8839" t="str">
            <v>шт</v>
          </cell>
          <cell r="E8839">
            <v>10</v>
          </cell>
        </row>
        <row r="8840">
          <cell r="B8840">
            <v>8411228001</v>
          </cell>
          <cell r="C8840" t="str">
            <v>- - - - для гражданских воздушных судов &lt;5&gt;</v>
          </cell>
          <cell r="D8840" t="str">
            <v>шт</v>
          </cell>
          <cell r="E8840">
            <v>3</v>
          </cell>
        </row>
        <row r="8841">
          <cell r="B8841">
            <v>8411228009</v>
          </cell>
          <cell r="C8841" t="str">
            <v>- - - - прочие</v>
          </cell>
          <cell r="D8841" t="str">
            <v>шт</v>
          </cell>
          <cell r="E8841">
            <v>10</v>
          </cell>
        </row>
        <row r="8842">
          <cell r="B8842">
            <v>8411810001</v>
          </cell>
          <cell r="C8842" t="str">
            <v>- - - для гражданских воздушных судов &lt;5&gt;</v>
          </cell>
          <cell r="D8842" t="str">
            <v>шт</v>
          </cell>
          <cell r="E8842">
            <v>0</v>
          </cell>
        </row>
        <row r="8843">
          <cell r="B8843">
            <v>8411810009</v>
          </cell>
          <cell r="C8843" t="str">
            <v>- - - прочие</v>
          </cell>
          <cell r="D8843" t="str">
            <v>шт</v>
          </cell>
          <cell r="E8843">
            <v>7.5</v>
          </cell>
        </row>
        <row r="8844">
          <cell r="B8844">
            <v>8411822001</v>
          </cell>
          <cell r="C8844" t="str">
            <v>- - - - для использования в составе комплектных газоперекачивающих агрегатов</v>
          </cell>
          <cell r="D8844" t="str">
            <v>шт</v>
          </cell>
          <cell r="E8844">
            <v>0</v>
          </cell>
        </row>
        <row r="8845">
          <cell r="B8845">
            <v>8411822008</v>
          </cell>
          <cell r="C8845" t="str">
            <v>- - - - прочие</v>
          </cell>
          <cell r="D8845" t="str">
            <v>шт</v>
          </cell>
          <cell r="E8845">
            <v>5</v>
          </cell>
        </row>
        <row r="8846">
          <cell r="B8846">
            <v>8411826001</v>
          </cell>
          <cell r="C8846" t="str">
            <v>- - - - для использования в составе комплектных газоперекачивающих агрегатов</v>
          </cell>
          <cell r="D8846" t="str">
            <v>шт</v>
          </cell>
          <cell r="E8846">
            <v>0</v>
          </cell>
        </row>
        <row r="8847">
          <cell r="B8847">
            <v>8411826008</v>
          </cell>
          <cell r="C8847" t="str">
            <v>- - - - прочие</v>
          </cell>
          <cell r="D8847" t="str">
            <v>шт</v>
          </cell>
          <cell r="E8847">
            <v>3</v>
          </cell>
        </row>
        <row r="8848">
          <cell r="B8848">
            <v>8411828001</v>
          </cell>
          <cell r="C8848" t="str">
            <v>- - - - для гражданских воздушных судов &lt;5&gt;</v>
          </cell>
          <cell r="D8848" t="str">
            <v>шт</v>
          </cell>
          <cell r="E8848">
            <v>5</v>
          </cell>
        </row>
        <row r="8849">
          <cell r="B8849">
            <v>8411828009</v>
          </cell>
          <cell r="C8849" t="str">
            <v>- - - - прочие</v>
          </cell>
          <cell r="D8849" t="str">
            <v>шт</v>
          </cell>
          <cell r="E8849">
            <v>10</v>
          </cell>
        </row>
        <row r="8850">
          <cell r="B8850">
            <v>8411910001</v>
          </cell>
          <cell r="C8850" t="str">
            <v>- - - для производства авиационных двигателей &lt;5&gt;</v>
          </cell>
          <cell r="D8850" t="str">
            <v>-</v>
          </cell>
          <cell r="E8850">
            <v>0</v>
          </cell>
        </row>
        <row r="8851">
          <cell r="B8851">
            <v>8411910002</v>
          </cell>
          <cell r="C8851" t="str">
            <v>- - - - для гражданских воздушных судов &lt;5&gt;</v>
          </cell>
          <cell r="D8851" t="str">
            <v>-</v>
          </cell>
          <cell r="E8851">
            <v>0</v>
          </cell>
        </row>
        <row r="8852">
          <cell r="B8852">
            <v>8411910008</v>
          </cell>
          <cell r="C8852" t="str">
            <v>- - - - прочие</v>
          </cell>
          <cell r="D8852" t="str">
            <v>-</v>
          </cell>
          <cell r="E8852">
            <v>5</v>
          </cell>
        </row>
        <row r="8853">
          <cell r="B8853">
            <v>8411990011</v>
          </cell>
          <cell r="C8853" t="str">
            <v>- - - - для гражданских воздушных судов &lt;5&gt;</v>
          </cell>
          <cell r="D8853" t="str">
            <v>-</v>
          </cell>
          <cell r="E8853">
            <v>5</v>
          </cell>
        </row>
        <row r="8854">
          <cell r="B8854">
            <v>8411990091</v>
          </cell>
          <cell r="C8854" t="str">
            <v>- - - - для гражданских воздушных судов &lt;5&gt;</v>
          </cell>
          <cell r="D8854" t="str">
            <v>шт</v>
          </cell>
          <cell r="E8854">
            <v>0</v>
          </cell>
        </row>
        <row r="8855">
          <cell r="B8855">
            <v>8411990098</v>
          </cell>
          <cell r="C8855" t="str">
            <v>- - - - - прочие</v>
          </cell>
          <cell r="D8855" t="str">
            <v>шт</v>
          </cell>
          <cell r="E8855">
            <v>5</v>
          </cell>
        </row>
        <row r="8856">
          <cell r="B8856">
            <v>8412100001</v>
          </cell>
          <cell r="C8856" t="str">
            <v>- - для гражданских воздушных судов &lt;5&gt;</v>
          </cell>
          <cell r="D8856" t="str">
            <v>шт</v>
          </cell>
          <cell r="E8856">
            <v>5</v>
          </cell>
        </row>
        <row r="8857">
          <cell r="B8857">
            <v>8412100009</v>
          </cell>
          <cell r="C8857" t="str">
            <v>- - прочие</v>
          </cell>
          <cell r="D8857" t="str">
            <v>шт</v>
          </cell>
          <cell r="E8857">
            <v>10</v>
          </cell>
        </row>
        <row r="8858">
          <cell r="B8858">
            <v>8412212001</v>
          </cell>
          <cell r="C8858" t="str">
            <v>- - - - гидроцилиндры телескопические для сборки автомобилей - самосвалов грузоподъемностью 18 - 20 т</v>
          </cell>
          <cell r="D8858" t="str">
            <v>шт</v>
          </cell>
          <cell r="E8858">
            <v>5</v>
          </cell>
        </row>
        <row r="8859">
          <cell r="B8859">
            <v>8412212002</v>
          </cell>
          <cell r="C8859" t="str">
            <v>- - - - для гражданских воздушных судов &lt;5&gt;</v>
          </cell>
          <cell r="D8859" t="str">
            <v>шт</v>
          </cell>
          <cell r="E8859">
            <v>0</v>
          </cell>
        </row>
        <row r="8860">
          <cell r="B8860">
            <v>8412212009</v>
          </cell>
          <cell r="C8860" t="str">
            <v>- - - - прочие</v>
          </cell>
          <cell r="D8860" t="str">
            <v>шт</v>
          </cell>
          <cell r="E8860">
            <v>7</v>
          </cell>
        </row>
        <row r="8861">
          <cell r="B8861">
            <v>8412218001</v>
          </cell>
          <cell r="C8861" t="str">
            <v>- - - - для гражданских воздушных судов &lt;5&gt;</v>
          </cell>
          <cell r="D8861" t="str">
            <v>шт</v>
          </cell>
          <cell r="E8861">
            <v>0</v>
          </cell>
        </row>
        <row r="8862">
          <cell r="B8862">
            <v>8412218006</v>
          </cell>
          <cell r="C8862" t="str">
            <v>- - - - - для промышленной сборки моторных транспортных средств товарных позиций 8701 - 8705, их узлов и агрегатов &lt;5&gt;</v>
          </cell>
          <cell r="D8862" t="str">
            <v>шт</v>
          </cell>
          <cell r="E8862">
            <v>0</v>
          </cell>
        </row>
        <row r="8863">
          <cell r="B8863">
            <v>8412218008</v>
          </cell>
          <cell r="C8863" t="str">
            <v>- - - - - прочие</v>
          </cell>
          <cell r="D8863" t="str">
            <v>шт</v>
          </cell>
          <cell r="E8863">
            <v>7</v>
          </cell>
        </row>
        <row r="8864">
          <cell r="B8864">
            <v>8412292001</v>
          </cell>
          <cell r="C8864" t="str">
            <v>- - - - для гражданских воздушных судов &lt;5&gt;</v>
          </cell>
          <cell r="D8864" t="str">
            <v>шт</v>
          </cell>
          <cell r="E8864">
            <v>0</v>
          </cell>
        </row>
        <row r="8865">
          <cell r="B8865">
            <v>8412292009</v>
          </cell>
          <cell r="C8865" t="str">
            <v>- - - - прочие</v>
          </cell>
          <cell r="D8865" t="str">
            <v>шт</v>
          </cell>
          <cell r="E8865">
            <v>5</v>
          </cell>
        </row>
        <row r="8866">
          <cell r="B8866">
            <v>8412298101</v>
          </cell>
          <cell r="C8866" t="str">
            <v>- - - - - для гражданских воздушных судов &lt;5&gt;</v>
          </cell>
          <cell r="D8866" t="str">
            <v>шт</v>
          </cell>
          <cell r="E8866">
            <v>5</v>
          </cell>
        </row>
        <row r="8867">
          <cell r="B8867">
            <v>8412298109</v>
          </cell>
          <cell r="C8867" t="str">
            <v>- - - - - прочие</v>
          </cell>
          <cell r="D8867" t="str">
            <v>шт</v>
          </cell>
          <cell r="E8867">
            <v>5</v>
          </cell>
        </row>
        <row r="8868">
          <cell r="B8868">
            <v>8412298901</v>
          </cell>
          <cell r="C8868" t="str">
            <v>- - - - - для гражданских воздушных судов &lt;5&gt;</v>
          </cell>
          <cell r="D8868" t="str">
            <v>шт</v>
          </cell>
          <cell r="E8868">
            <v>0</v>
          </cell>
        </row>
        <row r="8869">
          <cell r="B8869">
            <v>8412298909</v>
          </cell>
          <cell r="C8869" t="str">
            <v>- - - - - прочие</v>
          </cell>
          <cell r="D8869" t="str">
            <v>шт</v>
          </cell>
          <cell r="E8869">
            <v>5</v>
          </cell>
        </row>
        <row r="8870">
          <cell r="B8870">
            <v>8412310001</v>
          </cell>
          <cell r="C8870" t="str">
            <v>- - - для гражданских воздушных судов &lt;5&gt;</v>
          </cell>
          <cell r="D8870" t="str">
            <v>шт</v>
          </cell>
          <cell r="E8870">
            <v>0</v>
          </cell>
        </row>
        <row r="8871">
          <cell r="B8871">
            <v>8412310009</v>
          </cell>
          <cell r="C8871" t="str">
            <v>- - - прочие</v>
          </cell>
          <cell r="D8871" t="str">
            <v>шт</v>
          </cell>
          <cell r="E8871">
            <v>10</v>
          </cell>
        </row>
        <row r="8872">
          <cell r="B8872">
            <v>8412390001</v>
          </cell>
          <cell r="C8872" t="str">
            <v>- - - для гражданских воздушных судов &lt;5&gt;</v>
          </cell>
          <cell r="D8872" t="str">
            <v>шт</v>
          </cell>
          <cell r="E8872">
            <v>0</v>
          </cell>
        </row>
        <row r="8873">
          <cell r="B8873">
            <v>8412390009</v>
          </cell>
          <cell r="C8873" t="str">
            <v>- - - прочие</v>
          </cell>
          <cell r="D8873" t="str">
            <v>шт</v>
          </cell>
          <cell r="E8873">
            <v>10</v>
          </cell>
        </row>
        <row r="8874">
          <cell r="B8874">
            <v>8412801000</v>
          </cell>
          <cell r="C8874" t="str">
            <v>- - двигатели силовые, на водяном пару или паровые прочие</v>
          </cell>
          <cell r="D8874" t="str">
            <v>шт</v>
          </cell>
          <cell r="E8874">
            <v>10</v>
          </cell>
        </row>
        <row r="8875">
          <cell r="B8875">
            <v>8412808001</v>
          </cell>
          <cell r="C8875" t="str">
            <v>- - - для гражданских воздушных судов &lt;5&gt;</v>
          </cell>
          <cell r="D8875" t="str">
            <v>шт</v>
          </cell>
          <cell r="E8875">
            <v>5</v>
          </cell>
        </row>
        <row r="8876">
          <cell r="B8876">
            <v>8412808009</v>
          </cell>
          <cell r="C8876" t="str">
            <v>- - - прочие</v>
          </cell>
          <cell r="D8876" t="str">
            <v>шт</v>
          </cell>
          <cell r="E8876">
            <v>10</v>
          </cell>
        </row>
        <row r="8877">
          <cell r="B8877">
            <v>8412902001</v>
          </cell>
          <cell r="C8877" t="str">
            <v>- - - для гражданских воздушных судов &lt;5&gt;</v>
          </cell>
          <cell r="D8877" t="str">
            <v>-</v>
          </cell>
          <cell r="E8877">
            <v>5</v>
          </cell>
        </row>
        <row r="8878">
          <cell r="B8878">
            <v>8412902009</v>
          </cell>
          <cell r="C8878" t="str">
            <v>- - - прочие</v>
          </cell>
          <cell r="D8878" t="str">
            <v>-</v>
          </cell>
          <cell r="E8878">
            <v>10</v>
          </cell>
        </row>
        <row r="8879">
          <cell r="B8879">
            <v>8412904001</v>
          </cell>
          <cell r="C8879" t="str">
            <v>- - - части гидроцилиндров телескопических, предназначенных для сборки автомобилей-самосвалов грузоподъемностью 18 - 20 т</v>
          </cell>
          <cell r="D8879" t="str">
            <v>-</v>
          </cell>
          <cell r="E8879">
            <v>10</v>
          </cell>
        </row>
        <row r="8880">
          <cell r="B8880">
            <v>8412904002</v>
          </cell>
          <cell r="C8880" t="str">
            <v>- - - для гражданских воздушных судов &lt;5&gt;</v>
          </cell>
          <cell r="D8880" t="str">
            <v>-</v>
          </cell>
          <cell r="E8880">
            <v>0</v>
          </cell>
        </row>
        <row r="8881">
          <cell r="B8881">
            <v>8412904003</v>
          </cell>
          <cell r="C8881" t="str">
            <v>- - - для промышленной сборки моторных транспортных средств товарных позиций 8701 - 8705, их узлов и агрегатов &lt;5&gt;</v>
          </cell>
          <cell r="D8881" t="str">
            <v>-</v>
          </cell>
          <cell r="E8881">
            <v>0</v>
          </cell>
        </row>
        <row r="8882">
          <cell r="B8882">
            <v>8412904008</v>
          </cell>
          <cell r="C8882" t="str">
            <v>- - - прочие</v>
          </cell>
          <cell r="D8882" t="str">
            <v>-</v>
          </cell>
          <cell r="E8882">
            <v>7.5</v>
          </cell>
        </row>
        <row r="8883">
          <cell r="B8883">
            <v>8412908001</v>
          </cell>
          <cell r="C8883" t="str">
            <v>- - - для гражданских воздушных судов &lt;5&gt;</v>
          </cell>
          <cell r="D8883" t="str">
            <v>-</v>
          </cell>
          <cell r="E8883">
            <v>5</v>
          </cell>
        </row>
        <row r="8884">
          <cell r="B8884">
            <v>8412908009</v>
          </cell>
          <cell r="C8884" t="str">
            <v>- - - прочие</v>
          </cell>
          <cell r="D8884" t="str">
            <v>-</v>
          </cell>
          <cell r="E8884">
            <v>10</v>
          </cell>
        </row>
        <row r="8885">
          <cell r="B8885">
            <v>8413110000</v>
          </cell>
          <cell r="C8885" t="str">
            <v>- - насосы для горюче - смазочных материалов, используемые на заправочных станциях или в гаражах</v>
          </cell>
          <cell r="D8885" t="str">
            <v>шт</v>
          </cell>
          <cell r="E8885">
            <v>0</v>
          </cell>
        </row>
        <row r="8886">
          <cell r="B8886">
            <v>8413190000</v>
          </cell>
          <cell r="C8886" t="str">
            <v>- - прочие</v>
          </cell>
          <cell r="D8886" t="str">
            <v>шт</v>
          </cell>
          <cell r="E8886">
            <v>0</v>
          </cell>
        </row>
        <row r="8887">
          <cell r="B8887">
            <v>8413200000</v>
          </cell>
          <cell r="C8887" t="str">
            <v>- насосы ручные, кроме насосов субпозиции 8413 11 или 8413 19</v>
          </cell>
          <cell r="D8887" t="str">
            <v>шт</v>
          </cell>
          <cell r="E8887">
            <v>0</v>
          </cell>
        </row>
        <row r="8888">
          <cell r="B8888">
            <v>8413302001</v>
          </cell>
          <cell r="C8888" t="str">
            <v>- - - для промышленной сборки моторных транспортных средств товарных позиций 8701 - 8705, их узлов и агрегатов &lt;5&gt;</v>
          </cell>
          <cell r="D8888" t="str">
            <v>шт</v>
          </cell>
          <cell r="E8888">
            <v>0</v>
          </cell>
        </row>
        <row r="8889">
          <cell r="B8889">
            <v>8413302008</v>
          </cell>
          <cell r="C8889" t="str">
            <v>- - - прочие</v>
          </cell>
          <cell r="D8889" t="str">
            <v>-</v>
          </cell>
          <cell r="E8889">
            <v>0</v>
          </cell>
        </row>
        <row r="8890">
          <cell r="B8890">
            <v>8413308001</v>
          </cell>
          <cell r="C8890" t="str">
            <v>- - - для промышленной сборки моторных транспортных средств товарных позиций 8701 - 8705, их узлов и агрегатов &lt;5&gt;</v>
          </cell>
          <cell r="D8890" t="str">
            <v>шт</v>
          </cell>
          <cell r="E8890">
            <v>0</v>
          </cell>
        </row>
        <row r="8891">
          <cell r="B8891">
            <v>8413308008</v>
          </cell>
          <cell r="C8891" t="str">
            <v>- - - прочие</v>
          </cell>
          <cell r="D8891" t="str">
            <v>шт</v>
          </cell>
          <cell r="E8891">
            <v>0</v>
          </cell>
        </row>
        <row r="8892">
          <cell r="B8892">
            <v>8413400000</v>
          </cell>
          <cell r="C8892" t="str">
            <v>- бетононасосы</v>
          </cell>
          <cell r="D8892" t="str">
            <v>шт</v>
          </cell>
          <cell r="E8892">
            <v>0</v>
          </cell>
        </row>
        <row r="8893">
          <cell r="B8893">
            <v>8413502000</v>
          </cell>
          <cell r="C8893" t="str">
            <v>- - гидравлические агрегаты</v>
          </cell>
          <cell r="D8893" t="str">
            <v>шт</v>
          </cell>
          <cell r="E8893">
            <v>0</v>
          </cell>
        </row>
        <row r="8894">
          <cell r="B8894">
            <v>8413504000</v>
          </cell>
          <cell r="C8894" t="str">
            <v>- - насосы дозировочные</v>
          </cell>
          <cell r="D8894" t="str">
            <v>шт</v>
          </cell>
          <cell r="E8894">
            <v>0</v>
          </cell>
        </row>
        <row r="8895">
          <cell r="B8895">
            <v>8413506100</v>
          </cell>
          <cell r="C8895" t="str">
            <v>- - - - гидравлические силовые</v>
          </cell>
          <cell r="D8895" t="str">
            <v>шт</v>
          </cell>
          <cell r="E8895">
            <v>0</v>
          </cell>
        </row>
        <row r="8896">
          <cell r="B8896">
            <v>8413506900</v>
          </cell>
          <cell r="C8896" t="str">
            <v>- - - - прочие</v>
          </cell>
          <cell r="D8896" t="str">
            <v>шт</v>
          </cell>
          <cell r="E8896">
            <v>0</v>
          </cell>
        </row>
        <row r="8897">
          <cell r="B8897">
            <v>8413508000</v>
          </cell>
          <cell r="C8897" t="str">
            <v>- - - прочие</v>
          </cell>
          <cell r="D8897" t="str">
            <v>шт</v>
          </cell>
          <cell r="E8897">
            <v>0</v>
          </cell>
        </row>
        <row r="8898">
          <cell r="B8898">
            <v>8413602000</v>
          </cell>
          <cell r="C8898" t="str">
            <v>- - гидравлические агрегаты</v>
          </cell>
          <cell r="D8898" t="str">
            <v>шт</v>
          </cell>
          <cell r="E8898">
            <v>0</v>
          </cell>
        </row>
        <row r="8899">
          <cell r="B8899">
            <v>8413603100</v>
          </cell>
          <cell r="C8899" t="str">
            <v>- - - - гидравлические силовые</v>
          </cell>
          <cell r="D8899" t="str">
            <v>шт</v>
          </cell>
          <cell r="E8899">
            <v>0</v>
          </cell>
        </row>
        <row r="8900">
          <cell r="B8900">
            <v>8413603900</v>
          </cell>
          <cell r="C8900" t="str">
            <v>- - - - прочие</v>
          </cell>
          <cell r="D8900" t="str">
            <v>шт</v>
          </cell>
          <cell r="E8900">
            <v>0</v>
          </cell>
        </row>
        <row r="8901">
          <cell r="B8901">
            <v>8413606100</v>
          </cell>
          <cell r="C8901" t="str">
            <v>- - - - гидравлические силовые</v>
          </cell>
          <cell r="D8901" t="str">
            <v>шт</v>
          </cell>
          <cell r="E8901">
            <v>0</v>
          </cell>
        </row>
        <row r="8902">
          <cell r="B8902">
            <v>8413606900</v>
          </cell>
          <cell r="C8902" t="str">
            <v>- - - - прочие</v>
          </cell>
          <cell r="D8902" t="str">
            <v>шт</v>
          </cell>
          <cell r="E8902">
            <v>0</v>
          </cell>
        </row>
        <row r="8903">
          <cell r="B8903">
            <v>8413607000</v>
          </cell>
          <cell r="C8903" t="str">
            <v>- - - насосы винтовые</v>
          </cell>
          <cell r="D8903" t="str">
            <v>шт</v>
          </cell>
          <cell r="E8903">
            <v>0</v>
          </cell>
        </row>
        <row r="8904">
          <cell r="B8904">
            <v>8413608000</v>
          </cell>
          <cell r="C8904" t="str">
            <v>- - - прочие</v>
          </cell>
          <cell r="D8904" t="str">
            <v>шт</v>
          </cell>
          <cell r="E8904">
            <v>0</v>
          </cell>
        </row>
        <row r="8905">
          <cell r="B8905">
            <v>8413702100</v>
          </cell>
          <cell r="C8905" t="str">
            <v>- - - одноступенчатые</v>
          </cell>
          <cell r="D8905" t="str">
            <v>шт</v>
          </cell>
          <cell r="E8905">
            <v>0</v>
          </cell>
        </row>
        <row r="8906">
          <cell r="B8906">
            <v>8413702900</v>
          </cell>
          <cell r="C8906" t="str">
            <v>- - - многоступенчатые</v>
          </cell>
          <cell r="D8906" t="str">
            <v>шт</v>
          </cell>
          <cell r="E8906">
            <v>0</v>
          </cell>
        </row>
        <row r="8907">
          <cell r="B8907">
            <v>8413703000</v>
          </cell>
          <cell r="C8907" t="str">
            <v>- - насосы герметичные центробежные для нагревательных систем и горячего водоснабжения</v>
          </cell>
          <cell r="D8907" t="str">
            <v>шт</v>
          </cell>
          <cell r="E8907">
            <v>0</v>
          </cell>
        </row>
        <row r="8908">
          <cell r="B8908">
            <v>8413703500</v>
          </cell>
          <cell r="C8908" t="str">
            <v>- - - не более 15 мм</v>
          </cell>
          <cell r="D8908" t="str">
            <v>шт</v>
          </cell>
          <cell r="E8908">
            <v>0</v>
          </cell>
        </row>
        <row r="8909">
          <cell r="B8909">
            <v>8413704500</v>
          </cell>
          <cell r="C8909" t="str">
            <v>- - - - насосы канально-центробежные и насосы вихревые (с боковыми каналами)</v>
          </cell>
          <cell r="D8909" t="str">
            <v>шт</v>
          </cell>
          <cell r="E8909">
            <v>0</v>
          </cell>
        </row>
        <row r="8910">
          <cell r="B8910">
            <v>8413705100</v>
          </cell>
          <cell r="C8910" t="str">
            <v>- - - - - - - моноблочные</v>
          </cell>
          <cell r="D8910" t="str">
            <v>шт</v>
          </cell>
          <cell r="E8910">
            <v>0</v>
          </cell>
        </row>
        <row r="8911">
          <cell r="B8911">
            <v>8413705900</v>
          </cell>
          <cell r="C8911" t="str">
            <v>- - - - - - - прочие</v>
          </cell>
          <cell r="D8911" t="str">
            <v>шт</v>
          </cell>
          <cell r="E8911">
            <v>0</v>
          </cell>
        </row>
        <row r="8912">
          <cell r="B8912">
            <v>8413706500</v>
          </cell>
          <cell r="C8912" t="str">
            <v>- - - - - - с количеством входных рабочих колес более одного</v>
          </cell>
          <cell r="D8912" t="str">
            <v>шт</v>
          </cell>
          <cell r="E8912">
            <v>0</v>
          </cell>
        </row>
        <row r="8913">
          <cell r="B8913">
            <v>8413707500</v>
          </cell>
          <cell r="C8913" t="str">
            <v>- - - - - многоступенчатые</v>
          </cell>
          <cell r="D8913" t="str">
            <v>шт</v>
          </cell>
          <cell r="E8913">
            <v>0</v>
          </cell>
        </row>
        <row r="8914">
          <cell r="B8914">
            <v>8413708100</v>
          </cell>
          <cell r="C8914" t="str">
            <v>- - - - - одноступенчатые</v>
          </cell>
          <cell r="D8914" t="str">
            <v>шт</v>
          </cell>
          <cell r="E8914">
            <v>0</v>
          </cell>
        </row>
        <row r="8915">
          <cell r="B8915">
            <v>8413708900</v>
          </cell>
          <cell r="C8915" t="str">
            <v>- - - - - многоступенчатые</v>
          </cell>
          <cell r="D8915" t="str">
            <v>шт</v>
          </cell>
          <cell r="E8915">
            <v>0</v>
          </cell>
        </row>
        <row r="8916">
          <cell r="B8916">
            <v>8413810000</v>
          </cell>
          <cell r="C8916" t="str">
            <v>- - насосы</v>
          </cell>
          <cell r="D8916" t="str">
            <v>шт</v>
          </cell>
          <cell r="E8916">
            <v>0</v>
          </cell>
        </row>
        <row r="8917">
          <cell r="B8917">
            <v>8413820011</v>
          </cell>
          <cell r="C8917" t="str">
            <v>- - - - станки - качалки</v>
          </cell>
          <cell r="D8917" t="str">
            <v>шт</v>
          </cell>
          <cell r="E8917">
            <v>0</v>
          </cell>
        </row>
        <row r="8918">
          <cell r="B8918">
            <v>8413820019</v>
          </cell>
          <cell r="C8918" t="str">
            <v>- - - - прочие</v>
          </cell>
          <cell r="D8918" t="str">
            <v>шт</v>
          </cell>
          <cell r="E8918">
            <v>0</v>
          </cell>
        </row>
        <row r="8919">
          <cell r="B8919">
            <v>8413820091</v>
          </cell>
          <cell r="C8919" t="str">
            <v>- - - - станки - качалки</v>
          </cell>
          <cell r="D8919" t="str">
            <v>шт</v>
          </cell>
          <cell r="E8919">
            <v>0</v>
          </cell>
        </row>
        <row r="8920">
          <cell r="B8920">
            <v>8413820099</v>
          </cell>
          <cell r="C8920" t="str">
            <v>- - - - прочие</v>
          </cell>
          <cell r="D8920" t="str">
            <v>шт</v>
          </cell>
          <cell r="E8920">
            <v>0</v>
          </cell>
        </row>
        <row r="8921">
          <cell r="B8921">
            <v>8413910001</v>
          </cell>
          <cell r="C8921" t="str">
            <v>- - - для промышленной сборки моторных транспортных средств товарных позиций 8701 - 8705, их узлов и агрегатов &lt;5&gt;</v>
          </cell>
          <cell r="E8921" t="str">
            <v>0</v>
          </cell>
        </row>
        <row r="8922">
          <cell r="B8922">
            <v>8413910008</v>
          </cell>
          <cell r="C8922" t="str">
            <v>- - - прочие</v>
          </cell>
          <cell r="D8922" t="str">
            <v>-</v>
          </cell>
          <cell r="E8922">
            <v>0</v>
          </cell>
        </row>
        <row r="8923">
          <cell r="B8923">
            <v>8413920000</v>
          </cell>
          <cell r="C8923" t="str">
            <v>- - подъемников жидкостей</v>
          </cell>
          <cell r="D8923" t="str">
            <v>-</v>
          </cell>
          <cell r="E8923">
            <v>0</v>
          </cell>
        </row>
        <row r="8924">
          <cell r="B8924">
            <v>8414102000</v>
          </cell>
          <cell r="C8924" t="str">
            <v>- - используемые в производстве полупроводников</v>
          </cell>
          <cell r="D8924" t="str">
            <v>шт</v>
          </cell>
          <cell r="E8924">
            <v>0</v>
          </cell>
        </row>
        <row r="8925">
          <cell r="B8925">
            <v>8414102500</v>
          </cell>
          <cell r="C8925" t="str">
            <v>- - - насосы роторные поршневые, насосы роторные со скользящими лопастями, насосы молекулярные (вакуумные) и насосы типа Рутс</v>
          </cell>
          <cell r="D8925" t="str">
            <v>шт</v>
          </cell>
          <cell r="E8925">
            <v>0</v>
          </cell>
        </row>
        <row r="8926">
          <cell r="B8926">
            <v>8414108100</v>
          </cell>
          <cell r="C8926" t="str">
            <v>- - - - насосы диффузионные, криогенные и адсорбционные</v>
          </cell>
          <cell r="D8926" t="str">
            <v>шт</v>
          </cell>
          <cell r="E8926">
            <v>0</v>
          </cell>
        </row>
        <row r="8927">
          <cell r="B8927">
            <v>8414108900</v>
          </cell>
          <cell r="C8927" t="str">
            <v>- - - - прочие</v>
          </cell>
          <cell r="D8927" t="str">
            <v>шт</v>
          </cell>
          <cell r="E8927">
            <v>0</v>
          </cell>
        </row>
        <row r="8928">
          <cell r="B8928">
            <v>8414202000</v>
          </cell>
          <cell r="C8928" t="str">
            <v>- - насосы ручные для велосипедов</v>
          </cell>
          <cell r="D8928" t="str">
            <v>шт</v>
          </cell>
          <cell r="E8928">
            <v>0</v>
          </cell>
        </row>
        <row r="8929">
          <cell r="B8929">
            <v>8414208000</v>
          </cell>
          <cell r="C8929" t="str">
            <v>- - прочие</v>
          </cell>
          <cell r="D8929" t="str">
            <v>шт</v>
          </cell>
          <cell r="E8929">
            <v>0</v>
          </cell>
        </row>
        <row r="8930">
          <cell r="B8930">
            <v>8414302001</v>
          </cell>
          <cell r="C8930" t="str">
            <v>- - - для гражданских воздушных судов &lt;5&gt;</v>
          </cell>
          <cell r="D8930" t="str">
            <v>шт</v>
          </cell>
          <cell r="E8930">
            <v>0</v>
          </cell>
        </row>
        <row r="8931">
          <cell r="B8931">
            <v>414302003</v>
          </cell>
          <cell r="C8931" t="str">
            <v>- - - - - линейные (с линейным электрическим двигателем)</v>
          </cell>
          <cell r="D8931" t="str">
            <v>шт</v>
          </cell>
          <cell r="E8931">
            <v>5</v>
          </cell>
        </row>
        <row r="8932">
          <cell r="B8932">
            <v>8414302004</v>
          </cell>
          <cell r="C8932" t="str">
            <v>- - - - - - номинальной мощностью охлаждения (холодопроизводительностью) не более 0,16 кВт, определенной по методу ASHRAE</v>
          </cell>
          <cell r="D8932" t="str">
            <v>шт</v>
          </cell>
          <cell r="E8932">
            <v>5</v>
          </cell>
        </row>
        <row r="8933">
          <cell r="B8933">
            <v>8414302005</v>
          </cell>
          <cell r="C8933" t="str">
            <v>- - - - - - прочие</v>
          </cell>
          <cell r="D8933" t="str">
            <v>шт</v>
          </cell>
          <cell r="E8933">
            <v>5</v>
          </cell>
        </row>
        <row r="8934">
          <cell r="B8934">
            <v>8414302009</v>
          </cell>
          <cell r="C8934" t="str">
            <v>- - - - прочие</v>
          </cell>
          <cell r="D8934" t="str">
            <v>шт</v>
          </cell>
          <cell r="E8934">
            <v>5</v>
          </cell>
        </row>
        <row r="8935">
          <cell r="B8935">
            <v>8414308101</v>
          </cell>
          <cell r="C8935" t="str">
            <v>- - - - для гражданских воздушных судов &lt;5&gt;</v>
          </cell>
          <cell r="D8935" t="str">
            <v>шт</v>
          </cell>
          <cell r="E8935">
            <v>0</v>
          </cell>
        </row>
        <row r="8936">
          <cell r="B8936">
            <v>8414308105</v>
          </cell>
          <cell r="C8936" t="str">
            <v>- - - - для промышленной сборки моторных транспортных средств товарных позиций 8701 - 8705, их узлов и агрегатов &lt;5&gt;</v>
          </cell>
          <cell r="D8936" t="str">
            <v>шт</v>
          </cell>
          <cell r="E8936">
            <v>5</v>
          </cell>
        </row>
        <row r="8937">
          <cell r="B8937">
            <v>8414308106</v>
          </cell>
          <cell r="C8937" t="str">
            <v>- - - - - мощностью более 0,4 кВт, но не более 1,3 кВт</v>
          </cell>
          <cell r="D8937" t="str">
            <v>шт</v>
          </cell>
          <cell r="E8937">
            <v>5</v>
          </cell>
        </row>
        <row r="8938">
          <cell r="B8938">
            <v>8414308107</v>
          </cell>
          <cell r="C8938" t="str">
            <v>- - - - - мощностью более 1,3 кВт, но не более 10 кВт</v>
          </cell>
          <cell r="D8938" t="str">
            <v>шт</v>
          </cell>
          <cell r="E8938">
            <v>5</v>
          </cell>
        </row>
        <row r="8939">
          <cell r="B8939">
            <v>8414308109</v>
          </cell>
          <cell r="C8939" t="str">
            <v>- - - - - прочие</v>
          </cell>
          <cell r="D8939" t="str">
            <v>шт</v>
          </cell>
          <cell r="E8939">
            <v>5</v>
          </cell>
        </row>
        <row r="8940">
          <cell r="B8940">
            <v>8414308901</v>
          </cell>
          <cell r="C8940" t="str">
            <v>- - - - для гражданских воздушных судов &lt;5&gt;</v>
          </cell>
          <cell r="D8940" t="str">
            <v>шт</v>
          </cell>
          <cell r="E8940">
            <v>0</v>
          </cell>
        </row>
        <row r="8941">
          <cell r="B8941">
            <v>8414308902</v>
          </cell>
          <cell r="C8941" t="str">
            <v>- - - - - мощностью 0,4 кВт и более, но не более 1,3 кВт</v>
          </cell>
          <cell r="D8941" t="str">
            <v>шт</v>
          </cell>
          <cell r="E8941">
            <v>5</v>
          </cell>
        </row>
        <row r="8942">
          <cell r="B8942">
            <v>8414308909</v>
          </cell>
          <cell r="C8942" t="str">
            <v>- - - - - прочие</v>
          </cell>
          <cell r="D8942" t="str">
            <v>шт</v>
          </cell>
          <cell r="E8942">
            <v>5</v>
          </cell>
        </row>
        <row r="8943">
          <cell r="B8943">
            <v>8414401000</v>
          </cell>
          <cell r="C8943" t="str">
            <v>- - производительностью не более</v>
          </cell>
          <cell r="D8943" t="str">
            <v>шт</v>
          </cell>
          <cell r="E8943">
            <v>0</v>
          </cell>
        </row>
        <row r="8944">
          <cell r="B8944">
            <v>8414409000</v>
          </cell>
          <cell r="C8944" t="str">
            <v>- - производительностью более 2 м3/мин</v>
          </cell>
          <cell r="D8944" t="str">
            <v>шт</v>
          </cell>
          <cell r="E8944">
            <v>0</v>
          </cell>
        </row>
        <row r="8945">
          <cell r="B8945">
            <v>8414510000</v>
          </cell>
          <cell r="C8945" t="str">
            <v>- - настольные, настенные, напольные, потолочные, для крыш или для окон со встроенным электрическим двигателем номинальной выходной мощностью не более 125 Вт</v>
          </cell>
          <cell r="D8945" t="str">
            <v>шт</v>
          </cell>
          <cell r="E8945">
            <v>0</v>
          </cell>
        </row>
        <row r="8946">
          <cell r="B8946">
            <v>8414592000</v>
          </cell>
          <cell r="C8946" t="str">
            <v>- - - вентиляторы осевые</v>
          </cell>
          <cell r="D8946" t="str">
            <v>шт</v>
          </cell>
          <cell r="E8946">
            <v>0</v>
          </cell>
        </row>
        <row r="8947">
          <cell r="B8947">
            <v>8414594000</v>
          </cell>
          <cell r="C8947" t="str">
            <v>- - - вентиляторы центробежные</v>
          </cell>
          <cell r="D8947" t="str">
            <v>шт</v>
          </cell>
          <cell r="E8947">
            <v>0</v>
          </cell>
        </row>
        <row r="8948">
          <cell r="B8948">
            <v>8414598000</v>
          </cell>
          <cell r="C8948" t="str">
            <v>- - - прочие</v>
          </cell>
          <cell r="D8948" t="str">
            <v>шт</v>
          </cell>
          <cell r="E8948">
            <v>0</v>
          </cell>
        </row>
        <row r="8949">
          <cell r="B8949">
            <v>8414600001</v>
          </cell>
          <cell r="C8949" t="str">
            <v>- - наименьшим горизонтальным размером не более 100 см, вертикальным размером не более 130 см, номинальным напряжением не более 250 В, производительностью не более 1500 м3/ч, с жироулавливающим элементом или местом для его установки, с посадочным местом для подсоединения воздуховода</v>
          </cell>
          <cell r="D8949" t="str">
            <v>шт</v>
          </cell>
          <cell r="E8949">
            <v>5</v>
          </cell>
        </row>
        <row r="8950">
          <cell r="B8950">
            <v>8414600009</v>
          </cell>
          <cell r="C8950" t="str">
            <v>- - прочие</v>
          </cell>
          <cell r="D8950" t="str">
            <v>шт</v>
          </cell>
          <cell r="E8950">
            <v>0</v>
          </cell>
        </row>
        <row r="8951">
          <cell r="B8951">
            <v>8414801100</v>
          </cell>
          <cell r="C8951" t="str">
            <v>- - - одноступенчатые</v>
          </cell>
          <cell r="D8951" t="str">
            <v>шт</v>
          </cell>
          <cell r="E8951">
            <v>0</v>
          </cell>
        </row>
        <row r="8952">
          <cell r="B8952">
            <v>8414801900</v>
          </cell>
          <cell r="C8952" t="str">
            <v>- - - многоступенчатые</v>
          </cell>
          <cell r="D8952" t="str">
            <v>шт</v>
          </cell>
          <cell r="E8952">
            <v>0</v>
          </cell>
        </row>
        <row r="8953">
          <cell r="B8953">
            <v>8414802200</v>
          </cell>
          <cell r="C8953" t="str">
            <v>- - - - не более 60 м3/ч</v>
          </cell>
          <cell r="D8953" t="str">
            <v>шт</v>
          </cell>
          <cell r="E8953">
            <v>0</v>
          </cell>
        </row>
        <row r="8954">
          <cell r="B8954">
            <v>8414802800</v>
          </cell>
          <cell r="C8954" t="str">
            <v>- - - - более 60 м3/ч</v>
          </cell>
          <cell r="D8954" t="str">
            <v>шт</v>
          </cell>
          <cell r="E8954">
            <v>0</v>
          </cell>
        </row>
        <row r="8955">
          <cell r="B8955">
            <v>8414805100</v>
          </cell>
          <cell r="C8955" t="str">
            <v>- - - - не более 120 м3/ч</v>
          </cell>
          <cell r="D8955" t="str">
            <v>шт</v>
          </cell>
          <cell r="E8955">
            <v>0</v>
          </cell>
        </row>
        <row r="8956">
          <cell r="B8956">
            <v>8414805900</v>
          </cell>
          <cell r="C8956" t="str">
            <v>- - - - более 120 м3/ч</v>
          </cell>
          <cell r="D8956" t="str">
            <v>шт</v>
          </cell>
          <cell r="E8956">
            <v>0</v>
          </cell>
        </row>
        <row r="8957">
          <cell r="B8957">
            <v>8414807300</v>
          </cell>
          <cell r="C8957" t="str">
            <v>- - - одновальные</v>
          </cell>
          <cell r="D8957" t="str">
            <v>шт</v>
          </cell>
          <cell r="E8957">
            <v>0</v>
          </cell>
        </row>
        <row r="8958">
          <cell r="B8958">
            <v>8414807500</v>
          </cell>
          <cell r="C8958" t="str">
            <v>- - - - компрессоры винтовые</v>
          </cell>
          <cell r="D8958" t="str">
            <v>шт</v>
          </cell>
          <cell r="E8958">
            <v>0</v>
          </cell>
        </row>
        <row r="8959">
          <cell r="B8959">
            <v>8414807800</v>
          </cell>
          <cell r="C8959" t="str">
            <v>- - - - прочие</v>
          </cell>
          <cell r="D8959" t="str">
            <v>шт</v>
          </cell>
          <cell r="E8959">
            <v>0</v>
          </cell>
        </row>
        <row r="8960">
          <cell r="B8960">
            <v>8414808000</v>
          </cell>
          <cell r="C8960" t="str">
            <v>- - прочие</v>
          </cell>
          <cell r="D8960" t="str">
            <v>шт</v>
          </cell>
          <cell r="E8960">
            <v>0</v>
          </cell>
        </row>
        <row r="8961">
          <cell r="B8961">
            <v>8414900000</v>
          </cell>
          <cell r="C8961" t="str">
            <v>- части</v>
          </cell>
          <cell r="D8961" t="str">
            <v>-</v>
          </cell>
          <cell r="E8961">
            <v>0</v>
          </cell>
        </row>
        <row r="8962">
          <cell r="B8962">
            <v>8415101000</v>
          </cell>
          <cell r="C8962" t="str">
            <v>- - в едином корпусе</v>
          </cell>
          <cell r="D8962" t="str">
            <v>шт</v>
          </cell>
          <cell r="E8962">
            <v>0</v>
          </cell>
        </row>
        <row r="8963">
          <cell r="B8963">
            <v>8415109000</v>
          </cell>
          <cell r="C8963" t="e">
            <v>#VALUE!</v>
          </cell>
          <cell r="D8963" t="str">
            <v>шт</v>
          </cell>
          <cell r="E8963">
            <v>0</v>
          </cell>
        </row>
        <row r="8964">
          <cell r="B8964">
            <v>8415200001</v>
          </cell>
          <cell r="C8964" t="str">
            <v>- - для промышленной сборки моторных транспортных средств товарных позиций 8701 - 8705, их узлов и агрегатов &lt;5&gt;</v>
          </cell>
          <cell r="D8964" t="str">
            <v>шт</v>
          </cell>
          <cell r="E8964">
            <v>0</v>
          </cell>
        </row>
        <row r="8965">
          <cell r="B8965">
            <v>8415200009</v>
          </cell>
          <cell r="C8965" t="str">
            <v>- - прочие</v>
          </cell>
          <cell r="D8965" t="str">
            <v>шт</v>
          </cell>
          <cell r="E8965">
            <v>0</v>
          </cell>
        </row>
        <row r="8966">
          <cell r="B8966">
            <v>8415810010</v>
          </cell>
          <cell r="C8966" t="str">
            <v>- - - промышленные кондиционеры с автоматической регулировкой температуры и влажности для поддержания микроклимата в специальных производственных помещениях</v>
          </cell>
          <cell r="D8966" t="str">
            <v>шт</v>
          </cell>
          <cell r="E8966">
            <v>0</v>
          </cell>
        </row>
        <row r="8967">
          <cell r="B8967">
            <v>8415810090</v>
          </cell>
          <cell r="C8967" t="str">
            <v>- - - прочие</v>
          </cell>
          <cell r="D8967" t="str">
            <v>шт</v>
          </cell>
          <cell r="E8967">
            <v>0</v>
          </cell>
        </row>
        <row r="8968">
          <cell r="B8968">
            <v>8415820000</v>
          </cell>
          <cell r="C8968" t="str">
            <v>- - прочие со встроенной холодильной установкой</v>
          </cell>
          <cell r="D8968" t="str">
            <v>шт</v>
          </cell>
          <cell r="E8968">
            <v>0</v>
          </cell>
        </row>
        <row r="8969">
          <cell r="B8969">
            <v>8415830000</v>
          </cell>
          <cell r="C8969" t="str">
            <v>- - без встроенной холодильной установки</v>
          </cell>
          <cell r="D8969" t="str">
            <v>шт</v>
          </cell>
          <cell r="E8969">
            <v>0</v>
          </cell>
        </row>
        <row r="8970">
          <cell r="B8970">
            <v>8415900001</v>
          </cell>
          <cell r="C8970" t="str">
            <v>- - установок кондиционирования воздуха, предназначенных для промышленной сборки моторных транспортных средств товарных позиций 8701 - 8705, их узлов и агрегатов &lt;5&gt;</v>
          </cell>
          <cell r="D8970" t="str">
            <v>-</v>
          </cell>
          <cell r="E8970">
            <v>0</v>
          </cell>
        </row>
        <row r="8971">
          <cell r="B8971">
            <v>8415900002</v>
          </cell>
          <cell r="C8971" t="str">
            <v>- - установок кондиционирования воздуха субпозиции 8415 81, 8415 82 или 8415 83, для гражданских воздушных судов &lt;5&gt;</v>
          </cell>
          <cell r="D8971" t="str">
            <v>-</v>
          </cell>
          <cell r="E8971">
            <v>0</v>
          </cell>
        </row>
        <row r="8972">
          <cell r="B8972">
            <v>8415900009</v>
          </cell>
          <cell r="C8972" t="str">
            <v>- - прочие</v>
          </cell>
          <cell r="D8972" t="str">
            <v>-</v>
          </cell>
          <cell r="E8972">
            <v>0</v>
          </cell>
        </row>
        <row r="8973">
          <cell r="B8973">
            <v>8416101000</v>
          </cell>
          <cell r="C8973" t="str">
            <v>- - имеющие в своем составе устройство автоматического управления</v>
          </cell>
          <cell r="D8973" t="str">
            <v>шт</v>
          </cell>
          <cell r="E8973">
            <v>0</v>
          </cell>
        </row>
        <row r="8974">
          <cell r="B8974">
            <v>8416109000</v>
          </cell>
          <cell r="C8974" t="str">
            <v>- - прочие</v>
          </cell>
          <cell r="D8974" t="str">
            <v>шт</v>
          </cell>
          <cell r="E8974">
            <v>0</v>
          </cell>
        </row>
        <row r="8975">
          <cell r="B8975">
            <v>8416201000</v>
          </cell>
          <cell r="C8975" t="str">
            <v>- - только для газа, моноблочные, имеющие в своем составе вентилятор и устройство управления</v>
          </cell>
          <cell r="D8975" t="str">
            <v>шт</v>
          </cell>
          <cell r="E8975">
            <v>0</v>
          </cell>
        </row>
        <row r="8976">
          <cell r="B8976">
            <v>8416202000</v>
          </cell>
          <cell r="C8976" t="str">
            <v>- - - горелки комбинированные</v>
          </cell>
          <cell r="D8976" t="str">
            <v>шт</v>
          </cell>
          <cell r="E8976">
            <v>0</v>
          </cell>
        </row>
        <row r="8977">
          <cell r="B8977">
            <v>8416208000</v>
          </cell>
          <cell r="C8977" t="str">
            <v>- - - прочие</v>
          </cell>
          <cell r="D8977" t="str">
            <v>-</v>
          </cell>
          <cell r="E8977">
            <v>0</v>
          </cell>
        </row>
        <row r="8978">
          <cell r="B8978">
            <v>8416300000</v>
          </cell>
          <cell r="C8978" t="str">
            <v>- топки механические, включая их механические колосниковые решетки, механические золоудалители и аналогичные устройства</v>
          </cell>
          <cell r="D8978" t="str">
            <v>-</v>
          </cell>
          <cell r="E8978">
            <v>0</v>
          </cell>
        </row>
        <row r="8979">
          <cell r="B8979">
            <v>8416900000</v>
          </cell>
          <cell r="C8979" t="str">
            <v>- части</v>
          </cell>
          <cell r="D8979" t="str">
            <v>-</v>
          </cell>
          <cell r="E8979">
            <v>0</v>
          </cell>
        </row>
        <row r="8980">
          <cell r="B8980">
            <v>8417100000</v>
          </cell>
          <cell r="C8980" t="str">
            <v>- горны и печи для обжига, плавки или иной термообработки руд, пиритных руд или металлов</v>
          </cell>
          <cell r="D8980" t="str">
            <v>шт</v>
          </cell>
          <cell r="E8980">
            <v>0</v>
          </cell>
        </row>
        <row r="8981">
          <cell r="B8981">
            <v>8417201000</v>
          </cell>
          <cell r="C8981" t="str">
            <v>- - туннельные печи</v>
          </cell>
          <cell r="D8981" t="str">
            <v>шт</v>
          </cell>
          <cell r="E8981">
            <v>0</v>
          </cell>
        </row>
        <row r="8982">
          <cell r="B8982">
            <v>8417209000</v>
          </cell>
          <cell r="C8982" t="str">
            <v>- - прочие</v>
          </cell>
          <cell r="D8982" t="str">
            <v>шт</v>
          </cell>
          <cell r="E8982">
            <v>0</v>
          </cell>
        </row>
        <row r="8983">
          <cell r="B8983">
            <v>8417803000</v>
          </cell>
          <cell r="C8983" t="str">
            <v>- - горны и печи для обжига керамических изделий</v>
          </cell>
          <cell r="D8983" t="str">
            <v>шт</v>
          </cell>
          <cell r="E8983">
            <v>0</v>
          </cell>
        </row>
        <row r="8984">
          <cell r="B8984">
            <v>8417805000</v>
          </cell>
          <cell r="C8984" t="str">
            <v>- - горны и печи для обжига цемента, стекла или химических продуктов</v>
          </cell>
          <cell r="D8984" t="str">
            <v>шт</v>
          </cell>
          <cell r="E8984">
            <v>0</v>
          </cell>
        </row>
        <row r="8985">
          <cell r="B8985">
            <v>8417807000</v>
          </cell>
          <cell r="C8985" t="str">
            <v>- - прочие</v>
          </cell>
          <cell r="D8985" t="str">
            <v>шт</v>
          </cell>
          <cell r="E8985">
            <v>0</v>
          </cell>
        </row>
        <row r="8986">
          <cell r="B8986">
            <v>8417900000</v>
          </cell>
          <cell r="C8986" t="str">
            <v>- части</v>
          </cell>
          <cell r="D8986" t="str">
            <v>шт</v>
          </cell>
          <cell r="E8986">
            <v>0</v>
          </cell>
        </row>
        <row r="8987">
          <cell r="B8987">
            <v>8418102001</v>
          </cell>
          <cell r="C8987" t="str">
            <v>- - - холодильники-морозильники бытовые</v>
          </cell>
          <cell r="D8987" t="str">
            <v>шт</v>
          </cell>
          <cell r="E8987">
            <v>13.6</v>
          </cell>
        </row>
        <row r="8988">
          <cell r="B8988">
            <v>8418102002</v>
          </cell>
          <cell r="C8988" t="str">
            <v>- - - - для гражданских воздушных судов &lt;5&gt;</v>
          </cell>
          <cell r="D8988" t="str">
            <v>шт</v>
          </cell>
          <cell r="E8988">
            <v>5</v>
          </cell>
        </row>
        <row r="8989">
          <cell r="B8989">
            <v>8418102008</v>
          </cell>
          <cell r="C8989" t="str">
            <v>- - - - прочие</v>
          </cell>
          <cell r="D8989" t="str">
            <v>шт</v>
          </cell>
          <cell r="E8989">
            <v>10</v>
          </cell>
        </row>
        <row r="8990">
          <cell r="B8990">
            <v>8418108001</v>
          </cell>
          <cell r="C8990" t="str">
            <v>- - - холодильники-морозильники бытовые</v>
          </cell>
          <cell r="D8990" t="str">
            <v>шт</v>
          </cell>
          <cell r="E8990">
            <v>12</v>
          </cell>
        </row>
        <row r="8991">
          <cell r="B8991">
            <v>8418108002</v>
          </cell>
          <cell r="C8991" t="str">
            <v>- - - - для гражданских воздушных судов &lt;5&gt;</v>
          </cell>
          <cell r="D8991" t="str">
            <v>шт</v>
          </cell>
          <cell r="E8991">
            <v>5</v>
          </cell>
        </row>
        <row r="8992">
          <cell r="B8992">
            <v>8418108008</v>
          </cell>
          <cell r="C8992" t="str">
            <v>- - - - прочие</v>
          </cell>
          <cell r="D8992" t="str">
            <v>шт</v>
          </cell>
          <cell r="E8992">
            <v>14.4</v>
          </cell>
        </row>
        <row r="8993">
          <cell r="B8993">
            <v>8418211000</v>
          </cell>
          <cell r="C8993" t="str">
            <v>- - - емкостью более 340 л</v>
          </cell>
          <cell r="D8993" t="str">
            <v>шт</v>
          </cell>
          <cell r="E8993">
            <v>10</v>
          </cell>
        </row>
        <row r="8994">
          <cell r="B8994">
            <v>8418215900</v>
          </cell>
          <cell r="C8994" t="str">
            <v>- - - - встраиваемого типа</v>
          </cell>
          <cell r="D8994" t="str">
            <v>шт</v>
          </cell>
          <cell r="E8994">
            <v>12</v>
          </cell>
        </row>
        <row r="8995">
          <cell r="B8995">
            <v>8418219900</v>
          </cell>
          <cell r="C8995" t="str">
            <v>- - - - - более 250 л, но не более 340 л</v>
          </cell>
          <cell r="D8995" t="str">
            <v>шт</v>
          </cell>
          <cell r="E8995">
            <v>12</v>
          </cell>
        </row>
        <row r="8996">
          <cell r="B8996">
            <v>8418290000</v>
          </cell>
          <cell r="C8996" t="str">
            <v>- - прочие</v>
          </cell>
          <cell r="D8996" t="str">
            <v>шт</v>
          </cell>
          <cell r="E8996" t="str">
            <v>15, но не менее 0,165 евро за 1 л</v>
          </cell>
        </row>
        <row r="8997">
          <cell r="B8997">
            <v>8418302002</v>
          </cell>
          <cell r="C8997" t="str">
            <v>- - - - для гражданских воздушных судов &lt;5&gt;</v>
          </cell>
          <cell r="D8997" t="str">
            <v>шт</v>
          </cell>
          <cell r="E8997">
            <v>8</v>
          </cell>
        </row>
        <row r="8998">
          <cell r="B8998">
            <v>8418302008</v>
          </cell>
          <cell r="C8998" t="str">
            <v>- - - - прочие</v>
          </cell>
          <cell r="D8998" t="str">
            <v>шт</v>
          </cell>
          <cell r="E8998">
            <v>13.6</v>
          </cell>
        </row>
        <row r="8999">
          <cell r="B8999">
            <v>8418308002</v>
          </cell>
          <cell r="C8999" t="str">
            <v>- - - - для гражданских воздушных судов &lt;5&gt;</v>
          </cell>
          <cell r="D8999" t="str">
            <v>шт</v>
          </cell>
          <cell r="E8999">
            <v>8</v>
          </cell>
        </row>
        <row r="9000">
          <cell r="B9000">
            <v>8418308008</v>
          </cell>
          <cell r="C9000" t="str">
            <v>- - - - прочие</v>
          </cell>
          <cell r="D9000" t="str">
            <v>шт</v>
          </cell>
          <cell r="E9000">
            <v>13.6</v>
          </cell>
        </row>
        <row r="9001">
          <cell r="B9001">
            <v>8418402001</v>
          </cell>
          <cell r="C9001" t="str">
            <v>- - - морозильники бытовые</v>
          </cell>
          <cell r="D9001" t="str">
            <v>шт</v>
          </cell>
          <cell r="E9001" t="str">
            <v>15, но не менее 0,165 евро за 1 л</v>
          </cell>
        </row>
        <row r="9002">
          <cell r="B9002">
            <v>8418402002</v>
          </cell>
          <cell r="C9002" t="str">
            <v>- - - - для гражданских воздушных судов &lt;5&gt;</v>
          </cell>
          <cell r="D9002" t="str">
            <v>шт</v>
          </cell>
          <cell r="E9002">
            <v>8</v>
          </cell>
        </row>
        <row r="9003">
          <cell r="B9003">
            <v>8418402008</v>
          </cell>
          <cell r="C9003" t="str">
            <v>- - - - прочие</v>
          </cell>
          <cell r="D9003" t="str">
            <v>шт</v>
          </cell>
          <cell r="E9003">
            <v>15</v>
          </cell>
        </row>
        <row r="9004">
          <cell r="B9004">
            <v>8418408001</v>
          </cell>
          <cell r="C9004" t="str">
            <v>- - - морозильники бытовые</v>
          </cell>
          <cell r="D9004" t="str">
            <v>шт</v>
          </cell>
          <cell r="E9004" t="str">
            <v>15, но не менее 0,16 евро за 1 л</v>
          </cell>
        </row>
        <row r="9005">
          <cell r="B9005">
            <v>8418408002</v>
          </cell>
          <cell r="C9005" t="str">
            <v>- - - - для гражданских воздушных судов &lt;5&gt;</v>
          </cell>
          <cell r="D9005" t="str">
            <v>шт</v>
          </cell>
          <cell r="E9005">
            <v>8</v>
          </cell>
        </row>
        <row r="9006">
          <cell r="B9006">
            <v>8418408008</v>
          </cell>
          <cell r="C9006" t="str">
            <v>- - - - прочие</v>
          </cell>
          <cell r="D9006" t="str">
            <v>шт</v>
          </cell>
          <cell r="E9006">
            <v>10</v>
          </cell>
        </row>
        <row r="9007">
          <cell r="B9007">
            <v>8418501100</v>
          </cell>
          <cell r="C9007" t="str">
            <v>- - - для хранения замороженных пищевых продуктов</v>
          </cell>
          <cell r="D9007" t="str">
            <v>шт</v>
          </cell>
          <cell r="E9007">
            <v>13.6</v>
          </cell>
        </row>
        <row r="9008">
          <cell r="B9008">
            <v>8418501900</v>
          </cell>
          <cell r="C9008" t="str">
            <v>- - - прочие</v>
          </cell>
          <cell r="D9008" t="str">
            <v>шт</v>
          </cell>
          <cell r="E9008">
            <v>12</v>
          </cell>
        </row>
        <row r="9009">
          <cell r="B9009">
            <v>8418509001</v>
          </cell>
          <cell r="C9009" t="str">
            <v>- - - для глубокого замораживания, кроме изделий субпозиций 8418 30 и 8418 40</v>
          </cell>
          <cell r="D9009" t="str">
            <v>шт</v>
          </cell>
          <cell r="E9009">
            <v>12</v>
          </cell>
        </row>
        <row r="9010">
          <cell r="B9010">
            <v>8418509009</v>
          </cell>
          <cell r="C9010" t="str">
            <v>- - - прочая</v>
          </cell>
          <cell r="D9010" t="str">
            <v>шт</v>
          </cell>
          <cell r="E9010">
            <v>13.6</v>
          </cell>
        </row>
        <row r="9011">
          <cell r="B9011">
            <v>8418610011</v>
          </cell>
          <cell r="C9011" t="str">
            <v>- - - - абсорбционные тепловые насосы</v>
          </cell>
          <cell r="D9011" t="str">
            <v>шт</v>
          </cell>
          <cell r="E9011">
            <v>11</v>
          </cell>
        </row>
        <row r="9012">
          <cell r="B9012">
            <v>8418610019</v>
          </cell>
          <cell r="C9012" t="str">
            <v>- - - - прочие</v>
          </cell>
          <cell r="D9012" t="str">
            <v>шт</v>
          </cell>
          <cell r="E9012">
            <v>7.5</v>
          </cell>
        </row>
        <row r="9013">
          <cell r="B9013">
            <v>8418610091</v>
          </cell>
          <cell r="C9013" t="str">
            <v>- - - - для гражданских воздушных судов &lt;5&gt;</v>
          </cell>
          <cell r="D9013" t="str">
            <v>шт</v>
          </cell>
          <cell r="E9013">
            <v>5</v>
          </cell>
        </row>
        <row r="9014">
          <cell r="B9014">
            <v>8418610099</v>
          </cell>
          <cell r="C9014" t="str">
            <v>- - - - прочие</v>
          </cell>
          <cell r="D9014" t="str">
            <v>шт</v>
          </cell>
          <cell r="E9014">
            <v>7.5</v>
          </cell>
        </row>
        <row r="9015">
          <cell r="B9015">
            <v>8418690001</v>
          </cell>
          <cell r="C9015" t="str">
            <v>- - - для пивоваренной промышленности</v>
          </cell>
          <cell r="D9015" t="str">
            <v>-</v>
          </cell>
          <cell r="E9015">
            <v>0</v>
          </cell>
        </row>
        <row r="9016">
          <cell r="B9016">
            <v>8418690002</v>
          </cell>
          <cell r="C9016" t="str">
            <v>- - - для гражданских воздушных судов &lt;5&gt;</v>
          </cell>
          <cell r="D9016" t="str">
            <v>-</v>
          </cell>
          <cell r="E9016">
            <v>5</v>
          </cell>
        </row>
        <row r="9017">
          <cell r="B9017">
            <v>8418690008</v>
          </cell>
          <cell r="C9017" t="str">
            <v>- - - прочее</v>
          </cell>
          <cell r="D9017" t="str">
            <v>-</v>
          </cell>
          <cell r="E9017">
            <v>10</v>
          </cell>
        </row>
        <row r="9018">
          <cell r="B9018">
            <v>8418910000</v>
          </cell>
          <cell r="C9018" t="str">
            <v>- - мебель для встраивания холодильного или морозильного оборудования</v>
          </cell>
          <cell r="D9018" t="str">
            <v>-</v>
          </cell>
          <cell r="E9018">
            <v>12</v>
          </cell>
        </row>
        <row r="9019">
          <cell r="B9019">
            <v>8418991001</v>
          </cell>
          <cell r="C9019" t="str">
            <v>- - - - конденсаторы ребристо-трубного типа, с количеством охлаждающих контуров не более двух, с длиной конденсатора (без учета соединительных трубчатых элементов) не менее 1300 мм, но не более 1360 мм и шириной (без учета крепежных деталей) не более 650 мм, с расположением изогнутых (полукруглых) участков теплообменной трубки и проволочных элементов вдоль наибольшей стороны конденсатора</v>
          </cell>
          <cell r="D9019" t="str">
            <v>-</v>
          </cell>
          <cell r="E9019">
            <v>10</v>
          </cell>
        </row>
        <row r="9020">
          <cell r="B9020">
            <v>8418991009</v>
          </cell>
          <cell r="C9020" t="str">
            <v>- - - - прочие</v>
          </cell>
          <cell r="D9020" t="str">
            <v>-</v>
          </cell>
          <cell r="E9020">
            <v>10</v>
          </cell>
        </row>
        <row r="9021">
          <cell r="B9021">
            <v>8418999000</v>
          </cell>
          <cell r="C9021" t="str">
            <v>- - - прочие</v>
          </cell>
          <cell r="D9021" t="str">
            <v>-</v>
          </cell>
          <cell r="E9021">
            <v>10</v>
          </cell>
        </row>
        <row r="9022">
          <cell r="B9022">
            <v>8419110000</v>
          </cell>
          <cell r="C9022" t="str">
            <v>- - проточные газовые водонагреватели</v>
          </cell>
          <cell r="D9022" t="str">
            <v>шт</v>
          </cell>
          <cell r="E9022">
            <v>5</v>
          </cell>
        </row>
        <row r="9023">
          <cell r="B9023">
            <v>8419190000</v>
          </cell>
          <cell r="C9023" t="str">
            <v>- - прочие</v>
          </cell>
          <cell r="D9023" t="str">
            <v>шт</v>
          </cell>
          <cell r="E9023">
            <v>0</v>
          </cell>
        </row>
        <row r="9024">
          <cell r="B9024">
            <v>8419200000</v>
          </cell>
          <cell r="C9024" t="str">
            <v>- стерилизаторы медицинские, хирургические или лабораторные</v>
          </cell>
          <cell r="D9024" t="str">
            <v>шт</v>
          </cell>
          <cell r="E9024">
            <v>0</v>
          </cell>
        </row>
        <row r="9025">
          <cell r="B9025">
            <v>8419310000</v>
          </cell>
          <cell r="C9025" t="str">
            <v>- - для сельскохозяйственной продукции</v>
          </cell>
          <cell r="D9025" t="str">
            <v>шт</v>
          </cell>
          <cell r="E9025">
            <v>0</v>
          </cell>
        </row>
        <row r="9026">
          <cell r="B9026">
            <v>8419320000</v>
          </cell>
          <cell r="C9026" t="str">
            <v>- - для древесины, целлюлозы, бумаги или картона</v>
          </cell>
          <cell r="D9026" t="str">
            <v>шт</v>
          </cell>
          <cell r="E9026">
            <v>0</v>
          </cell>
        </row>
        <row r="9027">
          <cell r="B9027">
            <v>8419390001</v>
          </cell>
          <cell r="C9027" t="str">
            <v>- - - для медицинской промышленности</v>
          </cell>
          <cell r="D9027" t="str">
            <v>шт</v>
          </cell>
          <cell r="E9027">
            <v>0</v>
          </cell>
        </row>
        <row r="9028">
          <cell r="B9028">
            <v>8419390002</v>
          </cell>
          <cell r="C9028" t="str">
            <v>- - - для промышленной сборки моторных транспортных средств товарных позиций 8701 - 8705, их узлов и агрегатов &lt;5&gt;</v>
          </cell>
          <cell r="D9028" t="str">
            <v>шт</v>
          </cell>
          <cell r="E9028">
            <v>0</v>
          </cell>
        </row>
        <row r="9029">
          <cell r="B9029">
            <v>8419390009</v>
          </cell>
          <cell r="C9029" t="str">
            <v>- - - прочие</v>
          </cell>
          <cell r="D9029" t="str">
            <v>шт</v>
          </cell>
          <cell r="E9029">
            <v>0</v>
          </cell>
        </row>
        <row r="9030">
          <cell r="B9030">
            <v>8419400001</v>
          </cell>
          <cell r="C9030" t="str">
            <v>- - для медицинской промышленности</v>
          </cell>
          <cell r="D9030" t="str">
            <v>шт</v>
          </cell>
          <cell r="E9030">
            <v>0</v>
          </cell>
        </row>
        <row r="9031">
          <cell r="B9031">
            <v>8419400009</v>
          </cell>
          <cell r="C9031" t="str">
            <v>- - прочие</v>
          </cell>
          <cell r="D9031" t="str">
            <v>шт</v>
          </cell>
          <cell r="E9031">
            <v>0</v>
          </cell>
        </row>
        <row r="9032">
          <cell r="B9032">
            <v>8419500000</v>
          </cell>
          <cell r="C9032" t="str">
            <v>- теплообменники</v>
          </cell>
          <cell r="D9032" t="str">
            <v>шт</v>
          </cell>
          <cell r="E9032">
            <v>0</v>
          </cell>
        </row>
        <row r="9033">
          <cell r="B9033">
            <v>8419600000</v>
          </cell>
          <cell r="C9033" t="str">
            <v>- машины для сжижения воздуха или газов</v>
          </cell>
          <cell r="D9033" t="str">
            <v>шт</v>
          </cell>
          <cell r="E9033">
            <v>0</v>
          </cell>
        </row>
        <row r="9034">
          <cell r="B9034">
            <v>8419812000</v>
          </cell>
          <cell r="C9034" t="str">
            <v>- - - кофеварки и другие приспособления для приготовления кофе и других горячих напитков</v>
          </cell>
          <cell r="D9034" t="str">
            <v>шт</v>
          </cell>
          <cell r="E9034">
            <v>0</v>
          </cell>
        </row>
        <row r="9035">
          <cell r="B9035">
            <v>8419818000</v>
          </cell>
          <cell r="C9035" t="str">
            <v>- - - прочие</v>
          </cell>
          <cell r="D9035" t="str">
            <v>шт</v>
          </cell>
          <cell r="E9035">
            <v>0</v>
          </cell>
        </row>
        <row r="9036">
          <cell r="B9036">
            <v>8419891000</v>
          </cell>
          <cell r="C9036" t="str">
            <v>- - - градирни и аналогичные установки для прямого охлаждения (без разделительной стенки) с помощью циркулирующей воды</v>
          </cell>
          <cell r="D9036" t="str">
            <v>шт</v>
          </cell>
          <cell r="E9036">
            <v>0</v>
          </cell>
        </row>
        <row r="9037">
          <cell r="B9037">
            <v>8419893000</v>
          </cell>
          <cell r="C9037" t="str">
            <v>- - - установки для вакуумного осаждения металла из паровой фазы</v>
          </cell>
          <cell r="D9037" t="str">
            <v>шт</v>
          </cell>
          <cell r="E9037">
            <v>0</v>
          </cell>
        </row>
        <row r="9038">
          <cell r="B9038">
            <v>8419899810</v>
          </cell>
          <cell r="C9038" t="str">
            <v>- - - - оборудование для медицинской промышленности</v>
          </cell>
          <cell r="D9038" t="str">
            <v>шт</v>
          </cell>
          <cell r="E9038">
            <v>0</v>
          </cell>
        </row>
        <row r="9039">
          <cell r="B9039">
            <v>8419899890</v>
          </cell>
          <cell r="C9039" t="str">
            <v>- - - - прочие</v>
          </cell>
          <cell r="D9039" t="str">
            <v>шт</v>
          </cell>
          <cell r="E9039">
            <v>0</v>
          </cell>
        </row>
        <row r="9040">
          <cell r="B9040">
            <v>8419901500</v>
          </cell>
          <cell r="C9040" t="str">
            <v>- - стерилизаторов подсубпозиции 8419 20 000 0</v>
          </cell>
          <cell r="D9040" t="str">
            <v>-</v>
          </cell>
          <cell r="E9040">
            <v>0</v>
          </cell>
        </row>
        <row r="9041">
          <cell r="B9041">
            <v>8419908501</v>
          </cell>
          <cell r="C9041" t="str">
            <v>- - - оборудования для медицинской промышленности</v>
          </cell>
          <cell r="D9041" t="str">
            <v>-</v>
          </cell>
          <cell r="E9041">
            <v>0</v>
          </cell>
        </row>
        <row r="9042">
          <cell r="B9042">
            <v>8419908509</v>
          </cell>
          <cell r="C9042" t="str">
            <v>- - - прочие</v>
          </cell>
          <cell r="D9042" t="str">
            <v>-</v>
          </cell>
          <cell r="E9042">
            <v>0</v>
          </cell>
        </row>
        <row r="9043">
          <cell r="B9043">
            <v>8420101000</v>
          </cell>
          <cell r="C9043" t="str">
            <v>- - используемые в текстильной промышленности</v>
          </cell>
          <cell r="D9043" t="str">
            <v>шт</v>
          </cell>
          <cell r="E9043">
            <v>0</v>
          </cell>
        </row>
        <row r="9044">
          <cell r="B9044">
            <v>8420103000</v>
          </cell>
          <cell r="C9044" t="str">
            <v>- - используемые в бумажной промышленности</v>
          </cell>
          <cell r="D9044" t="str">
            <v>шт</v>
          </cell>
          <cell r="E9044">
            <v>0</v>
          </cell>
        </row>
        <row r="9045">
          <cell r="B9045">
            <v>8420108000</v>
          </cell>
          <cell r="C9045" t="str">
            <v>- - прочие</v>
          </cell>
          <cell r="D9045" t="str">
            <v>шт</v>
          </cell>
          <cell r="E9045">
            <v>0</v>
          </cell>
        </row>
        <row r="9046">
          <cell r="B9046">
            <v>8420911000</v>
          </cell>
          <cell r="C9046" t="str">
            <v>- - - из чугунного литья</v>
          </cell>
          <cell r="D9046" t="str">
            <v>-</v>
          </cell>
          <cell r="E9046">
            <v>0</v>
          </cell>
        </row>
        <row r="9047">
          <cell r="B9047">
            <v>8420918000</v>
          </cell>
          <cell r="C9047" t="str">
            <v>- - - прочие</v>
          </cell>
          <cell r="D9047" t="str">
            <v>-</v>
          </cell>
          <cell r="E9047">
            <v>0</v>
          </cell>
        </row>
        <row r="9048">
          <cell r="B9048">
            <v>8420990000</v>
          </cell>
          <cell r="C9048" t="str">
            <v>- - прочие</v>
          </cell>
          <cell r="D9048" t="str">
            <v>-</v>
          </cell>
          <cell r="E9048">
            <v>0</v>
          </cell>
        </row>
        <row r="9049">
          <cell r="B9049">
            <v>8421110000</v>
          </cell>
          <cell r="C9049" t="str">
            <v>- - сепараторы молочные</v>
          </cell>
          <cell r="D9049" t="str">
            <v>шт</v>
          </cell>
          <cell r="E9049">
            <v>0</v>
          </cell>
        </row>
        <row r="9050">
          <cell r="B9050">
            <v>8421120000</v>
          </cell>
          <cell r="C9050" t="str">
            <v>- - сушилки для белья</v>
          </cell>
          <cell r="D9050" t="str">
            <v>шт</v>
          </cell>
          <cell r="E9050">
            <v>5</v>
          </cell>
        </row>
        <row r="9051">
          <cell r="B9051">
            <v>8421192001</v>
          </cell>
          <cell r="C9051" t="str">
            <v>- - - - для медицинской промышленности</v>
          </cell>
          <cell r="D9051" t="str">
            <v>шт</v>
          </cell>
          <cell r="E9051">
            <v>0</v>
          </cell>
        </row>
        <row r="9052">
          <cell r="B9052">
            <v>8421192009</v>
          </cell>
          <cell r="C9052" t="str">
            <v>- - - - прочие</v>
          </cell>
          <cell r="D9052" t="str">
            <v>шт</v>
          </cell>
          <cell r="E9052">
            <v>0</v>
          </cell>
        </row>
        <row r="9053">
          <cell r="B9053">
            <v>8421197001</v>
          </cell>
          <cell r="C9053" t="str">
            <v>- - - - центрифуги, центробежные сепараторы и экстракторы для медицинской промышленности</v>
          </cell>
          <cell r="D9053" t="str">
            <v>шт</v>
          </cell>
          <cell r="E9053">
            <v>0</v>
          </cell>
        </row>
        <row r="9054">
          <cell r="B9054">
            <v>8421197009</v>
          </cell>
          <cell r="C9054" t="str">
            <v>- - - - прочие</v>
          </cell>
          <cell r="D9054" t="str">
            <v>шт</v>
          </cell>
          <cell r="E9054">
            <v>0</v>
          </cell>
        </row>
        <row r="9055">
          <cell r="B9055">
            <v>8421210001</v>
          </cell>
          <cell r="C9055" t="str">
            <v>- - - для медицинской промышленности</v>
          </cell>
          <cell r="D9055" t="str">
            <v>шт</v>
          </cell>
          <cell r="E9055">
            <v>0</v>
          </cell>
        </row>
        <row r="9056">
          <cell r="B9056">
            <v>8421210009</v>
          </cell>
          <cell r="C9056" t="str">
            <v>- - - прочее</v>
          </cell>
          <cell r="D9056" t="str">
            <v>шт</v>
          </cell>
          <cell r="E9056">
            <v>0</v>
          </cell>
        </row>
        <row r="9057">
          <cell r="B9057">
            <v>8421220000</v>
          </cell>
          <cell r="C9057" t="str">
            <v>- - для фильтрования или очистки напитков, кроме воды</v>
          </cell>
          <cell r="D9057" t="str">
            <v>шт</v>
          </cell>
          <cell r="E9057">
            <v>0</v>
          </cell>
        </row>
        <row r="9058">
          <cell r="B9058">
            <v>8421230000</v>
          </cell>
          <cell r="C9058" t="str">
            <v>- - для фильтрования масла или топлива в двигателях внутреннего сгорания</v>
          </cell>
          <cell r="D9058" t="str">
            <v>шт</v>
          </cell>
          <cell r="E9058">
            <v>0</v>
          </cell>
        </row>
        <row r="9059">
          <cell r="B9059">
            <v>8421290001</v>
          </cell>
          <cell r="C9059" t="str">
            <v>- - - для медицинской промышленности</v>
          </cell>
          <cell r="D9059" t="str">
            <v>шт</v>
          </cell>
          <cell r="E9059">
            <v>0</v>
          </cell>
        </row>
        <row r="9060">
          <cell r="B9060">
            <v>8421290003</v>
          </cell>
          <cell r="C9060" t="str">
            <v>- - - - сепараторы для очистки нефти</v>
          </cell>
          <cell r="D9060" t="str">
            <v>шт</v>
          </cell>
          <cell r="E9060">
            <v>3</v>
          </cell>
        </row>
        <row r="9061">
          <cell r="B9061">
            <v>8421290009</v>
          </cell>
          <cell r="C9061" t="str">
            <v>- - - - прочее</v>
          </cell>
          <cell r="D9061" t="str">
            <v>шт</v>
          </cell>
          <cell r="E9061">
            <v>0</v>
          </cell>
        </row>
        <row r="9062">
          <cell r="B9062">
            <v>8421310000</v>
          </cell>
          <cell r="C9062" t="str">
            <v>- - воздушные фильтры для двигателей внутреннего сгорания</v>
          </cell>
          <cell r="D9062" t="str">
            <v>шт</v>
          </cell>
          <cell r="E9062">
            <v>0</v>
          </cell>
        </row>
        <row r="9063">
          <cell r="B9063">
            <v>8421392001</v>
          </cell>
          <cell r="C9063" t="str">
            <v>- - - - со сбором отходов прядильного производства</v>
          </cell>
          <cell r="D9063" t="str">
            <v>шт</v>
          </cell>
          <cell r="E9063">
            <v>0</v>
          </cell>
        </row>
        <row r="9064">
          <cell r="B9064">
            <v>8421392009</v>
          </cell>
          <cell r="C9064" t="str">
            <v>- - - - прочее</v>
          </cell>
          <cell r="D9064" t="str">
            <v>шт</v>
          </cell>
          <cell r="E9064">
            <v>0</v>
          </cell>
        </row>
        <row r="9065">
          <cell r="B9065">
            <v>8421396000</v>
          </cell>
          <cell r="C9065" t="str">
            <v>- - - - посредством каталитического процесса</v>
          </cell>
          <cell r="D9065" t="str">
            <v>шт</v>
          </cell>
          <cell r="E9065">
            <v>0</v>
          </cell>
        </row>
        <row r="9066">
          <cell r="B9066">
            <v>8421398002</v>
          </cell>
          <cell r="C9066" t="str">
            <v>- - - - - сепараторы для очистки нефтяных газов, сепараторы для очистки как нефтяных газов, так и нефти</v>
          </cell>
          <cell r="D9066" t="str">
            <v>шт</v>
          </cell>
          <cell r="E9066">
            <v>2</v>
          </cell>
        </row>
        <row r="9067">
          <cell r="B9067">
            <v>8421398007</v>
          </cell>
          <cell r="C9067" t="str">
            <v>- - - - - прочее</v>
          </cell>
          <cell r="D9067" t="str">
            <v>шт</v>
          </cell>
          <cell r="E9067">
            <v>0</v>
          </cell>
        </row>
        <row r="9068">
          <cell r="B9068">
            <v>8421910001</v>
          </cell>
          <cell r="C9068" t="str">
            <v>- - - устройств, указанных в подсубпозициях 8421 12 000 0, 8421 19 200 9, кроме предназначенных для медицинской промышленности</v>
          </cell>
          <cell r="D9068" t="str">
            <v>-</v>
          </cell>
          <cell r="E9068">
            <v>0</v>
          </cell>
        </row>
        <row r="9069">
          <cell r="B9069">
            <v>8421910002</v>
          </cell>
          <cell r="C9069" t="str">
            <v>- - - предназначенных для медицинской промышленности</v>
          </cell>
          <cell r="D9069" t="str">
            <v>-</v>
          </cell>
          <cell r="E9069">
            <v>0</v>
          </cell>
        </row>
        <row r="9070">
          <cell r="B9070">
            <v>8421910009</v>
          </cell>
          <cell r="C9070" t="str">
            <v>- - - прочие</v>
          </cell>
          <cell r="D9070" t="str">
            <v>-</v>
          </cell>
          <cell r="E9070">
            <v>0</v>
          </cell>
        </row>
        <row r="9071">
          <cell r="B9071">
            <v>8421990001</v>
          </cell>
          <cell r="C9071" t="str">
            <v>- - - оборудования и устройств для фильтрования или очистки жидкостей или газов, предназначенных для медицинской промышленности</v>
          </cell>
          <cell r="D9071" t="str">
            <v>-</v>
          </cell>
          <cell r="E9071">
            <v>0</v>
          </cell>
        </row>
        <row r="9072">
          <cell r="B9072">
            <v>8421990002</v>
          </cell>
          <cell r="C9072" t="str">
            <v>- - - оборудования и устройств для фильтрования или очистки жидкостей или газов, предназначенных для промышленной сборки моторных транспортных средств товарных позиций 8701 - 8705, их узлов и агрегатов &lt;5&gt;</v>
          </cell>
          <cell r="D9072" t="str">
            <v>-</v>
          </cell>
          <cell r="E9072">
            <v>0</v>
          </cell>
        </row>
        <row r="9073">
          <cell r="B9073">
            <v>8421990008</v>
          </cell>
          <cell r="C9073" t="str">
            <v>- - - прочие</v>
          </cell>
          <cell r="D9073" t="str">
            <v>-</v>
          </cell>
          <cell r="E9073">
            <v>0</v>
          </cell>
        </row>
        <row r="9074">
          <cell r="B9074">
            <v>8422110000</v>
          </cell>
          <cell r="C9074" t="str">
            <v>- - бытовые</v>
          </cell>
          <cell r="D9074" t="str">
            <v>шт</v>
          </cell>
          <cell r="E9074">
            <v>0</v>
          </cell>
        </row>
        <row r="9075">
          <cell r="B9075">
            <v>8422190000</v>
          </cell>
          <cell r="C9075" t="str">
            <v>- - прочие</v>
          </cell>
          <cell r="D9075" t="str">
            <v>шт</v>
          </cell>
          <cell r="E9075">
            <v>0</v>
          </cell>
        </row>
        <row r="9076">
          <cell r="B9076">
            <v>8422200001</v>
          </cell>
          <cell r="C9076" t="str">
            <v>- - для медицинской промышленности &lt;5&gt;</v>
          </cell>
          <cell r="D9076" t="str">
            <v>шт</v>
          </cell>
          <cell r="E9076">
            <v>0</v>
          </cell>
        </row>
        <row r="9077">
          <cell r="B9077">
            <v>8422200009</v>
          </cell>
          <cell r="C9077" t="str">
            <v>- - прочее</v>
          </cell>
          <cell r="D9077" t="str">
            <v>шт</v>
          </cell>
          <cell r="E9077">
            <v>0</v>
          </cell>
        </row>
        <row r="9078">
          <cell r="B9078">
            <v>8422300001</v>
          </cell>
          <cell r="C9078" t="str">
            <v>- - для медицинской промышленности &lt;5&gt;</v>
          </cell>
          <cell r="D9078" t="str">
            <v>шт</v>
          </cell>
          <cell r="E9078">
            <v>0</v>
          </cell>
        </row>
        <row r="9079">
          <cell r="B9079">
            <v>8422300003</v>
          </cell>
          <cell r="C9079" t="str">
            <v>- - - оборудование для фасования напитков в бутылки, банки при избыточном давлении, закупорки, этикетирования бутылок, банок производительностью не менее 30 000 бутылок или банок в час</v>
          </cell>
          <cell r="D9079" t="str">
            <v>шт</v>
          </cell>
          <cell r="E9079">
            <v>0</v>
          </cell>
        </row>
        <row r="9080">
          <cell r="B9080">
            <v>8422300008</v>
          </cell>
          <cell r="C9080" t="str">
            <v>- - - прочее</v>
          </cell>
          <cell r="D9080" t="str">
            <v>шт</v>
          </cell>
          <cell r="E9080">
            <v>0</v>
          </cell>
        </row>
        <row r="9081">
          <cell r="B9081">
            <v>8422400001</v>
          </cell>
          <cell r="C9081" t="str">
            <v>- - для медицинской промышленности &lt;5&gt;</v>
          </cell>
          <cell r="D9081" t="str">
            <v>шт</v>
          </cell>
          <cell r="E9081">
            <v>0</v>
          </cell>
        </row>
        <row r="9082">
          <cell r="B9082">
            <v>8422400003</v>
          </cell>
          <cell r="C9082" t="str">
            <v>- - - оборудование для обертки товара на поддонах полимерной пленкой производительностью не менее 70 поддонов в час</v>
          </cell>
          <cell r="D9082" t="str">
            <v>шт</v>
          </cell>
          <cell r="E9082">
            <v>0</v>
          </cell>
        </row>
        <row r="9083">
          <cell r="B9083">
            <v>8422400004</v>
          </cell>
          <cell r="C9083" t="str">
            <v>- - - оборудование групповой упаковки, обертывающее товар с термоусадкой упаковочного материала, производительностью не менее 30 упаковочных единиц в минуту</v>
          </cell>
          <cell r="D9083" t="str">
            <v>шт</v>
          </cell>
          <cell r="E9083">
            <v>0</v>
          </cell>
        </row>
        <row r="9084">
          <cell r="B9084">
            <v>8422400005</v>
          </cell>
          <cell r="C9084" t="str">
            <v>- - - оборудование для упаковки рулонов, имеющих диаметр не менее 600 мм, но не более 1500 мм и ширину не менее 300 мм, но не более 3200 мм</v>
          </cell>
          <cell r="D9084" t="str">
            <v>шт</v>
          </cell>
          <cell r="E9084">
            <v>0</v>
          </cell>
        </row>
        <row r="9085">
          <cell r="B9085">
            <v>8422400006</v>
          </cell>
          <cell r="C9085" t="str">
            <v>- - - оборудование для упаковки пустых бумажных мешков на поддонах пластмассовой лентой шириной не более 16 мм, количеством не более 3500 шт на одном поддоне</v>
          </cell>
          <cell r="D9085" t="str">
            <v>шт</v>
          </cell>
          <cell r="E9085">
            <v>0</v>
          </cell>
        </row>
        <row r="9086">
          <cell r="B9086">
            <v>8422400008</v>
          </cell>
          <cell r="C9086" t="str">
            <v>- - - прочее</v>
          </cell>
          <cell r="D9086" t="str">
            <v>шт</v>
          </cell>
          <cell r="E9086">
            <v>0</v>
          </cell>
        </row>
        <row r="9087">
          <cell r="B9087">
            <v>8422901000</v>
          </cell>
          <cell r="C9087" t="str">
            <v>- - посудомоечных машин</v>
          </cell>
          <cell r="D9087" t="str">
            <v>-</v>
          </cell>
          <cell r="E9087">
            <v>0</v>
          </cell>
        </row>
        <row r="9088">
          <cell r="B9088">
            <v>8422909000</v>
          </cell>
          <cell r="C9088" t="str">
            <v>- - прочие</v>
          </cell>
          <cell r="D9088" t="str">
            <v>-</v>
          </cell>
          <cell r="E9088">
            <v>0</v>
          </cell>
        </row>
        <row r="9089">
          <cell r="B9089">
            <v>8423101000</v>
          </cell>
          <cell r="C9089" t="str">
            <v>- - весы бытовые</v>
          </cell>
          <cell r="D9089" t="str">
            <v>шт</v>
          </cell>
          <cell r="E9089">
            <v>7</v>
          </cell>
        </row>
        <row r="9090">
          <cell r="B9090">
            <v>8423109000</v>
          </cell>
          <cell r="C9090" t="str">
            <v>- - прочие</v>
          </cell>
          <cell r="D9090" t="str">
            <v>шт</v>
          </cell>
          <cell r="E9090">
            <v>7</v>
          </cell>
        </row>
        <row r="9091">
          <cell r="B9091">
            <v>8423200000</v>
          </cell>
          <cell r="C9091" t="str">
            <v>- весы для непрерывного взвешивания изделий на конвейерах</v>
          </cell>
          <cell r="D9091" t="str">
            <v>шт</v>
          </cell>
          <cell r="E9091">
            <v>0</v>
          </cell>
        </row>
        <row r="9092">
          <cell r="B9092">
            <v>8423300000</v>
          </cell>
          <cell r="C9092" t="str">
            <v>- весы, отрегулированные на постоянную массу, и весы, загружающие груз определенной массы в емкость или контейнер, включая весы бункерные</v>
          </cell>
          <cell r="D9092" t="str">
            <v>шт</v>
          </cell>
          <cell r="E9092">
            <v>0</v>
          </cell>
        </row>
        <row r="9093">
          <cell r="B9093">
            <v>8423811000</v>
          </cell>
          <cell r="C9093" t="str">
            <v>- - - устройства контроля массы и устройства контрольные автоматические, срабатывающие при достижении предварительно заданной массы</v>
          </cell>
          <cell r="D9093" t="str">
            <v>шт</v>
          </cell>
          <cell r="E9093">
            <v>0</v>
          </cell>
        </row>
        <row r="9094">
          <cell r="B9094">
            <v>8423813000</v>
          </cell>
          <cell r="C9094" t="str">
            <v>- - - оборудование для взвешивания и маркировки предварительно упакованных товаров</v>
          </cell>
          <cell r="D9094" t="str">
            <v>шт</v>
          </cell>
          <cell r="E9094">
            <v>0</v>
          </cell>
        </row>
        <row r="9095">
          <cell r="B9095">
            <v>8423815000</v>
          </cell>
          <cell r="C9095" t="str">
            <v>- - - весы магазинные</v>
          </cell>
          <cell r="D9095" t="str">
            <v>шт</v>
          </cell>
          <cell r="E9095">
            <v>5</v>
          </cell>
        </row>
        <row r="9096">
          <cell r="B9096">
            <v>8423819000</v>
          </cell>
          <cell r="C9096" t="str">
            <v>- - - прочее</v>
          </cell>
          <cell r="D9096" t="str">
            <v>шт</v>
          </cell>
          <cell r="E9096">
            <v>0</v>
          </cell>
        </row>
        <row r="9097">
          <cell r="B9097">
            <v>8423821000</v>
          </cell>
          <cell r="C9097" t="str">
            <v>- - - устройства контроля массы и устройства контрольные автоматические, срабатывающие при достижении предварительно заданной массы</v>
          </cell>
          <cell r="D9097" t="str">
            <v>шт</v>
          </cell>
          <cell r="E9097">
            <v>0</v>
          </cell>
        </row>
        <row r="9098">
          <cell r="B9098">
            <v>8423829000</v>
          </cell>
          <cell r="C9098" t="str">
            <v>- - - прочее</v>
          </cell>
          <cell r="D9098" t="str">
            <v>шт</v>
          </cell>
          <cell r="E9098">
            <v>0</v>
          </cell>
        </row>
        <row r="9099">
          <cell r="B9099">
            <v>8423890000</v>
          </cell>
          <cell r="C9099" t="str">
            <v>- - прочее</v>
          </cell>
          <cell r="D9099" t="str">
            <v>шт</v>
          </cell>
          <cell r="E9099">
            <v>0</v>
          </cell>
        </row>
        <row r="9100">
          <cell r="B9100">
            <v>8423900001</v>
          </cell>
          <cell r="C9100" t="str">
            <v>- - части оборудования для взвешивания (кроме частей оборудования, указанного в позициях 8423 10, 8423 81 500 0, и частей мостовых весов подсубпозиции 8423 89 000 0)</v>
          </cell>
          <cell r="D9100" t="str">
            <v>-</v>
          </cell>
          <cell r="E9100">
            <v>0</v>
          </cell>
        </row>
        <row r="9101">
          <cell r="B9101">
            <v>8423900009</v>
          </cell>
          <cell r="C9101" t="str">
            <v>- - прочее</v>
          </cell>
          <cell r="D9101" t="str">
            <v>-</v>
          </cell>
          <cell r="E9101">
            <v>3</v>
          </cell>
        </row>
        <row r="9102">
          <cell r="B9102">
            <v>8424100000</v>
          </cell>
          <cell r="C9102" t="str">
            <v>- огнетушители заряженные или незаряженные</v>
          </cell>
          <cell r="D9102" t="str">
            <v>шт</v>
          </cell>
          <cell r="E9102">
            <v>5</v>
          </cell>
        </row>
        <row r="9103">
          <cell r="B9103">
            <v>8424200000</v>
          </cell>
          <cell r="C9103" t="str">
            <v>- пульверизаторы и аналогичные устройства</v>
          </cell>
          <cell r="D9103" t="str">
            <v>шт</v>
          </cell>
          <cell r="E9103">
            <v>0</v>
          </cell>
        </row>
        <row r="9104">
          <cell r="B9104">
            <v>8424300100</v>
          </cell>
          <cell r="C9104" t="str">
            <v>- - - с нагревательным устройством</v>
          </cell>
          <cell r="D9104" t="str">
            <v>шт</v>
          </cell>
          <cell r="E9104">
            <v>0</v>
          </cell>
        </row>
        <row r="9105">
          <cell r="B9105">
            <v>8424300800</v>
          </cell>
          <cell r="C9105" t="str">
            <v>- - - прочие</v>
          </cell>
          <cell r="D9105" t="str">
            <v>шт</v>
          </cell>
          <cell r="E9105">
            <v>0</v>
          </cell>
        </row>
        <row r="9106">
          <cell r="B9106">
            <v>8424301000</v>
          </cell>
          <cell r="C9106" t="str">
            <v>- - - работающие от сжатого воздуха</v>
          </cell>
          <cell r="D9106" t="str">
            <v>шт</v>
          </cell>
          <cell r="E9106">
            <v>0</v>
          </cell>
        </row>
        <row r="9107">
          <cell r="B9107">
            <v>8424309000</v>
          </cell>
          <cell r="C9107" t="str">
            <v>- - - прочие</v>
          </cell>
          <cell r="D9107" t="str">
            <v>шт</v>
          </cell>
          <cell r="E9107">
            <v>0</v>
          </cell>
        </row>
        <row r="9108">
          <cell r="B9108">
            <v>8424411000</v>
          </cell>
          <cell r="C9108" t="str">
            <v>- - - для полива</v>
          </cell>
          <cell r="D9108" t="str">
            <v>шт</v>
          </cell>
          <cell r="E9108">
            <v>0</v>
          </cell>
        </row>
        <row r="9109">
          <cell r="B9109">
            <v>8424419000</v>
          </cell>
          <cell r="C9109" t="str">
            <v>- - - прочие</v>
          </cell>
          <cell r="D9109" t="str">
            <v>шт</v>
          </cell>
          <cell r="E9109">
            <v>5</v>
          </cell>
        </row>
        <row r="9110">
          <cell r="B9110">
            <v>8424491000</v>
          </cell>
          <cell r="C9110" t="str">
            <v>- - - для полива</v>
          </cell>
          <cell r="D9110" t="str">
            <v>шт</v>
          </cell>
          <cell r="E9110">
            <v>0</v>
          </cell>
        </row>
        <row r="9111">
          <cell r="B9111">
            <v>8424499100</v>
          </cell>
          <cell r="C9111" t="str">
            <v>- - - - предназначенные для установки на тракторах или для буксирования тракторами</v>
          </cell>
          <cell r="D9111" t="str">
            <v>шт</v>
          </cell>
          <cell r="E9111">
            <v>5</v>
          </cell>
        </row>
        <row r="9112">
          <cell r="B9112">
            <v>8424499900</v>
          </cell>
          <cell r="C9112" t="str">
            <v>- - - - прочие</v>
          </cell>
          <cell r="D9112" t="str">
            <v>шт</v>
          </cell>
          <cell r="E9112">
            <v>5</v>
          </cell>
        </row>
        <row r="9113">
          <cell r="B9113">
            <v>8424821000</v>
          </cell>
          <cell r="C9113" t="str">
            <v>- - - для полива</v>
          </cell>
          <cell r="D9113" t="str">
            <v>шт</v>
          </cell>
          <cell r="E9113">
            <v>0</v>
          </cell>
        </row>
        <row r="9114">
          <cell r="B9114">
            <v>8424823000</v>
          </cell>
          <cell r="C9114" t="str">
            <v>- - - - переносные приспособления</v>
          </cell>
          <cell r="D9114" t="str">
            <v>шт</v>
          </cell>
          <cell r="E9114">
            <v>5</v>
          </cell>
        </row>
        <row r="9115">
          <cell r="B9115">
            <v>8424829100</v>
          </cell>
          <cell r="C9115" t="str">
            <v>- - - - - распределители порошков, предназначенные для установки на тракторах или для буксирования тракторами</v>
          </cell>
          <cell r="D9115" t="str">
            <v>шт</v>
          </cell>
          <cell r="E9115">
            <v>5</v>
          </cell>
        </row>
        <row r="9116">
          <cell r="B9116">
            <v>8424829900</v>
          </cell>
          <cell r="C9116" t="str">
            <v>- - - - - прочие</v>
          </cell>
          <cell r="D9116" t="str">
            <v>шт</v>
          </cell>
          <cell r="E9116">
            <v>5</v>
          </cell>
        </row>
        <row r="9117">
          <cell r="B9117">
            <v>8424890001</v>
          </cell>
          <cell r="C9117" t="str">
            <v>- - - механические устройства для мойки автомобилей</v>
          </cell>
          <cell r="D9117" t="str">
            <v>шт</v>
          </cell>
          <cell r="E9117">
            <v>8</v>
          </cell>
        </row>
        <row r="9118">
          <cell r="B9118">
            <v>8424890009</v>
          </cell>
          <cell r="C9118" t="str">
            <v>- - - прочие</v>
          </cell>
          <cell r="D9118" t="str">
            <v>шт</v>
          </cell>
          <cell r="E9118">
            <v>0</v>
          </cell>
        </row>
        <row r="9119">
          <cell r="B9119">
            <v>8424900000</v>
          </cell>
          <cell r="C9119" t="str">
            <v>- части</v>
          </cell>
          <cell r="D9119" t="str">
            <v>шт</v>
          </cell>
          <cell r="E9119">
            <v>0</v>
          </cell>
        </row>
        <row r="9120">
          <cell r="B9120">
            <v>8425110000</v>
          </cell>
          <cell r="C9120" t="str">
            <v>- - с приводом от электрического двигателя</v>
          </cell>
          <cell r="D9120" t="str">
            <v>шт</v>
          </cell>
          <cell r="E9120">
            <v>0</v>
          </cell>
        </row>
        <row r="9121">
          <cell r="B9121">
            <v>8425190001</v>
          </cell>
          <cell r="C9121" t="str">
            <v>- - - для снятия и установки на самолет авиационных двигателей подсубпозиций 8411 12 300 5 и 8411 12 300 6</v>
          </cell>
          <cell r="D9121" t="str">
            <v>шт</v>
          </cell>
          <cell r="E9121">
            <v>0</v>
          </cell>
        </row>
        <row r="9122">
          <cell r="B9122">
            <v>8425190009</v>
          </cell>
          <cell r="C9122" t="str">
            <v>- - - прочие</v>
          </cell>
          <cell r="D9122" t="str">
            <v>шт</v>
          </cell>
          <cell r="E9122">
            <v>5</v>
          </cell>
        </row>
        <row r="9123">
          <cell r="B9123">
            <v>8425310000</v>
          </cell>
          <cell r="C9123" t="str">
            <v>- - с приводом от электрического двигателя</v>
          </cell>
          <cell r="D9123" t="str">
            <v>шт</v>
          </cell>
          <cell r="E9123">
            <v>0</v>
          </cell>
        </row>
        <row r="9124">
          <cell r="B9124">
            <v>8425390002</v>
          </cell>
          <cell r="C9124" t="str">
            <v>- - - - лебедки шахтных подъемных установок надшахтного размещения; лебедки, специально предназначенные для подземных работ</v>
          </cell>
          <cell r="D9124" t="str">
            <v>шт</v>
          </cell>
          <cell r="E9124">
            <v>0</v>
          </cell>
        </row>
        <row r="9125">
          <cell r="B9125">
            <v>8425390004</v>
          </cell>
          <cell r="C9125" t="str">
            <v>- - - - прочие</v>
          </cell>
          <cell r="D9125" t="str">
            <v>шт</v>
          </cell>
          <cell r="E9125">
            <v>0</v>
          </cell>
        </row>
        <row r="9126">
          <cell r="B9126">
            <v>8425390005</v>
          </cell>
          <cell r="C9126" t="str">
            <v>- - - - лебедки шахтных подъемных установок надшахтного размещения; лебедки, специально предназначенные для подземных работ</v>
          </cell>
          <cell r="D9126" t="str">
            <v>шт</v>
          </cell>
          <cell r="E9126">
            <v>5</v>
          </cell>
        </row>
        <row r="9127">
          <cell r="B9127">
            <v>8425390006</v>
          </cell>
          <cell r="C9127" t="str">
            <v>- - - - прочие</v>
          </cell>
          <cell r="D9127" t="str">
            <v>шт</v>
          </cell>
          <cell r="E9127">
            <v>0</v>
          </cell>
        </row>
        <row r="9128">
          <cell r="B9128">
            <v>8425410000</v>
          </cell>
          <cell r="C9128" t="str">
            <v>- - стационарные гаражные подъемники</v>
          </cell>
          <cell r="D9128" t="str">
            <v>шт</v>
          </cell>
          <cell r="E9128">
            <v>5</v>
          </cell>
        </row>
        <row r="9129">
          <cell r="B9129">
            <v>8425420000</v>
          </cell>
          <cell r="C9129" t="str">
            <v>- - прочие домкраты и подъемники, гидравлические</v>
          </cell>
          <cell r="D9129" t="str">
            <v>шт</v>
          </cell>
          <cell r="E9129">
            <v>0</v>
          </cell>
        </row>
        <row r="9130">
          <cell r="B9130">
            <v>8425490000</v>
          </cell>
          <cell r="C9130" t="str">
            <v>- - прочие</v>
          </cell>
          <cell r="D9130" t="str">
            <v>шт</v>
          </cell>
          <cell r="E9130">
            <v>5</v>
          </cell>
        </row>
        <row r="9131">
          <cell r="B9131">
            <v>8426110000</v>
          </cell>
          <cell r="C9131" t="str">
            <v>- - краны мостовые на неподвижных опорах</v>
          </cell>
          <cell r="D9131" t="str">
            <v>шт</v>
          </cell>
          <cell r="E9131">
            <v>0</v>
          </cell>
        </row>
        <row r="9132">
          <cell r="B9132">
            <v>8426120001</v>
          </cell>
          <cell r="C9132" t="str">
            <v>- - - погрузчики портальные на колесном ходу грузоподъемностью не более 60 т</v>
          </cell>
          <cell r="D9132" t="str">
            <v>шт</v>
          </cell>
          <cell r="E9132">
            <v>0</v>
          </cell>
        </row>
        <row r="9133">
          <cell r="B9133">
            <v>8426120009</v>
          </cell>
          <cell r="C9133" t="str">
            <v>- - - прочие</v>
          </cell>
          <cell r="D9133" t="str">
            <v>шт</v>
          </cell>
          <cell r="E9133">
            <v>5</v>
          </cell>
        </row>
        <row r="9134">
          <cell r="B9134">
            <v>8426190000</v>
          </cell>
          <cell r="C9134" t="str">
            <v>- - прочие</v>
          </cell>
          <cell r="D9134" t="str">
            <v>шт</v>
          </cell>
          <cell r="E9134">
            <v>5</v>
          </cell>
        </row>
        <row r="9135">
          <cell r="B9135">
            <v>8426200000</v>
          </cell>
          <cell r="C9135" t="str">
            <v>- краны башенные</v>
          </cell>
          <cell r="D9135" t="str">
            <v>шт</v>
          </cell>
          <cell r="E9135">
            <v>8</v>
          </cell>
        </row>
        <row r="9136">
          <cell r="B9136">
            <v>8426300001</v>
          </cell>
          <cell r="C9136" t="str">
            <v>- - краны портальные (контейнерные перегружатели) на рельсовом ходу грузоподъемностью не более 80 т</v>
          </cell>
          <cell r="D9136" t="str">
            <v>шт</v>
          </cell>
          <cell r="E9136">
            <v>0</v>
          </cell>
        </row>
        <row r="9137">
          <cell r="B9137">
            <v>8426300009</v>
          </cell>
          <cell r="C9137" t="str">
            <v>- - прочие</v>
          </cell>
          <cell r="D9137" t="str">
            <v>шт</v>
          </cell>
          <cell r="E9137">
            <v>8</v>
          </cell>
        </row>
        <row r="9138">
          <cell r="B9138">
            <v>8426410001</v>
          </cell>
          <cell r="C9138" t="str">
            <v>- - - грузоподъемностью 75 т и более</v>
          </cell>
          <cell r="D9138" t="str">
            <v>шт</v>
          </cell>
          <cell r="E9138">
            <v>0</v>
          </cell>
        </row>
        <row r="9139">
          <cell r="B9139">
            <v>8426410002</v>
          </cell>
          <cell r="C9139" t="str">
            <v>- - - грузоподъемностью менее 75 т, предназначенные для работы при температуре окружающего воздуха -50 °C и ниже &lt;2&gt;</v>
          </cell>
          <cell r="D9139" t="str">
            <v>шт</v>
          </cell>
          <cell r="E9139">
            <v>0</v>
          </cell>
        </row>
        <row r="9140">
          <cell r="B9140">
            <v>8426410003</v>
          </cell>
          <cell r="C9140" t="str">
            <v>- - - - с телескопической стрелой и приспособлением захвата контейнеров сверху грузоподъемностью не более 45 т</v>
          </cell>
          <cell r="D9140" t="str">
            <v>шт</v>
          </cell>
          <cell r="E9140">
            <v>0</v>
          </cell>
        </row>
        <row r="9141">
          <cell r="B9141">
            <v>8426410007</v>
          </cell>
          <cell r="C9141" t="str">
            <v>- - - - прочие</v>
          </cell>
          <cell r="D9141" t="str">
            <v>шт</v>
          </cell>
          <cell r="E9141">
            <v>5</v>
          </cell>
        </row>
        <row r="9142">
          <cell r="B9142">
            <v>8426490010</v>
          </cell>
          <cell r="C9142" t="str">
            <v>- - - трубоукладчики грузоподъемностью 90 т и выше, предназначенные для работы при температуре окружающего воздуха -50 °C и ниже &lt;2&gt;</v>
          </cell>
          <cell r="D9142" t="str">
            <v>шт</v>
          </cell>
          <cell r="E9142">
            <v>5</v>
          </cell>
        </row>
        <row r="9143">
          <cell r="B9143">
            <v>8426490091</v>
          </cell>
          <cell r="C9143" t="str">
            <v>- - - - трубоукладчики прочие</v>
          </cell>
          <cell r="D9143" t="str">
            <v>шт</v>
          </cell>
          <cell r="E9143">
            <v>7</v>
          </cell>
        </row>
        <row r="9144">
          <cell r="B9144">
            <v>8426490099</v>
          </cell>
          <cell r="C9144" t="str">
            <v>- - - - прочие</v>
          </cell>
          <cell r="D9144" t="str">
            <v>шт</v>
          </cell>
          <cell r="E9144">
            <v>5</v>
          </cell>
        </row>
        <row r="9145">
          <cell r="B9145">
            <v>8426911001</v>
          </cell>
          <cell r="C9145" t="str">
            <v>- - - - машины и механизмы подъемные, предназначенные для установки на 4-гусеничных машинах с двумя ведущими тележками для работы в заболоченных или снежных районах</v>
          </cell>
          <cell r="D9145" t="str">
            <v>шт</v>
          </cell>
          <cell r="E9145">
            <v>0</v>
          </cell>
        </row>
        <row r="9146">
          <cell r="B9146">
            <v>8426911009</v>
          </cell>
          <cell r="C9146" t="str">
            <v>- - - - прочие</v>
          </cell>
          <cell r="D9146" t="str">
            <v>шт</v>
          </cell>
          <cell r="E9146">
            <v>5</v>
          </cell>
        </row>
        <row r="9147">
          <cell r="B9147">
            <v>8426919001</v>
          </cell>
          <cell r="C9147" t="str">
            <v>- - - - машины и механизмы подъемные, предназначенные для установки на 4-гусеничных машинах с двумя ведущими тележками для работы в заболоченных или снежных районах</v>
          </cell>
          <cell r="D9147" t="str">
            <v>шт</v>
          </cell>
          <cell r="E9147">
            <v>0</v>
          </cell>
        </row>
        <row r="9148">
          <cell r="B9148">
            <v>8426919009</v>
          </cell>
          <cell r="C9148" t="str">
            <v>- - - - прочие</v>
          </cell>
          <cell r="D9148" t="str">
            <v>шт</v>
          </cell>
          <cell r="E9148">
            <v>5</v>
          </cell>
        </row>
        <row r="9149">
          <cell r="B9149">
            <v>8426990000</v>
          </cell>
          <cell r="C9149" t="str">
            <v>- - прочие</v>
          </cell>
          <cell r="D9149" t="str">
            <v>шт</v>
          </cell>
          <cell r="E9149">
            <v>5</v>
          </cell>
        </row>
        <row r="9150">
          <cell r="B9150">
            <v>8427101000</v>
          </cell>
          <cell r="C9150" t="str">
            <v>- - с высотой подъема 1 м или более</v>
          </cell>
          <cell r="D9150" t="str">
            <v>шт</v>
          </cell>
          <cell r="E9150">
            <v>0</v>
          </cell>
        </row>
        <row r="9151">
          <cell r="B9151">
            <v>8427109000</v>
          </cell>
          <cell r="C9151" t="str">
            <v>- - прочие</v>
          </cell>
          <cell r="D9151" t="str">
            <v>шт</v>
          </cell>
          <cell r="E9151">
            <v>0</v>
          </cell>
        </row>
        <row r="9152">
          <cell r="B9152">
            <v>8427201100</v>
          </cell>
          <cell r="C9152" t="str">
            <v>- - - автопогрузчики с вилочным захватом для неровной местности и прочие штабелирующие автопогрузчики</v>
          </cell>
          <cell r="D9152" t="str">
            <v>шт</v>
          </cell>
          <cell r="E9152">
            <v>5</v>
          </cell>
        </row>
        <row r="9153">
          <cell r="B9153">
            <v>8427201901</v>
          </cell>
          <cell r="C9153" t="str">
            <v>- - - - - с момента выпуска которых прошло более 3 лет</v>
          </cell>
          <cell r="D9153" t="str">
            <v>шт</v>
          </cell>
          <cell r="E9153">
            <v>5</v>
          </cell>
        </row>
        <row r="9154">
          <cell r="B9154">
            <v>8427201902</v>
          </cell>
          <cell r="C9154" t="str">
            <v>- - - - - прочие</v>
          </cell>
          <cell r="D9154" t="str">
            <v>шт</v>
          </cell>
          <cell r="E9154">
            <v>5</v>
          </cell>
        </row>
        <row r="9155">
          <cell r="B9155">
            <v>8427201909</v>
          </cell>
          <cell r="C9155" t="str">
            <v>- - - - прочие</v>
          </cell>
          <cell r="D9155" t="str">
            <v>шт</v>
          </cell>
          <cell r="E9155">
            <v>5</v>
          </cell>
        </row>
        <row r="9156">
          <cell r="B9156">
            <v>8427209000</v>
          </cell>
          <cell r="C9156" t="str">
            <v>- - прочие</v>
          </cell>
          <cell r="D9156" t="str">
            <v>шт</v>
          </cell>
          <cell r="E9156">
            <v>5</v>
          </cell>
        </row>
        <row r="9157">
          <cell r="B9157">
            <v>8427900001</v>
          </cell>
          <cell r="C9157" t="str">
            <v>- - - с момента выпуска которых прошло более 3 лет</v>
          </cell>
          <cell r="D9157" t="str">
            <v>шт</v>
          </cell>
          <cell r="E9157">
            <v>0</v>
          </cell>
        </row>
        <row r="9158">
          <cell r="B9158">
            <v>8427900002</v>
          </cell>
          <cell r="C9158" t="str">
            <v>- - - прочие</v>
          </cell>
          <cell r="D9158" t="str">
            <v>шт</v>
          </cell>
          <cell r="E9158">
            <v>0</v>
          </cell>
        </row>
        <row r="9159">
          <cell r="B9159">
            <v>8427900009</v>
          </cell>
          <cell r="C9159" t="str">
            <v>- - прочие</v>
          </cell>
          <cell r="D9159" t="str">
            <v>шт</v>
          </cell>
          <cell r="E9159">
            <v>0</v>
          </cell>
        </row>
        <row r="9160">
          <cell r="B9160">
            <v>8428102001</v>
          </cell>
          <cell r="C9160" t="str">
            <v>- - - - лифты, обеспечивающие скорость движения кабины более 2 м/с</v>
          </cell>
          <cell r="D9160" t="str">
            <v>шт</v>
          </cell>
          <cell r="E9160">
            <v>0</v>
          </cell>
        </row>
        <row r="9161">
          <cell r="B9161">
            <v>8428102002</v>
          </cell>
          <cell r="C9161" t="str">
            <v>- - - - прочие</v>
          </cell>
          <cell r="D9161" t="str">
            <v>шт</v>
          </cell>
          <cell r="E9161">
            <v>5</v>
          </cell>
        </row>
        <row r="9162">
          <cell r="B9162">
            <v>8428102009</v>
          </cell>
          <cell r="C9162" t="str">
            <v>- - - подъемники скиповые</v>
          </cell>
          <cell r="D9162" t="str">
            <v>шт</v>
          </cell>
          <cell r="E9162">
            <v>0</v>
          </cell>
        </row>
        <row r="9163">
          <cell r="B9163">
            <v>8428108000</v>
          </cell>
          <cell r="C9163" t="str">
            <v>- - прочие</v>
          </cell>
          <cell r="D9163" t="str">
            <v>шт</v>
          </cell>
          <cell r="E9163">
            <v>5</v>
          </cell>
        </row>
        <row r="9164">
          <cell r="B9164">
            <v>8428202000</v>
          </cell>
          <cell r="C9164" t="str">
            <v>- - для сыпучих материалов</v>
          </cell>
          <cell r="D9164" t="str">
            <v>шт</v>
          </cell>
          <cell r="E9164">
            <v>0</v>
          </cell>
        </row>
        <row r="9165">
          <cell r="B9165">
            <v>8428208001</v>
          </cell>
          <cell r="C9165" t="str">
            <v>- - - для транспортировки текстильных волокон</v>
          </cell>
          <cell r="D9165" t="str">
            <v>шт</v>
          </cell>
          <cell r="E9165">
            <v>0</v>
          </cell>
        </row>
        <row r="9166">
          <cell r="B9166">
            <v>8428208009</v>
          </cell>
          <cell r="C9166" t="str">
            <v>- - - прочие</v>
          </cell>
          <cell r="D9166" t="str">
            <v>шт</v>
          </cell>
          <cell r="E9166">
            <v>0</v>
          </cell>
        </row>
        <row r="9167">
          <cell r="B9167">
            <v>8428310000</v>
          </cell>
          <cell r="C9167" t="str">
            <v>- - специально предназначенные для подземных работ</v>
          </cell>
          <cell r="D9167" t="str">
            <v>шт</v>
          </cell>
          <cell r="E9167">
            <v>5</v>
          </cell>
        </row>
        <row r="9168">
          <cell r="B9168">
            <v>8428320000</v>
          </cell>
          <cell r="C9168" t="str">
            <v>- - ковшовые прочие</v>
          </cell>
          <cell r="D9168" t="str">
            <v>шт</v>
          </cell>
          <cell r="E9168">
            <v>5</v>
          </cell>
        </row>
        <row r="9169">
          <cell r="B9169">
            <v>8428330000</v>
          </cell>
          <cell r="C9169" t="str">
            <v>- - ленточные прочие</v>
          </cell>
          <cell r="D9169" t="str">
            <v>шт</v>
          </cell>
          <cell r="E9169">
            <v>0</v>
          </cell>
        </row>
        <row r="9170">
          <cell r="B9170">
            <v>8428392000</v>
          </cell>
          <cell r="C9170" t="str">
            <v>- - - конвейеры роликовые</v>
          </cell>
          <cell r="D9170" t="str">
            <v>шт</v>
          </cell>
          <cell r="E9170">
            <v>0</v>
          </cell>
        </row>
        <row r="9171">
          <cell r="B9171">
            <v>8428399001</v>
          </cell>
          <cell r="C9171" t="str">
            <v>- - - - для использования в производстве моторных транспортных средств товарных позиций 8701 - 8705 &lt;5&gt;</v>
          </cell>
          <cell r="D9171" t="str">
            <v>шт</v>
          </cell>
          <cell r="E9171">
            <v>0</v>
          </cell>
        </row>
        <row r="9172">
          <cell r="B9172">
            <v>8428399009</v>
          </cell>
          <cell r="C9172" t="str">
            <v>- - - - прочие</v>
          </cell>
          <cell r="D9172" t="str">
            <v>шт</v>
          </cell>
          <cell r="E9172">
            <v>5</v>
          </cell>
        </row>
        <row r="9173">
          <cell r="B9173">
            <v>8428400000</v>
          </cell>
          <cell r="C9173" t="str">
            <v>- эскалаторы и движущиеся пешеходные дорожки</v>
          </cell>
          <cell r="D9173" t="str">
            <v>шт</v>
          </cell>
          <cell r="E9173">
            <v>5</v>
          </cell>
        </row>
        <row r="9174">
          <cell r="B9174">
            <v>8428600000</v>
          </cell>
          <cell r="C9174" t="str">
            <v>- канатные пассажирские и грузовые дороги, лыжные подъемники; тяговые механизмы для фуникулеров</v>
          </cell>
          <cell r="D9174" t="str">
            <v>шт</v>
          </cell>
          <cell r="E9174">
            <v>5</v>
          </cell>
        </row>
        <row r="9175">
          <cell r="B9175">
            <v>8428907100</v>
          </cell>
          <cell r="C9175" t="str">
            <v>- - - разработанные для навески на сельскохозяйственные тракторы</v>
          </cell>
          <cell r="D9175" t="str">
            <v>шт</v>
          </cell>
          <cell r="E9175">
            <v>5</v>
          </cell>
        </row>
        <row r="9176">
          <cell r="B9176">
            <v>8428907900</v>
          </cell>
          <cell r="C9176" t="str">
            <v>- - - прочие</v>
          </cell>
          <cell r="D9176" t="str">
            <v>шт</v>
          </cell>
          <cell r="E9176">
            <v>5</v>
          </cell>
        </row>
        <row r="9177">
          <cell r="B9177">
            <v>8428909000</v>
          </cell>
          <cell r="C9177" t="str">
            <v>- - прочее</v>
          </cell>
          <cell r="D9177" t="str">
            <v>шт</v>
          </cell>
          <cell r="E9177">
            <v>0</v>
          </cell>
        </row>
        <row r="9178">
          <cell r="B9178">
            <v>8429110010</v>
          </cell>
          <cell r="C9178" t="str">
            <v>- - - мощностью более 250 л.с.</v>
          </cell>
          <cell r="D9178" t="str">
            <v>шт</v>
          </cell>
          <cell r="E9178">
            <v>5</v>
          </cell>
        </row>
        <row r="9179">
          <cell r="B9179">
            <v>8429110020</v>
          </cell>
          <cell r="C9179" t="str">
            <v>- - - мощностью 400 л.с. и более, предназначенные для работы при температуре окружающего воздуха -50 °C и ниже &lt;2&gt;</v>
          </cell>
          <cell r="D9179" t="str">
            <v>шт</v>
          </cell>
          <cell r="E9179">
            <v>5</v>
          </cell>
        </row>
        <row r="9180">
          <cell r="B9180">
            <v>8429110090</v>
          </cell>
          <cell r="C9180" t="str">
            <v>- - - прочие</v>
          </cell>
          <cell r="D9180" t="str">
            <v>шт</v>
          </cell>
          <cell r="E9180">
            <v>5</v>
          </cell>
        </row>
        <row r="9181">
          <cell r="B9181">
            <v>8429190001</v>
          </cell>
          <cell r="C9181" t="str">
            <v>- - - бульдозеры колесные мощностью 400 л.с. и более</v>
          </cell>
          <cell r="D9181" t="str">
            <v>шт</v>
          </cell>
          <cell r="E9181">
            <v>5</v>
          </cell>
        </row>
        <row r="9182">
          <cell r="B9182">
            <v>8429190009</v>
          </cell>
          <cell r="C9182" t="str">
            <v>- - - прочие</v>
          </cell>
          <cell r="D9182" t="str">
            <v>шт</v>
          </cell>
          <cell r="E9182">
            <v>5</v>
          </cell>
        </row>
        <row r="9183">
          <cell r="B9183">
            <v>8429200010</v>
          </cell>
          <cell r="C9183" t="str">
            <v>- - грейдеры мощностью 350 л.с. и более</v>
          </cell>
          <cell r="D9183" t="str">
            <v>шт</v>
          </cell>
          <cell r="E9183">
            <v>3</v>
          </cell>
        </row>
        <row r="9184">
          <cell r="B9184">
            <v>8429200091</v>
          </cell>
          <cell r="C9184" t="str">
            <v>- - - специально разработанные для подземных работ</v>
          </cell>
          <cell r="D9184" t="str">
            <v>шт</v>
          </cell>
          <cell r="E9184">
            <v>0</v>
          </cell>
        </row>
        <row r="9185">
          <cell r="B9185">
            <v>8429200099</v>
          </cell>
          <cell r="C9185" t="str">
            <v>- - - прочие</v>
          </cell>
          <cell r="D9185" t="str">
            <v>шт</v>
          </cell>
          <cell r="E9185">
            <v>3</v>
          </cell>
        </row>
        <row r="9186">
          <cell r="B9186">
            <v>8429300000</v>
          </cell>
          <cell r="C9186" t="str">
            <v>- скреперы</v>
          </cell>
          <cell r="D9186" t="str">
            <v>шт</v>
          </cell>
          <cell r="E9186">
            <v>10</v>
          </cell>
        </row>
        <row r="9187">
          <cell r="B9187">
            <v>8429401000</v>
          </cell>
          <cell r="C9187" t="str">
            <v>- - - вибрационные</v>
          </cell>
          <cell r="D9187" t="str">
            <v>шт</v>
          </cell>
          <cell r="E9187">
            <v>5</v>
          </cell>
        </row>
        <row r="9188">
          <cell r="B9188">
            <v>8429403000</v>
          </cell>
          <cell r="C9188" t="str">
            <v>- - - прочие</v>
          </cell>
          <cell r="D9188" t="str">
            <v>шт</v>
          </cell>
          <cell r="E9188">
            <v>7.5</v>
          </cell>
        </row>
        <row r="9189">
          <cell r="B9189">
            <v>8429409000</v>
          </cell>
          <cell r="C9189" t="str">
            <v>- - машины трамбовочные</v>
          </cell>
          <cell r="D9189" t="str">
            <v>шт</v>
          </cell>
          <cell r="E9189">
            <v>5</v>
          </cell>
        </row>
        <row r="9190">
          <cell r="B9190">
            <v>8429511000</v>
          </cell>
          <cell r="C9190" t="str">
            <v>- - - погрузчики, специально разработанные для подземных работ</v>
          </cell>
          <cell r="D9190" t="str">
            <v>шт</v>
          </cell>
          <cell r="E9190">
            <v>0</v>
          </cell>
        </row>
        <row r="9191">
          <cell r="B9191">
            <v>8429519100</v>
          </cell>
          <cell r="C9191" t="str">
            <v>- - - - одноковшовые погрузчики на гусеничном ходу</v>
          </cell>
          <cell r="D9191" t="str">
            <v>шт</v>
          </cell>
          <cell r="E9191">
            <v>5</v>
          </cell>
        </row>
        <row r="9192">
          <cell r="B9192">
            <v>8429519900</v>
          </cell>
          <cell r="C9192" t="str">
            <v>- - - - прочие</v>
          </cell>
          <cell r="D9192" t="str">
            <v>шт</v>
          </cell>
          <cell r="E9192">
            <v>5</v>
          </cell>
        </row>
        <row r="9193">
          <cell r="B9193">
            <v>8429521001</v>
          </cell>
          <cell r="C9193" t="str">
            <v>- - - - гидравлические, с момента выпуска которых прошел один год или более</v>
          </cell>
          <cell r="D9193" t="str">
            <v>шт</v>
          </cell>
          <cell r="E9193">
            <v>5</v>
          </cell>
        </row>
        <row r="9194">
          <cell r="B9194">
            <v>8429521009</v>
          </cell>
          <cell r="C9194" t="str">
            <v>- - - - прочие</v>
          </cell>
          <cell r="D9194" t="str">
            <v>шт</v>
          </cell>
          <cell r="E9194">
            <v>5</v>
          </cell>
        </row>
        <row r="9195">
          <cell r="B9195">
            <v>8429529000</v>
          </cell>
          <cell r="C9195" t="str">
            <v>- - - прочие</v>
          </cell>
          <cell r="D9195" t="str">
            <v>шт</v>
          </cell>
          <cell r="E9195">
            <v>5</v>
          </cell>
        </row>
        <row r="9196">
          <cell r="B9196">
            <v>8429590000</v>
          </cell>
          <cell r="C9196" t="str">
            <v>- - прочие</v>
          </cell>
          <cell r="D9196" t="str">
            <v>шт</v>
          </cell>
          <cell r="E9196">
            <v>5</v>
          </cell>
        </row>
        <row r="9197">
          <cell r="B9197">
            <v>8430100000</v>
          </cell>
          <cell r="C9197" t="str">
            <v>- оборудование для забивки и извлечения свай</v>
          </cell>
          <cell r="D9197" t="str">
            <v>шт</v>
          </cell>
          <cell r="E9197">
            <v>5</v>
          </cell>
        </row>
        <row r="9198">
          <cell r="B9198">
            <v>8430200000</v>
          </cell>
          <cell r="C9198" t="str">
            <v>- снегоочистители плужные и роторные</v>
          </cell>
          <cell r="D9198" t="str">
            <v>шт</v>
          </cell>
          <cell r="E9198">
            <v>8</v>
          </cell>
        </row>
        <row r="9199">
          <cell r="B9199">
            <v>8430310000</v>
          </cell>
          <cell r="C9199" t="str">
            <v>- - самоходные</v>
          </cell>
          <cell r="D9199" t="str">
            <v>шт</v>
          </cell>
          <cell r="E9199">
            <v>0</v>
          </cell>
        </row>
        <row r="9200">
          <cell r="B9200">
            <v>8430390000</v>
          </cell>
          <cell r="C9200" t="str">
            <v>- - прочие</v>
          </cell>
          <cell r="D9200" t="str">
            <v>шт</v>
          </cell>
          <cell r="E9200">
            <v>0</v>
          </cell>
        </row>
        <row r="9201">
          <cell r="B9201">
            <v>8430410002</v>
          </cell>
          <cell r="C9201" t="str">
            <v>- - - - машины проходческие для добычи угля на гусеничном шасси, оснащенные рабочим органом, состоящим из стрелы и вращающейся коронки, снабженной режущими зубьями (резцами), и погрузочным оборудованием</v>
          </cell>
          <cell r="D9201" t="str">
            <v>шт</v>
          </cell>
          <cell r="E9201">
            <v>2</v>
          </cell>
        </row>
        <row r="9202">
          <cell r="B9202">
            <v>8430410008</v>
          </cell>
          <cell r="C9202" t="str">
            <v>- - - - прочие</v>
          </cell>
          <cell r="D9202" t="str">
            <v>шт</v>
          </cell>
          <cell r="E9202">
            <v>0</v>
          </cell>
        </row>
        <row r="9203">
          <cell r="B9203">
            <v>8430490009</v>
          </cell>
          <cell r="C9203" t="str">
            <v>- - - прочие</v>
          </cell>
          <cell r="D9203" t="str">
            <v>шт</v>
          </cell>
          <cell r="E9203">
            <v>0</v>
          </cell>
        </row>
        <row r="9204">
          <cell r="B9204">
            <v>8430500002</v>
          </cell>
          <cell r="C9204" t="str">
            <v>- - - машины очистные узкозахватные</v>
          </cell>
          <cell r="D9204" t="str">
            <v>шт</v>
          </cell>
          <cell r="E9204">
            <v>5</v>
          </cell>
        </row>
        <row r="9205">
          <cell r="B9205">
            <v>8430500003</v>
          </cell>
          <cell r="C9205" t="str">
            <v>- - - прочие</v>
          </cell>
          <cell r="D9205" t="str">
            <v>шт</v>
          </cell>
          <cell r="E9205">
            <v>0</v>
          </cell>
        </row>
        <row r="9206">
          <cell r="B9206">
            <v>8430500009</v>
          </cell>
          <cell r="C9206" t="str">
            <v>- - прочие</v>
          </cell>
          <cell r="D9206" t="str">
            <v>шт</v>
          </cell>
          <cell r="E9206">
            <v>5</v>
          </cell>
        </row>
        <row r="9207">
          <cell r="B9207">
            <v>8430610000</v>
          </cell>
          <cell r="C9207" t="str">
            <v>- - машины и механизмы для трамбования или уплотнения</v>
          </cell>
          <cell r="D9207" t="str">
            <v>шт</v>
          </cell>
          <cell r="E9207">
            <v>5</v>
          </cell>
        </row>
        <row r="9208">
          <cell r="B9208">
            <v>8430690001</v>
          </cell>
          <cell r="C9208" t="str">
            <v>- - - машины и механизмы для разработки грунта, предназначенные для установки на 4-гусеничных машинах с двумя ведущими тележками для работы в заболоченных или снежных районах</v>
          </cell>
          <cell r="D9208" t="str">
            <v>шт</v>
          </cell>
          <cell r="E9208">
            <v>5</v>
          </cell>
        </row>
        <row r="9209">
          <cell r="B9209">
            <v>8430690002</v>
          </cell>
          <cell r="C9209" t="str">
            <v>- - - скреперы</v>
          </cell>
          <cell r="D9209" t="str">
            <v>шт</v>
          </cell>
          <cell r="E9209">
            <v>10</v>
          </cell>
        </row>
        <row r="9210">
          <cell r="B9210">
            <v>8430690003</v>
          </cell>
          <cell r="C9210" t="str">
            <v>- - - полноповоротные платформы гидравлических экскаваторов, с момента выпуска которых прошел один год или более, предназначенные для установки на подвижные шасси</v>
          </cell>
          <cell r="D9210" t="str">
            <v>шт</v>
          </cell>
          <cell r="E9210">
            <v>5</v>
          </cell>
        </row>
        <row r="9211">
          <cell r="B9211">
            <v>8430690008</v>
          </cell>
          <cell r="C9211" t="str">
            <v>- - - прочие</v>
          </cell>
          <cell r="D9211" t="str">
            <v>шт</v>
          </cell>
          <cell r="E9211">
            <v>5</v>
          </cell>
        </row>
        <row r="9212">
          <cell r="B9212">
            <v>8431100000</v>
          </cell>
          <cell r="C9212" t="str">
            <v>- машин или механизмов товарной позиции 8425</v>
          </cell>
          <cell r="D9212" t="str">
            <v>-</v>
          </cell>
          <cell r="E9212">
            <v>0</v>
          </cell>
        </row>
        <row r="9213">
          <cell r="B9213">
            <v>8431200000</v>
          </cell>
          <cell r="C9213" t="str">
            <v>- машин или механизмов товарной позиции 8427</v>
          </cell>
          <cell r="D9213" t="str">
            <v>-</v>
          </cell>
          <cell r="E9213">
            <v>0</v>
          </cell>
        </row>
        <row r="9214">
          <cell r="B9214">
            <v>8431310000</v>
          </cell>
          <cell r="C9214" t="str">
            <v>- - лифтов, скиповых подъемников или эскалаторов</v>
          </cell>
          <cell r="D9214" t="str">
            <v>-</v>
          </cell>
          <cell r="E9214">
            <v>0</v>
          </cell>
        </row>
        <row r="9215">
          <cell r="B9215">
            <v>8431390000</v>
          </cell>
          <cell r="C9215" t="str">
            <v>- - прочие</v>
          </cell>
          <cell r="D9215" t="str">
            <v>-</v>
          </cell>
          <cell r="E9215">
            <v>0</v>
          </cell>
        </row>
        <row r="9216">
          <cell r="B9216">
            <v>8431410000</v>
          </cell>
          <cell r="C9216" t="str">
            <v>- - ковши, грейферы, захваты и черпаки</v>
          </cell>
          <cell r="D9216" t="str">
            <v>-</v>
          </cell>
          <cell r="E9216">
            <v>0</v>
          </cell>
        </row>
        <row r="9217">
          <cell r="B9217">
            <v>8431420000</v>
          </cell>
          <cell r="C9217" t="str">
            <v>- - отвалы бульдозеров неповоротные или поворотные</v>
          </cell>
          <cell r="D9217" t="str">
            <v>-</v>
          </cell>
          <cell r="E9217">
            <v>0</v>
          </cell>
        </row>
        <row r="9218">
          <cell r="B9218">
            <v>8431430000</v>
          </cell>
          <cell r="C9218" t="str">
            <v>- - части бурильных или проходческих машин субпозиции 8430 41 или 8430 49</v>
          </cell>
          <cell r="D9218" t="str">
            <v>-</v>
          </cell>
          <cell r="E9218">
            <v>0</v>
          </cell>
        </row>
        <row r="9219">
          <cell r="B9219">
            <v>8431492000</v>
          </cell>
          <cell r="C9219" t="str">
            <v>- - - чугунные литые или стальные литые</v>
          </cell>
          <cell r="D9219" t="str">
            <v>-</v>
          </cell>
          <cell r="E9219">
            <v>0</v>
          </cell>
        </row>
        <row r="9220">
          <cell r="B9220">
            <v>8431498001</v>
          </cell>
          <cell r="C9220" t="str">
            <v>- - - - гусеничные шасси полноповоротных гидравлических машин, с момента выпуска которых прошел один год или более</v>
          </cell>
          <cell r="D9220" t="str">
            <v>шт</v>
          </cell>
          <cell r="E9220">
            <v>0</v>
          </cell>
        </row>
        <row r="9221">
          <cell r="B9221">
            <v>8431498009</v>
          </cell>
          <cell r="C9221" t="str">
            <v>- - - - прочие</v>
          </cell>
          <cell r="D9221" t="str">
            <v>-</v>
          </cell>
          <cell r="E9221">
            <v>0</v>
          </cell>
        </row>
        <row r="9222">
          <cell r="B9222">
            <v>8432100000</v>
          </cell>
          <cell r="C9222" t="str">
            <v>- плуги</v>
          </cell>
          <cell r="D9222" t="str">
            <v>шт</v>
          </cell>
          <cell r="E9222">
            <v>0</v>
          </cell>
        </row>
        <row r="9223">
          <cell r="B9223">
            <v>8432210000</v>
          </cell>
          <cell r="C9223" t="str">
            <v>- - бороны дисковые</v>
          </cell>
          <cell r="D9223" t="str">
            <v>шт</v>
          </cell>
          <cell r="E9223">
            <v>5</v>
          </cell>
        </row>
        <row r="9224">
          <cell r="B9224">
            <v>8432291000</v>
          </cell>
          <cell r="C9224" t="str">
            <v>- - - рыхлители и культиваторы</v>
          </cell>
          <cell r="D9224" t="str">
            <v>шт</v>
          </cell>
          <cell r="E9224">
            <v>0</v>
          </cell>
        </row>
        <row r="9225">
          <cell r="B9225">
            <v>8432293000</v>
          </cell>
          <cell r="C9225" t="str">
            <v>- - - бороны</v>
          </cell>
          <cell r="D9225" t="str">
            <v>шт</v>
          </cell>
          <cell r="E9225">
            <v>0</v>
          </cell>
        </row>
        <row r="9226">
          <cell r="B9226">
            <v>8432295000</v>
          </cell>
          <cell r="C9226" t="str">
            <v>- - - почвофрезы</v>
          </cell>
          <cell r="D9226" t="str">
            <v>шт</v>
          </cell>
          <cell r="E9226">
            <v>0</v>
          </cell>
        </row>
        <row r="9227">
          <cell r="B9227">
            <v>8432299000</v>
          </cell>
          <cell r="C9227" t="str">
            <v>- - - прочие</v>
          </cell>
          <cell r="D9227" t="str">
            <v>шт</v>
          </cell>
          <cell r="E9227">
            <v>0</v>
          </cell>
        </row>
        <row r="9228">
          <cell r="B9228">
            <v>8432311100</v>
          </cell>
          <cell r="C9228" t="str">
            <v>- - - - сеялки точного высева с центральным приводом</v>
          </cell>
          <cell r="D9228" t="str">
            <v>шт</v>
          </cell>
          <cell r="E9228">
            <v>0</v>
          </cell>
        </row>
        <row r="9229">
          <cell r="B9229">
            <v>8432311900</v>
          </cell>
          <cell r="C9229" t="str">
            <v>- - - - прочие</v>
          </cell>
          <cell r="D9229" t="str">
            <v>шт</v>
          </cell>
          <cell r="E9229">
            <v>2</v>
          </cell>
        </row>
        <row r="9230">
          <cell r="B9230">
            <v>8432319000</v>
          </cell>
          <cell r="C9230" t="str">
            <v>- - - сажалки и машины рассадопосадочные</v>
          </cell>
          <cell r="D9230" t="str">
            <v>шт</v>
          </cell>
          <cell r="E9230">
            <v>0</v>
          </cell>
        </row>
        <row r="9231">
          <cell r="B9231">
            <v>8432391100</v>
          </cell>
          <cell r="C9231" t="str">
            <v>- - - - сеялки точного высева с центральным приводом</v>
          </cell>
          <cell r="D9231" t="str">
            <v>шт</v>
          </cell>
          <cell r="E9231">
            <v>0</v>
          </cell>
        </row>
        <row r="9232">
          <cell r="B9232">
            <v>8432391900</v>
          </cell>
          <cell r="C9232" t="str">
            <v>- - - - прочие</v>
          </cell>
          <cell r="D9232" t="str">
            <v>шт</v>
          </cell>
          <cell r="E9232">
            <v>2</v>
          </cell>
        </row>
        <row r="9233">
          <cell r="B9233">
            <v>8432399000</v>
          </cell>
          <cell r="C9233" t="str">
            <v>- - - сажалки и машины рассадопосадочные</v>
          </cell>
          <cell r="D9233" t="str">
            <v>шт</v>
          </cell>
          <cell r="E9233">
            <v>0</v>
          </cell>
        </row>
        <row r="9234">
          <cell r="B9234">
            <v>8432410000</v>
          </cell>
          <cell r="C9234" t="str">
            <v>- - органических удобрений</v>
          </cell>
          <cell r="D9234" t="str">
            <v>шт</v>
          </cell>
          <cell r="E9234">
            <v>0</v>
          </cell>
        </row>
        <row r="9235">
          <cell r="B9235">
            <v>8432420000</v>
          </cell>
          <cell r="C9235" t="str">
            <v>- - неорганических удобрений</v>
          </cell>
          <cell r="D9235" t="str">
            <v>шт</v>
          </cell>
          <cell r="E9235">
            <v>0</v>
          </cell>
        </row>
        <row r="9236">
          <cell r="B9236">
            <v>8432800000</v>
          </cell>
          <cell r="C9236" t="str">
            <v>- машины прочие</v>
          </cell>
          <cell r="D9236" t="str">
            <v>шт</v>
          </cell>
          <cell r="E9236">
            <v>0</v>
          </cell>
        </row>
        <row r="9237">
          <cell r="B9237">
            <v>8432900000</v>
          </cell>
          <cell r="C9237" t="str">
            <v>- части</v>
          </cell>
          <cell r="D9237" t="str">
            <v>-</v>
          </cell>
          <cell r="E9237">
            <v>0</v>
          </cell>
        </row>
        <row r="9238">
          <cell r="B9238">
            <v>8433111000</v>
          </cell>
          <cell r="C9238" t="str">
            <v>- - - электрические</v>
          </cell>
          <cell r="D9238" t="str">
            <v>шт</v>
          </cell>
          <cell r="E9238">
            <v>0</v>
          </cell>
        </row>
        <row r="9239">
          <cell r="B9239">
            <v>8433115100</v>
          </cell>
          <cell r="C9239" t="str">
            <v>- - - - - с сиденьем</v>
          </cell>
          <cell r="D9239" t="str">
            <v>шт</v>
          </cell>
          <cell r="E9239">
            <v>0</v>
          </cell>
        </row>
        <row r="9240">
          <cell r="B9240">
            <v>8433115900</v>
          </cell>
          <cell r="C9240" t="str">
            <v>- - - - - прочие</v>
          </cell>
          <cell r="D9240" t="str">
            <v>шт</v>
          </cell>
          <cell r="E9240">
            <v>0</v>
          </cell>
        </row>
        <row r="9241">
          <cell r="B9241">
            <v>8433119000</v>
          </cell>
          <cell r="C9241" t="str">
            <v>- - - - прочие</v>
          </cell>
          <cell r="D9241" t="str">
            <v>шт</v>
          </cell>
          <cell r="E9241">
            <v>0</v>
          </cell>
        </row>
        <row r="9242">
          <cell r="B9242">
            <v>8433191000</v>
          </cell>
          <cell r="C9242" t="str">
            <v>- - - - электрические</v>
          </cell>
          <cell r="D9242" t="str">
            <v>шт</v>
          </cell>
          <cell r="E9242">
            <v>0</v>
          </cell>
        </row>
        <row r="9243">
          <cell r="B9243">
            <v>8433195100</v>
          </cell>
          <cell r="C9243" t="str">
            <v>- - - - - - с сиденьем</v>
          </cell>
          <cell r="D9243" t="str">
            <v>шт</v>
          </cell>
          <cell r="E9243">
            <v>0</v>
          </cell>
        </row>
        <row r="9244">
          <cell r="B9244">
            <v>8433195900</v>
          </cell>
          <cell r="C9244" t="str">
            <v>- - - - - - прочие</v>
          </cell>
          <cell r="D9244" t="str">
            <v>шт</v>
          </cell>
          <cell r="E9244">
            <v>0</v>
          </cell>
        </row>
        <row r="9245">
          <cell r="B9245">
            <v>8433197000</v>
          </cell>
          <cell r="C9245" t="str">
            <v>- - - - - прочие</v>
          </cell>
          <cell r="D9245" t="str">
            <v>шт</v>
          </cell>
          <cell r="E9245">
            <v>0</v>
          </cell>
        </row>
        <row r="9246">
          <cell r="B9246">
            <v>8433199000</v>
          </cell>
          <cell r="C9246" t="str">
            <v>- - - без двигателя</v>
          </cell>
          <cell r="D9246" t="str">
            <v>шт</v>
          </cell>
          <cell r="E9246">
            <v>0</v>
          </cell>
        </row>
        <row r="9247">
          <cell r="B9247">
            <v>8433201000</v>
          </cell>
          <cell r="C9247" t="str">
            <v>- - с двигателем</v>
          </cell>
          <cell r="D9247" t="str">
            <v>шт</v>
          </cell>
          <cell r="E9247">
            <v>0</v>
          </cell>
        </row>
        <row r="9248">
          <cell r="B9248">
            <v>8433205000</v>
          </cell>
          <cell r="C9248" t="str">
            <v>- - - тракторные, навесные или прицепные</v>
          </cell>
          <cell r="D9248" t="str">
            <v>шт</v>
          </cell>
          <cell r="E9248">
            <v>0</v>
          </cell>
        </row>
        <row r="9249">
          <cell r="B9249">
            <v>8433209000</v>
          </cell>
          <cell r="C9249" t="str">
            <v>- - - прочие</v>
          </cell>
          <cell r="D9249" t="str">
            <v>шт</v>
          </cell>
          <cell r="E9249">
            <v>0</v>
          </cell>
        </row>
        <row r="9250">
          <cell r="B9250">
            <v>8433300000</v>
          </cell>
          <cell r="C9250" t="str">
            <v>- машины для заготовки сена прочие</v>
          </cell>
          <cell r="D9250" t="str">
            <v>шт</v>
          </cell>
          <cell r="E9250">
            <v>0</v>
          </cell>
        </row>
        <row r="9251">
          <cell r="B9251">
            <v>8433400001</v>
          </cell>
          <cell r="C9251" t="str">
            <v>- - пресс-подборщики</v>
          </cell>
          <cell r="D9251" t="str">
            <v>шт</v>
          </cell>
          <cell r="E9251">
            <v>5</v>
          </cell>
        </row>
        <row r="9252">
          <cell r="B9252">
            <v>8433400009</v>
          </cell>
          <cell r="C9252" t="str">
            <v>- - прочие</v>
          </cell>
          <cell r="D9252" t="str">
            <v>шт</v>
          </cell>
          <cell r="E9252">
            <v>0</v>
          </cell>
        </row>
        <row r="9253">
          <cell r="B9253">
            <v>8433510001</v>
          </cell>
          <cell r="C9253" t="str">
            <v>- - - с момента выпуска которых прошло более 3 лет</v>
          </cell>
          <cell r="D9253" t="str">
            <v>шт</v>
          </cell>
          <cell r="E9253">
            <v>5</v>
          </cell>
        </row>
        <row r="9254">
          <cell r="B9254">
            <v>8433510009</v>
          </cell>
          <cell r="C9254" t="str">
            <v>- - - прочие</v>
          </cell>
          <cell r="D9254" t="str">
            <v>шт</v>
          </cell>
          <cell r="E9254">
            <v>5</v>
          </cell>
        </row>
        <row r="9255">
          <cell r="B9255">
            <v>8433520000</v>
          </cell>
          <cell r="C9255" t="str">
            <v>- - машины или механизмы для обмолота прочие</v>
          </cell>
          <cell r="D9255" t="str">
            <v>шт</v>
          </cell>
          <cell r="E9255">
            <v>0</v>
          </cell>
        </row>
        <row r="9256">
          <cell r="B9256">
            <v>8433531000</v>
          </cell>
          <cell r="C9256" t="str">
            <v>- - - картофелекопатели и картофелеуборочные машины</v>
          </cell>
          <cell r="D9256" t="str">
            <v>шт</v>
          </cell>
          <cell r="E9256">
            <v>0</v>
          </cell>
        </row>
        <row r="9257">
          <cell r="B9257">
            <v>8433533000</v>
          </cell>
          <cell r="C9257" t="str">
            <v>- - - машины свекловичные ботворезные и машины свеклоуборочные</v>
          </cell>
          <cell r="D9257" t="str">
            <v>шт</v>
          </cell>
          <cell r="E9257">
            <v>5</v>
          </cell>
        </row>
        <row r="9258">
          <cell r="B9258">
            <v>8433539000</v>
          </cell>
          <cell r="C9258" t="str">
            <v>- - - прочие</v>
          </cell>
          <cell r="D9258" t="str">
            <v>шт</v>
          </cell>
          <cell r="E9258">
            <v>0</v>
          </cell>
        </row>
        <row r="9259">
          <cell r="B9259">
            <v>8433591101</v>
          </cell>
          <cell r="C9259" t="str">
            <v>- - - - - с момента выпуска которых прошло более 3 лет</v>
          </cell>
          <cell r="D9259" t="str">
            <v>шт</v>
          </cell>
          <cell r="E9259">
            <v>5</v>
          </cell>
        </row>
        <row r="9260">
          <cell r="B9260">
            <v>8433591109</v>
          </cell>
          <cell r="C9260" t="str">
            <v>- - - - - прочие</v>
          </cell>
          <cell r="D9260" t="str">
            <v>шт</v>
          </cell>
          <cell r="E9260">
            <v>5</v>
          </cell>
        </row>
        <row r="9261">
          <cell r="B9261">
            <v>8433591900</v>
          </cell>
          <cell r="C9261" t="str">
            <v>- - - - прочие</v>
          </cell>
          <cell r="D9261" t="str">
            <v>шт</v>
          </cell>
          <cell r="E9261">
            <v>0</v>
          </cell>
        </row>
        <row r="9262">
          <cell r="B9262">
            <v>8433598501</v>
          </cell>
          <cell r="C9262" t="str">
            <v>- - - - комбайны виноградоуборочные</v>
          </cell>
          <cell r="D9262" t="str">
            <v>шт</v>
          </cell>
          <cell r="E9262">
            <v>0</v>
          </cell>
        </row>
        <row r="9263">
          <cell r="B9263">
            <v>8433598509</v>
          </cell>
          <cell r="C9263" t="str">
            <v>- - - - прочие</v>
          </cell>
          <cell r="D9263" t="str">
            <v>шт</v>
          </cell>
          <cell r="E9263">
            <v>5</v>
          </cell>
        </row>
        <row r="9264">
          <cell r="B9264">
            <v>8433600000</v>
          </cell>
          <cell r="C9264" t="str">
            <v>- машины для очистки, сортировки или калибровки яиц, плодов или других сельскохозяйственных продуктов</v>
          </cell>
          <cell r="D9264" t="str">
            <v>шт</v>
          </cell>
          <cell r="E9264">
            <v>0</v>
          </cell>
        </row>
        <row r="9265">
          <cell r="B9265">
            <v>8433900000</v>
          </cell>
          <cell r="C9265" t="str">
            <v>- части</v>
          </cell>
          <cell r="D9265" t="str">
            <v>-</v>
          </cell>
          <cell r="E9265">
            <v>0</v>
          </cell>
        </row>
        <row r="9266">
          <cell r="B9266">
            <v>8434100000</v>
          </cell>
          <cell r="C9266" t="str">
            <v>- установки и аппараты доильные</v>
          </cell>
          <cell r="D9266" t="str">
            <v>шт</v>
          </cell>
          <cell r="E9266">
            <v>0</v>
          </cell>
        </row>
        <row r="9267">
          <cell r="B9267">
            <v>8434200000</v>
          </cell>
          <cell r="C9267" t="str">
            <v>- оборудование для обработки и переработки молока</v>
          </cell>
          <cell r="D9267" t="str">
            <v>шт</v>
          </cell>
          <cell r="E9267">
            <v>0</v>
          </cell>
        </row>
        <row r="9268">
          <cell r="B9268">
            <v>8434900000</v>
          </cell>
          <cell r="C9268" t="str">
            <v>- части</v>
          </cell>
          <cell r="D9268" t="str">
            <v>-</v>
          </cell>
          <cell r="E9268">
            <v>0</v>
          </cell>
        </row>
        <row r="9269">
          <cell r="B9269">
            <v>8435100000</v>
          </cell>
          <cell r="C9269" t="str">
            <v>- оборудование</v>
          </cell>
          <cell r="D9269" t="str">
            <v>шт</v>
          </cell>
          <cell r="E9269">
            <v>0</v>
          </cell>
        </row>
        <row r="9270">
          <cell r="B9270">
            <v>8435900000</v>
          </cell>
          <cell r="C9270" t="str">
            <v>- части</v>
          </cell>
          <cell r="D9270" t="str">
            <v>-</v>
          </cell>
          <cell r="E9270">
            <v>0</v>
          </cell>
        </row>
        <row r="9271">
          <cell r="B9271">
            <v>8436100000</v>
          </cell>
          <cell r="C9271" t="str">
            <v>- машины и механизмы для приготовления кормов для животных</v>
          </cell>
          <cell r="D9271" t="str">
            <v>шт</v>
          </cell>
          <cell r="E9271">
            <v>5</v>
          </cell>
        </row>
        <row r="9272">
          <cell r="B9272">
            <v>8436210000</v>
          </cell>
          <cell r="C9272" t="str">
            <v>- - инкубаторы и брудеры</v>
          </cell>
          <cell r="D9272" t="str">
            <v>шт</v>
          </cell>
          <cell r="E9272">
            <v>0</v>
          </cell>
        </row>
        <row r="9273">
          <cell r="B9273">
            <v>8436290000</v>
          </cell>
          <cell r="C9273" t="str">
            <v>- - прочие</v>
          </cell>
          <cell r="D9273" t="str">
            <v>шт</v>
          </cell>
          <cell r="E9273">
            <v>0</v>
          </cell>
        </row>
        <row r="9274">
          <cell r="B9274">
            <v>8436801001</v>
          </cell>
          <cell r="C9274" t="str">
            <v>- - - - с момента выпуска которых прошло более 3 лет</v>
          </cell>
          <cell r="D9274" t="str">
            <v>шт</v>
          </cell>
          <cell r="E9274">
            <v>0</v>
          </cell>
        </row>
        <row r="9275">
          <cell r="B9275">
            <v>8436801002</v>
          </cell>
          <cell r="C9275" t="str">
            <v>- - - - прочие</v>
          </cell>
          <cell r="D9275" t="str">
            <v>шт</v>
          </cell>
          <cell r="E9275">
            <v>0</v>
          </cell>
        </row>
        <row r="9276">
          <cell r="B9276">
            <v>8436801009</v>
          </cell>
          <cell r="C9276" t="str">
            <v>- - - прочие</v>
          </cell>
          <cell r="D9276" t="str">
            <v>шт</v>
          </cell>
          <cell r="E9276">
            <v>0</v>
          </cell>
        </row>
        <row r="9277">
          <cell r="B9277">
            <v>8436809000</v>
          </cell>
          <cell r="C9277" t="str">
            <v>- - прочее</v>
          </cell>
          <cell r="D9277" t="str">
            <v>-</v>
          </cell>
          <cell r="E9277">
            <v>0</v>
          </cell>
        </row>
        <row r="9278">
          <cell r="B9278">
            <v>8436910000</v>
          </cell>
          <cell r="C9278" t="str">
            <v>- - оборудования для птицеводства или инкубаторов и брудеров</v>
          </cell>
          <cell r="D9278" t="str">
            <v>-</v>
          </cell>
          <cell r="E9278">
            <v>0</v>
          </cell>
        </row>
        <row r="9279">
          <cell r="B9279">
            <v>8436990000</v>
          </cell>
          <cell r="C9279" t="str">
            <v>- - прочие</v>
          </cell>
          <cell r="D9279" t="str">
            <v>-</v>
          </cell>
          <cell r="E9279">
            <v>0</v>
          </cell>
        </row>
        <row r="9280">
          <cell r="B9280">
            <v>8437100000</v>
          </cell>
          <cell r="C9280" t="str">
            <v>- машины для очистки, сортировки или калибровки семян, зерна или сухих бобовых культур</v>
          </cell>
          <cell r="D9280" t="str">
            <v>шт</v>
          </cell>
          <cell r="E9280">
            <v>5</v>
          </cell>
        </row>
        <row r="9281">
          <cell r="B9281">
            <v>8437800000</v>
          </cell>
          <cell r="C9281" t="str">
            <v>- оборудование прочее</v>
          </cell>
          <cell r="D9281" t="str">
            <v>шт</v>
          </cell>
          <cell r="E9281">
            <v>0</v>
          </cell>
        </row>
        <row r="9282">
          <cell r="B9282">
            <v>8437900000</v>
          </cell>
          <cell r="C9282" t="str">
            <v>- части</v>
          </cell>
          <cell r="D9282" t="str">
            <v>-</v>
          </cell>
          <cell r="E9282">
            <v>0</v>
          </cell>
        </row>
        <row r="9283">
          <cell r="B9283">
            <v>8438101000</v>
          </cell>
          <cell r="C9283" t="str">
            <v>- - оборудование для производства хлебобулочных изделий</v>
          </cell>
          <cell r="D9283" t="str">
            <v>шт</v>
          </cell>
          <cell r="E9283">
            <v>0</v>
          </cell>
        </row>
        <row r="9284">
          <cell r="B9284">
            <v>8438109000</v>
          </cell>
          <cell r="C9284" t="str">
            <v>- - оборудование для производства макарон, спагетти или аналогичной продукции</v>
          </cell>
          <cell r="D9284" t="str">
            <v>шт</v>
          </cell>
          <cell r="E9284">
            <v>0</v>
          </cell>
        </row>
        <row r="9285">
          <cell r="B9285">
            <v>8438200000</v>
          </cell>
          <cell r="C9285" t="str">
            <v>- оборудование для кондитерской промышленности, производства какао-порошка или шоколада</v>
          </cell>
          <cell r="D9285" t="str">
            <v>шт</v>
          </cell>
          <cell r="E9285">
            <v>0</v>
          </cell>
        </row>
        <row r="9286">
          <cell r="B9286">
            <v>8438300000</v>
          </cell>
          <cell r="C9286" t="str">
            <v>- оборудование для сахарной промышленности</v>
          </cell>
          <cell r="D9286" t="str">
            <v>шт</v>
          </cell>
          <cell r="E9286">
            <v>0</v>
          </cell>
        </row>
        <row r="9287">
          <cell r="B9287">
            <v>8438400000</v>
          </cell>
          <cell r="C9287" t="str">
            <v>- оборудование для пивоваренной промышленности</v>
          </cell>
          <cell r="D9287" t="str">
            <v>шт</v>
          </cell>
          <cell r="E9287">
            <v>0</v>
          </cell>
        </row>
        <row r="9288">
          <cell r="B9288">
            <v>8438500000</v>
          </cell>
          <cell r="C9288" t="str">
            <v>- оборудование для переработки мяса или птицы</v>
          </cell>
          <cell r="D9288" t="str">
            <v>шт</v>
          </cell>
          <cell r="E9288">
            <v>0</v>
          </cell>
        </row>
        <row r="9289">
          <cell r="B9289">
            <v>8438600000</v>
          </cell>
          <cell r="C9289" t="str">
            <v>- оборудование для переработки плодов, орехов или овощей</v>
          </cell>
          <cell r="D9289" t="str">
            <v>шт</v>
          </cell>
          <cell r="E9289">
            <v>0</v>
          </cell>
        </row>
        <row r="9290">
          <cell r="B9290">
            <v>8438801000</v>
          </cell>
          <cell r="C9290" t="str">
            <v>- - для переработки чая или кофе</v>
          </cell>
          <cell r="D9290" t="str">
            <v>шт</v>
          </cell>
          <cell r="E9290">
            <v>0</v>
          </cell>
        </row>
        <row r="9291">
          <cell r="B9291">
            <v>8438809100</v>
          </cell>
          <cell r="C9291" t="str">
            <v>- - - для приготовления или производства напитков</v>
          </cell>
          <cell r="D9291" t="str">
            <v>шт</v>
          </cell>
          <cell r="E9291">
            <v>0</v>
          </cell>
        </row>
        <row r="9292">
          <cell r="B9292">
            <v>8438809900</v>
          </cell>
          <cell r="C9292" t="str">
            <v>- - - прочее</v>
          </cell>
          <cell r="D9292" t="str">
            <v>шт</v>
          </cell>
          <cell r="E9292">
            <v>0</v>
          </cell>
        </row>
        <row r="9293">
          <cell r="B9293">
            <v>8438900000</v>
          </cell>
          <cell r="C9293" t="str">
            <v>- части</v>
          </cell>
          <cell r="D9293" t="str">
            <v>-</v>
          </cell>
          <cell r="E9293">
            <v>0</v>
          </cell>
        </row>
        <row r="9294">
          <cell r="B9294">
            <v>8439100001</v>
          </cell>
          <cell r="C9294" t="str">
            <v>- - конические мельницы</v>
          </cell>
          <cell r="D9294" t="str">
            <v>шт</v>
          </cell>
          <cell r="E9294">
            <v>0</v>
          </cell>
        </row>
        <row r="9295">
          <cell r="B9295">
            <v>8439100002</v>
          </cell>
          <cell r="C9295" t="str">
            <v>- - сортировки, кроме машин товарной позиции 8421</v>
          </cell>
          <cell r="D9295" t="str">
            <v>шт</v>
          </cell>
          <cell r="E9295">
            <v>0</v>
          </cell>
        </row>
        <row r="9296">
          <cell r="B9296">
            <v>8439100009</v>
          </cell>
          <cell r="C9296" t="str">
            <v>- - прочее</v>
          </cell>
          <cell r="D9296" t="str">
            <v>шт</v>
          </cell>
          <cell r="E9296">
            <v>0</v>
          </cell>
        </row>
        <row r="9297">
          <cell r="B9297">
            <v>8439200001</v>
          </cell>
          <cell r="C9297" t="str">
            <v>- - оборудование для изготовления микрокрепированной бумаги</v>
          </cell>
          <cell r="D9297" t="str">
            <v>шт</v>
          </cell>
          <cell r="E9297">
            <v>0</v>
          </cell>
        </row>
        <row r="9298">
          <cell r="B9298">
            <v>8439200009</v>
          </cell>
          <cell r="C9298" t="str">
            <v>- - прочее</v>
          </cell>
          <cell r="D9298" t="str">
            <v>шт</v>
          </cell>
          <cell r="E9298">
            <v>0</v>
          </cell>
        </row>
        <row r="9299">
          <cell r="B9299">
            <v>8439300000</v>
          </cell>
          <cell r="C9299" t="str">
            <v>- оборудование для отделки бумаги или картона</v>
          </cell>
          <cell r="D9299" t="str">
            <v>шт</v>
          </cell>
          <cell r="E9299">
            <v>0</v>
          </cell>
        </row>
        <row r="9300">
          <cell r="B9300">
            <v>8439910000</v>
          </cell>
          <cell r="C9300" t="str">
            <v>- - оборудования для производства массы из волокнистых целлюлозных материалов</v>
          </cell>
          <cell r="D9300" t="str">
            <v>-</v>
          </cell>
          <cell r="E9300">
            <v>0</v>
          </cell>
        </row>
        <row r="9301">
          <cell r="B9301">
            <v>8439990000</v>
          </cell>
          <cell r="C9301" t="str">
            <v>- - прочие</v>
          </cell>
          <cell r="D9301" t="str">
            <v>-</v>
          </cell>
          <cell r="E9301">
            <v>0</v>
          </cell>
        </row>
        <row r="9302">
          <cell r="B9302">
            <v>8440101000</v>
          </cell>
          <cell r="C9302" t="str">
            <v>- - машины фальцевальные</v>
          </cell>
          <cell r="D9302" t="str">
            <v>шт</v>
          </cell>
          <cell r="E9302">
            <v>0</v>
          </cell>
        </row>
        <row r="9303">
          <cell r="B9303">
            <v>8440102000</v>
          </cell>
          <cell r="C9303" t="str">
            <v>- - машины подборочные</v>
          </cell>
          <cell r="D9303" t="str">
            <v>шт</v>
          </cell>
          <cell r="E9303">
            <v>0</v>
          </cell>
        </row>
        <row r="9304">
          <cell r="B9304">
            <v>8440103000</v>
          </cell>
          <cell r="C9304" t="str">
            <v>- - машины швейные, проволокошвейные и машины для скрепления проволочными скобами</v>
          </cell>
          <cell r="D9304" t="str">
            <v>шт</v>
          </cell>
          <cell r="E9304">
            <v>0</v>
          </cell>
        </row>
        <row r="9305">
          <cell r="B9305">
            <v>8440104000</v>
          </cell>
          <cell r="C9305" t="str">
            <v>- - машины бесшвейного скрепления</v>
          </cell>
          <cell r="D9305" t="str">
            <v>шт</v>
          </cell>
          <cell r="E9305">
            <v>0</v>
          </cell>
        </row>
        <row r="9306">
          <cell r="B9306">
            <v>8440109000</v>
          </cell>
          <cell r="C9306" t="str">
            <v>- - прочее</v>
          </cell>
          <cell r="D9306" t="str">
            <v>шт</v>
          </cell>
          <cell r="E9306">
            <v>0</v>
          </cell>
        </row>
        <row r="9307">
          <cell r="B9307">
            <v>8440900000</v>
          </cell>
          <cell r="C9307" t="str">
            <v>- части</v>
          </cell>
          <cell r="D9307" t="str">
            <v>-</v>
          </cell>
          <cell r="E9307">
            <v>0</v>
          </cell>
        </row>
        <row r="9308">
          <cell r="B9308">
            <v>8441101001</v>
          </cell>
          <cell r="C9308" t="str">
            <v>- - - с 16 парами дисковых ножей, точностью позиционирования не ниже 0,25 мм, шириной тамбурного рулона не менее 6400 мм и шириной готовых рулонов не менее 420 мм</v>
          </cell>
          <cell r="D9308" t="str">
            <v>шт</v>
          </cell>
          <cell r="E9308">
            <v>0</v>
          </cell>
        </row>
        <row r="9309">
          <cell r="B9309">
            <v>8441101009</v>
          </cell>
          <cell r="C9309" t="str">
            <v>- - - прочие</v>
          </cell>
          <cell r="D9309" t="str">
            <v>шт</v>
          </cell>
          <cell r="E9309">
            <v>0</v>
          </cell>
        </row>
        <row r="9310">
          <cell r="B9310">
            <v>8441102000</v>
          </cell>
          <cell r="C9310" t="str">
            <v>- - продольно-резательные и поперечно-резательные, прочие</v>
          </cell>
          <cell r="D9310" t="str">
            <v>шт</v>
          </cell>
          <cell r="E9310">
            <v>0</v>
          </cell>
        </row>
        <row r="9311">
          <cell r="B9311">
            <v>8441103000</v>
          </cell>
          <cell r="C9311" t="str">
            <v>- - гильотинные</v>
          </cell>
          <cell r="D9311" t="str">
            <v>шт</v>
          </cell>
          <cell r="E9311">
            <v>0</v>
          </cell>
        </row>
        <row r="9312">
          <cell r="B9312">
            <v>8441107000</v>
          </cell>
          <cell r="C9312" t="str">
            <v>- - прочие</v>
          </cell>
          <cell r="D9312" t="str">
            <v>шт</v>
          </cell>
          <cell r="E9312">
            <v>0</v>
          </cell>
        </row>
        <row r="9313">
          <cell r="B9313">
            <v>8441200001</v>
          </cell>
          <cell r="C9313" t="str">
            <v>- - машины для изготовления мешков, имеющих длину не менее 410 мм, но не более 670 мм, ширину не менее 320 мм, но не более 500 мм и ширину дна не менее 90 мм, но не более 140 мм, производительностью не менее 300 мешков в минуту</v>
          </cell>
          <cell r="D9313" t="str">
            <v>шт</v>
          </cell>
          <cell r="E9313">
            <v>0</v>
          </cell>
        </row>
        <row r="9314">
          <cell r="B9314">
            <v>8441200009</v>
          </cell>
          <cell r="C9314" t="str">
            <v>- - прочие</v>
          </cell>
          <cell r="D9314" t="str">
            <v>шт</v>
          </cell>
          <cell r="E9314">
            <v>0</v>
          </cell>
        </row>
        <row r="9315">
          <cell r="B9315">
            <v>8441300000</v>
          </cell>
          <cell r="C9315" t="str">
            <v>- машины для изготовления картонных коробок, коробок, ящиков, труб, барабанов или аналогичных емкостей способами, отличными от формования</v>
          </cell>
          <cell r="D9315" t="str">
            <v>шт</v>
          </cell>
          <cell r="E9315">
            <v>0</v>
          </cell>
        </row>
        <row r="9316">
          <cell r="B9316">
            <v>8441400000</v>
          </cell>
          <cell r="C9316" t="str">
            <v>- машины для формования изделий из бумажной массы, бумаги или картона</v>
          </cell>
          <cell r="D9316" t="str">
            <v>шт</v>
          </cell>
          <cell r="E9316">
            <v>0</v>
          </cell>
        </row>
        <row r="9317">
          <cell r="B9317">
            <v>8441800000</v>
          </cell>
          <cell r="C9317" t="str">
            <v>- оборудование прочее</v>
          </cell>
          <cell r="D9317" t="str">
            <v>шт</v>
          </cell>
          <cell r="E9317">
            <v>0</v>
          </cell>
        </row>
        <row r="9318">
          <cell r="B9318">
            <v>8441901000</v>
          </cell>
          <cell r="C9318" t="str">
            <v>- - резательных машин</v>
          </cell>
          <cell r="D9318" t="str">
            <v>-</v>
          </cell>
          <cell r="E9318">
            <v>0</v>
          </cell>
        </row>
        <row r="9319">
          <cell r="B9319">
            <v>8441909000</v>
          </cell>
          <cell r="C9319" t="str">
            <v>- - прочие</v>
          </cell>
          <cell r="D9319" t="str">
            <v>-</v>
          </cell>
          <cell r="E9319">
            <v>0</v>
          </cell>
        </row>
        <row r="9320">
          <cell r="B9320">
            <v>8442301000</v>
          </cell>
          <cell r="C9320" t="str">
            <v>- - машины фотонаборные</v>
          </cell>
          <cell r="D9320" t="str">
            <v>шт</v>
          </cell>
          <cell r="E9320">
            <v>0</v>
          </cell>
        </row>
        <row r="9321">
          <cell r="B9321">
            <v>8442309100</v>
          </cell>
          <cell r="C9321" t="str">
            <v>- - - для шрифтоотливки и набора шрифта (например, линотипы, монотипы, интертипы), с литейным устройством или без него</v>
          </cell>
          <cell r="D9321" t="str">
            <v>шт</v>
          </cell>
          <cell r="E9321">
            <v>0</v>
          </cell>
        </row>
        <row r="9322">
          <cell r="B9322">
            <v>8442309900</v>
          </cell>
          <cell r="C9322" t="str">
            <v>- - - прочие</v>
          </cell>
          <cell r="D9322" t="str">
            <v>-</v>
          </cell>
          <cell r="E9322">
            <v>0</v>
          </cell>
        </row>
        <row r="9323">
          <cell r="B9323">
            <v>8442400000</v>
          </cell>
          <cell r="C9323" t="str">
            <v>- части к вышеупомянутым машинам, аппаратуре или оснастке</v>
          </cell>
          <cell r="D9323" t="str">
            <v>-</v>
          </cell>
          <cell r="E9323">
            <v>0</v>
          </cell>
        </row>
        <row r="9324">
          <cell r="B9324">
            <v>8442502000</v>
          </cell>
          <cell r="C9324" t="str">
            <v>- - с нанесенным изображением</v>
          </cell>
          <cell r="D9324" t="str">
            <v>-</v>
          </cell>
          <cell r="E9324">
            <v>0</v>
          </cell>
        </row>
        <row r="9325">
          <cell r="B9325">
            <v>8442508000</v>
          </cell>
          <cell r="C9325" t="str">
            <v>- - прочие</v>
          </cell>
          <cell r="D9325" t="str">
            <v>-</v>
          </cell>
          <cell r="E9325">
            <v>0</v>
          </cell>
        </row>
        <row r="9326">
          <cell r="B9326">
            <v>8443110000</v>
          </cell>
          <cell r="C9326" t="str">
            <v>- - машины для офсетной печати рулонные</v>
          </cell>
          <cell r="D9326" t="str">
            <v>шт</v>
          </cell>
          <cell r="E9326">
            <v>0</v>
          </cell>
        </row>
        <row r="9327">
          <cell r="B9327">
            <v>8443120000</v>
          </cell>
          <cell r="C9327" t="str">
            <v>- - машины для офсетной печати, листовые, конторские (использующие листы, у которых в развернутом виде одна сторона не более 22 см, а другая - не более 36 см)</v>
          </cell>
          <cell r="D9327" t="str">
            <v>шт</v>
          </cell>
          <cell r="E9327">
            <v>0</v>
          </cell>
        </row>
        <row r="9328">
          <cell r="B9328">
            <v>8443131000</v>
          </cell>
          <cell r="C9328" t="str">
            <v>- - - - бывшие в употреблении</v>
          </cell>
          <cell r="D9328" t="str">
            <v>шт</v>
          </cell>
          <cell r="E9328">
            <v>0</v>
          </cell>
        </row>
        <row r="9329">
          <cell r="B9329">
            <v>8443133100</v>
          </cell>
          <cell r="C9329" t="str">
            <v>- - - - - не более 52 x 74 см</v>
          </cell>
          <cell r="D9329" t="str">
            <v>шт</v>
          </cell>
          <cell r="E9329">
            <v>0</v>
          </cell>
        </row>
        <row r="9330">
          <cell r="B9330">
            <v>8443133500</v>
          </cell>
          <cell r="C9330" t="str">
            <v>- - - - - более 52 x 74 см, но не более 74 x 107 см</v>
          </cell>
          <cell r="D9330" t="str">
            <v>шт</v>
          </cell>
          <cell r="E9330">
            <v>0</v>
          </cell>
        </row>
        <row r="9331">
          <cell r="B9331">
            <v>8443133900</v>
          </cell>
          <cell r="C9331" t="str">
            <v>- - - - - более 74 x 107 см</v>
          </cell>
          <cell r="D9331" t="str">
            <v>шт</v>
          </cell>
          <cell r="E9331">
            <v>0</v>
          </cell>
        </row>
        <row r="9332">
          <cell r="B9332">
            <v>8443139000</v>
          </cell>
          <cell r="C9332" t="str">
            <v>- - - прочие</v>
          </cell>
          <cell r="D9332" t="str">
            <v>шт</v>
          </cell>
          <cell r="E9332">
            <v>0</v>
          </cell>
        </row>
        <row r="9333">
          <cell r="B9333">
            <v>8443140000</v>
          </cell>
          <cell r="C9333" t="str">
            <v>- - машины для высокой печати, рулонные, за исключением флексографических</v>
          </cell>
          <cell r="D9333" t="str">
            <v>шт</v>
          </cell>
          <cell r="E9333">
            <v>0</v>
          </cell>
        </row>
        <row r="9334">
          <cell r="B9334">
            <v>8443150000</v>
          </cell>
          <cell r="C9334" t="str">
            <v>- - машины для высокой печати, кроме рулонных, за исключением флексографических</v>
          </cell>
          <cell r="D9334" t="str">
            <v>шт</v>
          </cell>
          <cell r="E9334">
            <v>0</v>
          </cell>
        </row>
        <row r="9335">
          <cell r="B9335">
            <v>8443160000</v>
          </cell>
          <cell r="C9335" t="str">
            <v>- - машины для флексографической печати</v>
          </cell>
          <cell r="D9335" t="str">
            <v>шт</v>
          </cell>
          <cell r="E9335">
            <v>0</v>
          </cell>
        </row>
        <row r="9336">
          <cell r="B9336">
            <v>8443170000</v>
          </cell>
          <cell r="C9336" t="str">
            <v>- - машины для глубокой печати</v>
          </cell>
          <cell r="D9336" t="str">
            <v>шт</v>
          </cell>
          <cell r="E9336">
            <v>0</v>
          </cell>
        </row>
        <row r="9337">
          <cell r="B9337">
            <v>8443192001</v>
          </cell>
          <cell r="C9337" t="str">
            <v>- - - - цилиндрическими сетчатыми трафаретами</v>
          </cell>
          <cell r="D9337" t="str">
            <v>шт</v>
          </cell>
          <cell r="E9337">
            <v>0</v>
          </cell>
        </row>
        <row r="9338">
          <cell r="B9338">
            <v>8443192002</v>
          </cell>
          <cell r="C9338" t="str">
            <v>- - - - плоскими сетчатыми трафаретами</v>
          </cell>
          <cell r="D9338" t="str">
            <v>шт</v>
          </cell>
          <cell r="E9338">
            <v>0</v>
          </cell>
        </row>
        <row r="9339">
          <cell r="B9339">
            <v>8443192003</v>
          </cell>
          <cell r="C9339" t="str">
            <v>- - - - для термопечати переводным способом</v>
          </cell>
          <cell r="D9339" t="str">
            <v>шт</v>
          </cell>
          <cell r="E9339">
            <v>0</v>
          </cell>
        </row>
        <row r="9340">
          <cell r="B9340">
            <v>8443192009</v>
          </cell>
          <cell r="C9340" t="str">
            <v>- - - - прочие</v>
          </cell>
          <cell r="D9340" t="str">
            <v>шт</v>
          </cell>
          <cell r="E9340">
            <v>0</v>
          </cell>
        </row>
        <row r="9341">
          <cell r="B9341">
            <v>8443194000</v>
          </cell>
          <cell r="C9341" t="str">
            <v>- - - используемые в производстве полупроводников</v>
          </cell>
          <cell r="D9341" t="str">
            <v>шт</v>
          </cell>
          <cell r="E9341">
            <v>0</v>
          </cell>
        </row>
        <row r="9342">
          <cell r="B9342">
            <v>8443197000</v>
          </cell>
          <cell r="C9342" t="str">
            <v>- - - прочие</v>
          </cell>
          <cell r="D9342" t="str">
            <v>шт</v>
          </cell>
          <cell r="E9342">
            <v>0</v>
          </cell>
        </row>
        <row r="9343">
          <cell r="B9343">
            <v>8443312000</v>
          </cell>
          <cell r="C9343" t="str">
            <v>- - - машины, имеющие в качестве основной функции цифровое копирование, выполняемое сканированием оригинала, и печатающие копии электростатическим способом</v>
          </cell>
          <cell r="D9343" t="str">
            <v>шт</v>
          </cell>
          <cell r="E9343">
            <v>0</v>
          </cell>
        </row>
        <row r="9344">
          <cell r="B9344">
            <v>8443318000</v>
          </cell>
          <cell r="C9344" t="str">
            <v>- - - прочие</v>
          </cell>
          <cell r="D9344" t="str">
            <v>шт</v>
          </cell>
          <cell r="E9344">
            <v>0</v>
          </cell>
        </row>
        <row r="9345">
          <cell r="B9345">
            <v>8443321002</v>
          </cell>
          <cell r="C9345" t="str">
            <v>- - - - - краскоструйные принтеры</v>
          </cell>
          <cell r="D9345" t="str">
            <v>шт</v>
          </cell>
          <cell r="E9345">
            <v>0</v>
          </cell>
        </row>
        <row r="9346">
          <cell r="B9346">
            <v>8443321003</v>
          </cell>
          <cell r="C9346" t="str">
            <v>- - - - - прочие</v>
          </cell>
          <cell r="D9346" t="str">
            <v>шт</v>
          </cell>
          <cell r="E9346">
            <v>0</v>
          </cell>
        </row>
        <row r="9347">
          <cell r="B9347">
            <v>8443321009</v>
          </cell>
          <cell r="C9347" t="str">
            <v>- - - - прочие</v>
          </cell>
          <cell r="D9347" t="str">
            <v>шт</v>
          </cell>
          <cell r="E9347">
            <v>0</v>
          </cell>
        </row>
        <row r="9348">
          <cell r="B9348">
            <v>8443323000</v>
          </cell>
          <cell r="C9348" t="str">
            <v>- - - факсимильные аппараты</v>
          </cell>
          <cell r="D9348" t="str">
            <v>шт</v>
          </cell>
          <cell r="E9348">
            <v>0</v>
          </cell>
        </row>
        <row r="9349">
          <cell r="B9349">
            <v>8443329101</v>
          </cell>
          <cell r="C9349" t="str">
            <v>- - - - - работающие посредством воспроизведения исходного изображения прямо на копию (прямой процесс)</v>
          </cell>
          <cell r="D9349" t="str">
            <v>шт</v>
          </cell>
          <cell r="E9349">
            <v>0</v>
          </cell>
        </row>
        <row r="9350">
          <cell r="B9350">
            <v>8443329109</v>
          </cell>
          <cell r="C9350" t="str">
            <v>- - - - - прочие</v>
          </cell>
          <cell r="D9350" t="str">
            <v>шт</v>
          </cell>
          <cell r="E9350">
            <v>5</v>
          </cell>
        </row>
        <row r="9351">
          <cell r="B9351">
            <v>8443329300</v>
          </cell>
          <cell r="C9351" t="str">
            <v>- - - - прочие машины, выполняющие функцию копирования, со встроенной оптической системой</v>
          </cell>
          <cell r="D9351" t="str">
            <v>шт</v>
          </cell>
          <cell r="E9351">
            <v>0</v>
          </cell>
        </row>
        <row r="9352">
          <cell r="B9352">
            <v>8443329900</v>
          </cell>
          <cell r="C9352" t="str">
            <v>- - - - прочие</v>
          </cell>
          <cell r="D9352" t="str">
            <v>шт</v>
          </cell>
          <cell r="E9352">
            <v>0</v>
          </cell>
        </row>
        <row r="9353">
          <cell r="B9353">
            <v>8443391001</v>
          </cell>
          <cell r="C9353" t="str">
            <v>- - - - работающие посредством воспроизведения исходного изображения прямо на копию (прямой процесс)</v>
          </cell>
          <cell r="D9353" t="str">
            <v>шт</v>
          </cell>
          <cell r="E9353">
            <v>0</v>
          </cell>
        </row>
        <row r="9354">
          <cell r="B9354">
            <v>8443391009</v>
          </cell>
          <cell r="C9354" t="str">
            <v>- - - - прочие</v>
          </cell>
          <cell r="D9354" t="str">
            <v>шт</v>
          </cell>
          <cell r="E9354">
            <v>5</v>
          </cell>
        </row>
        <row r="9355">
          <cell r="B9355">
            <v>8443393100</v>
          </cell>
          <cell r="C9355" t="str">
            <v>- - - - со встроенной оптической системой</v>
          </cell>
          <cell r="D9355" t="str">
            <v>шт</v>
          </cell>
          <cell r="E9355">
            <v>0</v>
          </cell>
        </row>
        <row r="9356">
          <cell r="B9356">
            <v>8443393900</v>
          </cell>
          <cell r="C9356" t="str">
            <v>- - - - прочие</v>
          </cell>
          <cell r="D9356" t="str">
            <v>шт</v>
          </cell>
          <cell r="E9356">
            <v>5</v>
          </cell>
        </row>
        <row r="9357">
          <cell r="B9357">
            <v>8443399001</v>
          </cell>
          <cell r="C9357" t="str">
            <v>- - - - для печати на текстильных материалах</v>
          </cell>
          <cell r="D9357" t="str">
            <v>шт</v>
          </cell>
          <cell r="E9357">
            <v>0</v>
          </cell>
        </row>
        <row r="9358">
          <cell r="B9358">
            <v>8443399002</v>
          </cell>
          <cell r="C9358" t="str">
            <v>- - - - машинки пишущие автоматические</v>
          </cell>
          <cell r="D9358" t="str">
            <v>шт</v>
          </cell>
          <cell r="E9358">
            <v>5</v>
          </cell>
        </row>
        <row r="9359">
          <cell r="B9359">
            <v>8443399009</v>
          </cell>
          <cell r="C9359" t="str">
            <v>- - - - прочие</v>
          </cell>
          <cell r="D9359" t="str">
            <v>шт</v>
          </cell>
          <cell r="E9359">
            <v>0</v>
          </cell>
        </row>
        <row r="9360">
          <cell r="B9360">
            <v>8443911000</v>
          </cell>
          <cell r="C9360" t="str">
            <v>- - - машин подсубпозиции 8443 19 400 0</v>
          </cell>
          <cell r="D9360" t="str">
            <v>-</v>
          </cell>
          <cell r="E9360">
            <v>0</v>
          </cell>
        </row>
        <row r="9361">
          <cell r="B9361">
            <v>8443919100</v>
          </cell>
          <cell r="C9361" t="str">
            <v>- - - - чугунные литые или стальные литые</v>
          </cell>
          <cell r="D9361" t="str">
            <v>-</v>
          </cell>
          <cell r="E9361">
            <v>0</v>
          </cell>
        </row>
        <row r="9362">
          <cell r="B9362">
            <v>8443919900</v>
          </cell>
          <cell r="C9362" t="str">
            <v>- - - - прочие</v>
          </cell>
          <cell r="D9362" t="str">
            <v>-</v>
          </cell>
          <cell r="E9362">
            <v>0</v>
          </cell>
        </row>
        <row r="9363">
          <cell r="B9363">
            <v>8443991000</v>
          </cell>
          <cell r="C9363" t="str">
            <v>- - - электронные модули</v>
          </cell>
          <cell r="D9363" t="str">
            <v>-</v>
          </cell>
          <cell r="E9363">
            <v>0</v>
          </cell>
        </row>
        <row r="9364">
          <cell r="B9364">
            <v>8443999000</v>
          </cell>
          <cell r="C9364" t="str">
            <v>- - - прочие</v>
          </cell>
          <cell r="D9364" t="str">
            <v>-</v>
          </cell>
          <cell r="E9364">
            <v>0</v>
          </cell>
        </row>
        <row r="9365">
          <cell r="B9365">
            <v>8444001000</v>
          </cell>
          <cell r="C9365" t="str">
            <v>- машины для экструдирования</v>
          </cell>
          <cell r="D9365" t="str">
            <v>шт</v>
          </cell>
          <cell r="E9365">
            <v>0</v>
          </cell>
        </row>
        <row r="9366">
          <cell r="B9366">
            <v>8444009000</v>
          </cell>
          <cell r="C9366" t="str">
            <v>- прочие</v>
          </cell>
          <cell r="D9366" t="str">
            <v>шт</v>
          </cell>
          <cell r="E9366">
            <v>0</v>
          </cell>
        </row>
        <row r="9367">
          <cell r="B9367">
            <v>8445110000</v>
          </cell>
          <cell r="C9367" t="str">
            <v>- - чесальные</v>
          </cell>
          <cell r="D9367" t="str">
            <v>шт</v>
          </cell>
          <cell r="E9367">
            <v>0</v>
          </cell>
        </row>
        <row r="9368">
          <cell r="B9368">
            <v>8445120000</v>
          </cell>
          <cell r="C9368" t="str">
            <v>- - гребнечесальные</v>
          </cell>
          <cell r="D9368" t="str">
            <v>шт</v>
          </cell>
          <cell r="E9368">
            <v>0</v>
          </cell>
        </row>
        <row r="9369">
          <cell r="B9369">
            <v>8445130001</v>
          </cell>
          <cell r="C9369" t="str">
            <v>- - - ровничные</v>
          </cell>
          <cell r="D9369" t="str">
            <v>шт</v>
          </cell>
          <cell r="E9369">
            <v>0</v>
          </cell>
        </row>
        <row r="9370">
          <cell r="B9370">
            <v>8445130002</v>
          </cell>
          <cell r="C9370" t="str">
            <v>- - - ленточные машины с регуляторами линейной плотности ленты</v>
          </cell>
          <cell r="D9370" t="str">
            <v>шт</v>
          </cell>
          <cell r="E9370">
            <v>0</v>
          </cell>
        </row>
        <row r="9371">
          <cell r="B9371">
            <v>8445130009</v>
          </cell>
          <cell r="C9371" t="str">
            <v>- - - прочие</v>
          </cell>
          <cell r="D9371" t="str">
            <v>шт</v>
          </cell>
          <cell r="E9371">
            <v>0</v>
          </cell>
        </row>
        <row r="9372">
          <cell r="B9372">
            <v>8445190001</v>
          </cell>
          <cell r="C9372" t="str">
            <v>- - - очистители волокна</v>
          </cell>
          <cell r="D9372" t="str">
            <v>шт</v>
          </cell>
          <cell r="E9372">
            <v>0</v>
          </cell>
        </row>
        <row r="9373">
          <cell r="B9373">
            <v>8445190002</v>
          </cell>
          <cell r="C9373" t="str">
            <v>- - - многокамерные смешивающие машины</v>
          </cell>
          <cell r="D9373" t="str">
            <v>шт</v>
          </cell>
          <cell r="E9373">
            <v>0</v>
          </cell>
        </row>
        <row r="9374">
          <cell r="B9374">
            <v>8445190003</v>
          </cell>
          <cell r="C9374" t="str">
            <v>- - - холстообразующие машины</v>
          </cell>
          <cell r="D9374" t="str">
            <v>шт</v>
          </cell>
          <cell r="E9374">
            <v>0</v>
          </cell>
        </row>
        <row r="9375">
          <cell r="B9375">
            <v>8445190009</v>
          </cell>
          <cell r="C9375" t="str">
            <v>- - - прочие</v>
          </cell>
          <cell r="D9375" t="str">
            <v>шт</v>
          </cell>
          <cell r="E9375">
            <v>0</v>
          </cell>
        </row>
        <row r="9376">
          <cell r="B9376">
            <v>8445200001</v>
          </cell>
          <cell r="C9376" t="str">
            <v>- - кольцепрядильные</v>
          </cell>
          <cell r="D9376" t="str">
            <v>шт</v>
          </cell>
          <cell r="E9376">
            <v>0</v>
          </cell>
        </row>
        <row r="9377">
          <cell r="B9377">
            <v>8445200009</v>
          </cell>
          <cell r="C9377" t="str">
            <v>- - прочие</v>
          </cell>
          <cell r="D9377" t="str">
            <v>шт</v>
          </cell>
          <cell r="E9377">
            <v>0</v>
          </cell>
        </row>
        <row r="9378">
          <cell r="B9378">
            <v>8445300000</v>
          </cell>
          <cell r="C9378" t="str">
            <v>- тростильные или крутильные текстильные машины</v>
          </cell>
          <cell r="D9378" t="str">
            <v>шт</v>
          </cell>
          <cell r="E9378">
            <v>0</v>
          </cell>
        </row>
        <row r="9379">
          <cell r="B9379">
            <v>8445400001</v>
          </cell>
          <cell r="C9379" t="str">
            <v>- - мотальные машины с автоматическим контролем качества пряжи и автоматическим устранением дефектов пряжи</v>
          </cell>
          <cell r="D9379" t="str">
            <v>шт</v>
          </cell>
          <cell r="E9379">
            <v>0</v>
          </cell>
        </row>
        <row r="9380">
          <cell r="B9380">
            <v>8445400009</v>
          </cell>
          <cell r="C9380" t="str">
            <v>- - прочие</v>
          </cell>
          <cell r="D9380" t="str">
            <v>шт</v>
          </cell>
          <cell r="E9380">
            <v>0</v>
          </cell>
        </row>
        <row r="9381">
          <cell r="B9381">
            <v>8445900001</v>
          </cell>
          <cell r="C9381" t="str">
            <v>- - ленточные сновальные</v>
          </cell>
          <cell r="D9381" t="str">
            <v>шт</v>
          </cell>
          <cell r="E9381">
            <v>0</v>
          </cell>
        </row>
        <row r="9382">
          <cell r="B9382">
            <v>8445900009</v>
          </cell>
          <cell r="C9382" t="str">
            <v>- - прочие</v>
          </cell>
          <cell r="D9382" t="str">
            <v>шт</v>
          </cell>
          <cell r="E9382">
            <v>0</v>
          </cell>
        </row>
        <row r="9383">
          <cell r="B9383">
            <v>8446100000</v>
          </cell>
          <cell r="C9383" t="str">
            <v>- для изготовления тканей шириной не более 30 см</v>
          </cell>
          <cell r="D9383" t="str">
            <v>шт</v>
          </cell>
          <cell r="E9383">
            <v>0</v>
          </cell>
        </row>
        <row r="9384">
          <cell r="B9384">
            <v>8446210000</v>
          </cell>
          <cell r="C9384" t="str">
            <v>- - с приводом от двигателя</v>
          </cell>
          <cell r="D9384" t="str">
            <v>шт</v>
          </cell>
          <cell r="E9384">
            <v>0</v>
          </cell>
        </row>
        <row r="9385">
          <cell r="B9385">
            <v>8446290000</v>
          </cell>
          <cell r="C9385" t="str">
            <v>- - прочие</v>
          </cell>
          <cell r="D9385" t="str">
            <v>шт</v>
          </cell>
          <cell r="E9385">
            <v>0</v>
          </cell>
        </row>
        <row r="9386">
          <cell r="B9386">
            <v>8446300000</v>
          </cell>
          <cell r="C9386" t="str">
            <v>- бесчелночные для изготовления тканей шириной более 30 см</v>
          </cell>
          <cell r="D9386" t="str">
            <v>шт</v>
          </cell>
          <cell r="E9386">
            <v>0</v>
          </cell>
        </row>
        <row r="9387">
          <cell r="B9387">
            <v>8447110001</v>
          </cell>
          <cell r="C9387" t="str">
            <v>- - - 32 или 34 класса, работающие с язычковыми иглами</v>
          </cell>
          <cell r="D9387" t="str">
            <v>шт</v>
          </cell>
          <cell r="E9387">
            <v>0</v>
          </cell>
        </row>
        <row r="9388">
          <cell r="B9388">
            <v>8447110009</v>
          </cell>
          <cell r="C9388" t="str">
            <v>- - - прочие</v>
          </cell>
          <cell r="D9388" t="str">
            <v>шт</v>
          </cell>
          <cell r="E9388">
            <v>0</v>
          </cell>
        </row>
        <row r="9389">
          <cell r="B9389">
            <v>8447120001</v>
          </cell>
          <cell r="C9389" t="str">
            <v>- - - однофонтурные, 18, 20, 22, 24 или 28 класса, работающие с язычковыми иглами</v>
          </cell>
          <cell r="D9389" t="str">
            <v>шт</v>
          </cell>
          <cell r="E9389">
            <v>0</v>
          </cell>
        </row>
        <row r="9390">
          <cell r="B9390">
            <v>8447120002</v>
          </cell>
          <cell r="C9390" t="str">
            <v>- - - двухфонтурные, 6, 7, 10 или 14 класса, работающие с язычковыми иглами</v>
          </cell>
          <cell r="D9390" t="str">
            <v>шт</v>
          </cell>
          <cell r="E9390">
            <v>0</v>
          </cell>
        </row>
        <row r="9391">
          <cell r="B9391">
            <v>8447120009</v>
          </cell>
          <cell r="C9391" t="str">
            <v>- - - прочие</v>
          </cell>
          <cell r="D9391" t="str">
            <v>шт</v>
          </cell>
          <cell r="E9391">
            <v>0</v>
          </cell>
        </row>
        <row r="9392">
          <cell r="B9392">
            <v>8447202000</v>
          </cell>
          <cell r="C9392" t="str">
            <v>- - машины основовязальные (включая рашель-машины); машины вязально-прошивные</v>
          </cell>
          <cell r="D9392" t="str">
            <v>шт</v>
          </cell>
          <cell r="E9392">
            <v>0</v>
          </cell>
        </row>
        <row r="9393">
          <cell r="B9393">
            <v>8447208000</v>
          </cell>
          <cell r="C9393" t="str">
            <v>- - прочие</v>
          </cell>
          <cell r="D9393" t="str">
            <v>шт</v>
          </cell>
          <cell r="E9393">
            <v>0</v>
          </cell>
        </row>
        <row r="9394">
          <cell r="B9394">
            <v>8447900001</v>
          </cell>
          <cell r="C9394" t="str">
            <v>- - бытовые</v>
          </cell>
          <cell r="D9394" t="str">
            <v>шт</v>
          </cell>
          <cell r="E9394">
            <v>3</v>
          </cell>
        </row>
        <row r="9395">
          <cell r="B9395">
            <v>8447900009</v>
          </cell>
          <cell r="C9395" t="str">
            <v>- - прочие</v>
          </cell>
          <cell r="D9395" t="str">
            <v>шт</v>
          </cell>
          <cell r="E9395">
            <v>0</v>
          </cell>
        </row>
        <row r="9396">
          <cell r="B9396">
            <v>8448110000</v>
          </cell>
          <cell r="C9396" t="str">
            <v>- - 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v>
          </cell>
          <cell r="D9396" t="str">
            <v>-</v>
          </cell>
          <cell r="E9396">
            <v>0</v>
          </cell>
        </row>
        <row r="9397">
          <cell r="B9397">
            <v>8448190000</v>
          </cell>
          <cell r="C9397" t="str">
            <v>- - прочие</v>
          </cell>
          <cell r="D9397" t="str">
            <v>-</v>
          </cell>
          <cell r="E9397">
            <v>0</v>
          </cell>
        </row>
        <row r="9398">
          <cell r="B9398">
            <v>8448200000</v>
          </cell>
          <cell r="C9398" t="str">
            <v>- части и принадлежности к машинам товарной позиции 8444 или их вспомогательным устройствам</v>
          </cell>
          <cell r="E9398" t="str">
            <v>0</v>
          </cell>
        </row>
        <row r="9399">
          <cell r="B9399">
            <v>8448310000</v>
          </cell>
          <cell r="C9399" t="str">
            <v>- - гарнитура игольчатая</v>
          </cell>
          <cell r="D9399" t="str">
            <v>-</v>
          </cell>
          <cell r="E9399">
            <v>0</v>
          </cell>
        </row>
        <row r="9400">
          <cell r="B9400">
            <v>8448320000</v>
          </cell>
          <cell r="C9400" t="str">
            <v>- - машин для подготовки текстильных волокон, кроме игольчатой гарнитуры</v>
          </cell>
          <cell r="D9400" t="str">
            <v>-</v>
          </cell>
          <cell r="E9400">
            <v>0</v>
          </cell>
        </row>
        <row r="9401">
          <cell r="B9401">
            <v>8448330000</v>
          </cell>
          <cell r="C9401" t="str">
            <v>- - веретена, рогульки, кольца и бегунки</v>
          </cell>
          <cell r="D9401" t="str">
            <v>-</v>
          </cell>
          <cell r="E9401">
            <v>0</v>
          </cell>
        </row>
        <row r="9402">
          <cell r="B9402">
            <v>8448390000</v>
          </cell>
          <cell r="C9402" t="str">
            <v>- - прочие</v>
          </cell>
          <cell r="D9402" t="str">
            <v>-</v>
          </cell>
          <cell r="E9402">
            <v>0</v>
          </cell>
        </row>
        <row r="9403">
          <cell r="B9403">
            <v>8448420000</v>
          </cell>
          <cell r="C9403" t="str">
            <v>- - берда, ремизки и ремизные рамы для ткацких станков</v>
          </cell>
          <cell r="D9403" t="str">
            <v>-</v>
          </cell>
          <cell r="E9403">
            <v>0</v>
          </cell>
        </row>
        <row r="9404">
          <cell r="B9404">
            <v>8448490000</v>
          </cell>
          <cell r="C9404" t="str">
            <v>- - прочие</v>
          </cell>
          <cell r="D9404" t="str">
            <v>-</v>
          </cell>
          <cell r="E9404">
            <v>0</v>
          </cell>
        </row>
        <row r="9405">
          <cell r="B9405">
            <v>8448511000</v>
          </cell>
          <cell r="C9405" t="str">
            <v>- - - платины</v>
          </cell>
          <cell r="D9405" t="str">
            <v>-</v>
          </cell>
          <cell r="E9405">
            <v>0</v>
          </cell>
        </row>
        <row r="9406">
          <cell r="B9406">
            <v>8448519000</v>
          </cell>
          <cell r="C9406" t="str">
            <v>- - - прочие</v>
          </cell>
          <cell r="D9406" t="str">
            <v>-</v>
          </cell>
          <cell r="E9406">
            <v>0</v>
          </cell>
        </row>
        <row r="9407">
          <cell r="B9407">
            <v>8448590000</v>
          </cell>
          <cell r="C9407" t="str">
            <v>- - прочие</v>
          </cell>
          <cell r="D9407" t="str">
            <v>-</v>
          </cell>
          <cell r="E9407">
            <v>0</v>
          </cell>
        </row>
        <row r="9408">
          <cell r="B9408">
            <v>8449000000</v>
          </cell>
          <cell r="C9408" t="str">
            <v>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v>
          </cell>
          <cell r="D9408" t="str">
            <v>-</v>
          </cell>
          <cell r="E9408">
            <v>0</v>
          </cell>
        </row>
        <row r="9409">
          <cell r="B9409">
            <v>8450111100</v>
          </cell>
          <cell r="C9409" t="str">
            <v>- - - - машины с фронтальной загрузкой</v>
          </cell>
          <cell r="D9409" t="str">
            <v>шт</v>
          </cell>
          <cell r="E9409">
            <v>10</v>
          </cell>
        </row>
        <row r="9410">
          <cell r="B9410">
            <v>8450111900</v>
          </cell>
          <cell r="C9410" t="str">
            <v>- - - - машины с верхней загрузкой</v>
          </cell>
          <cell r="D9410" t="str">
            <v>шт</v>
          </cell>
          <cell r="E9410">
            <v>10</v>
          </cell>
        </row>
        <row r="9411">
          <cell r="B9411">
            <v>8450119000</v>
          </cell>
          <cell r="C9411" t="str">
            <v>- - - емкостью более 6 кг сухого белья, но не более 10 кг</v>
          </cell>
          <cell r="D9411" t="str">
            <v>шт</v>
          </cell>
          <cell r="E9411">
            <v>10</v>
          </cell>
        </row>
        <row r="9412">
          <cell r="B9412">
            <v>8450120000</v>
          </cell>
          <cell r="C9412" t="str">
            <v>- - машины со встроенным центробежным отжимным устройством прочие</v>
          </cell>
          <cell r="D9412" t="str">
            <v>шт</v>
          </cell>
          <cell r="E9412">
            <v>10</v>
          </cell>
        </row>
        <row r="9413">
          <cell r="B9413">
            <v>8450190000</v>
          </cell>
          <cell r="C9413" t="str">
            <v>- - прочие</v>
          </cell>
          <cell r="D9413" t="str">
            <v>шт</v>
          </cell>
          <cell r="E9413">
            <v>12</v>
          </cell>
        </row>
        <row r="9414">
          <cell r="B9414">
            <v>8450200000</v>
          </cell>
          <cell r="C9414" t="str">
            <v>- машины емкостью более 10 кг сухого белья</v>
          </cell>
          <cell r="D9414" t="str">
            <v>шт</v>
          </cell>
          <cell r="E9414">
            <v>0</v>
          </cell>
        </row>
        <row r="9415">
          <cell r="B9415">
            <v>8450900000</v>
          </cell>
          <cell r="C9415" t="str">
            <v>- части</v>
          </cell>
          <cell r="D9415" t="str">
            <v>-</v>
          </cell>
          <cell r="E9415">
            <v>0</v>
          </cell>
        </row>
        <row r="9416">
          <cell r="B9416">
            <v>8451100000</v>
          </cell>
          <cell r="C9416" t="str">
            <v>- машины для сухой чистки</v>
          </cell>
          <cell r="D9416" t="str">
            <v>шт</v>
          </cell>
          <cell r="E9416">
            <v>0</v>
          </cell>
        </row>
        <row r="9417">
          <cell r="B9417">
            <v>8451210001</v>
          </cell>
          <cell r="C9417" t="str">
            <v>- - - емкостью не более 6 кг сухого белья</v>
          </cell>
          <cell r="D9417" t="str">
            <v>шт</v>
          </cell>
          <cell r="E9417">
            <v>5</v>
          </cell>
        </row>
        <row r="9418">
          <cell r="B9418">
            <v>8451210009</v>
          </cell>
          <cell r="C9418" t="str">
            <v>- - - емкостью более 6 кг сухого белья, но не более 10 кг</v>
          </cell>
          <cell r="D9418" t="str">
            <v>шт</v>
          </cell>
          <cell r="E9418">
            <v>0</v>
          </cell>
        </row>
        <row r="9419">
          <cell r="B9419">
            <v>8451290000</v>
          </cell>
          <cell r="C9419" t="str">
            <v>- - прочие</v>
          </cell>
          <cell r="D9419" t="str">
            <v>шт</v>
          </cell>
          <cell r="E9419">
            <v>0</v>
          </cell>
        </row>
        <row r="9420">
          <cell r="B9420">
            <v>8451300000</v>
          </cell>
          <cell r="C9420" t="str">
            <v>- гладильные машины и прессы (включая прессы для термофиксации материалов)</v>
          </cell>
          <cell r="D9420" t="str">
            <v>шт</v>
          </cell>
          <cell r="E9420">
            <v>0</v>
          </cell>
        </row>
        <row r="9421">
          <cell r="B9421">
            <v>8451400001</v>
          </cell>
          <cell r="C9421" t="str">
            <v>- - для промывки шерсти</v>
          </cell>
          <cell r="D9421" t="str">
            <v>шт</v>
          </cell>
          <cell r="E9421">
            <v>0</v>
          </cell>
        </row>
        <row r="9422">
          <cell r="B9422">
            <v>8451400002</v>
          </cell>
          <cell r="C9422" t="str">
            <v>- - для крашения пряжи</v>
          </cell>
          <cell r="D9422" t="str">
            <v>шт</v>
          </cell>
          <cell r="E9422">
            <v>0</v>
          </cell>
        </row>
        <row r="9423">
          <cell r="B9423">
            <v>8451400009</v>
          </cell>
          <cell r="C9423" t="str">
            <v>- - прочие</v>
          </cell>
          <cell r="D9423" t="str">
            <v>шт</v>
          </cell>
          <cell r="E9423">
            <v>0</v>
          </cell>
        </row>
        <row r="9424">
          <cell r="B9424">
            <v>8451500000</v>
          </cell>
          <cell r="C9424" t="str">
            <v>- машины для наматывания, разматывания, складывания, резки или прокалывания текстильных тканей</v>
          </cell>
          <cell r="D9424" t="str">
            <v>шт</v>
          </cell>
          <cell r="E9424">
            <v>0</v>
          </cell>
        </row>
        <row r="9425">
          <cell r="B9425">
            <v>8451801000</v>
          </cell>
          <cell r="C9425" t="str">
            <v>- - машины, используемые в производстве линолеума или других напольных покрытий для нанесения пасты на тканую или другую основу</v>
          </cell>
          <cell r="D9425" t="str">
            <v>шт</v>
          </cell>
          <cell r="E9425">
            <v>0</v>
          </cell>
        </row>
        <row r="9426">
          <cell r="B9426">
            <v>8451803001</v>
          </cell>
          <cell r="C9426" t="str">
            <v>- - - стригальные машины для стрижки ворса</v>
          </cell>
          <cell r="D9426" t="str">
            <v>шт</v>
          </cell>
          <cell r="E9426">
            <v>0</v>
          </cell>
        </row>
        <row r="9427">
          <cell r="B9427">
            <v>8451803009</v>
          </cell>
          <cell r="C9427" t="str">
            <v>- - - прочие</v>
          </cell>
          <cell r="D9427" t="str">
            <v>шт</v>
          </cell>
          <cell r="E9427">
            <v>0</v>
          </cell>
        </row>
        <row r="9428">
          <cell r="B9428">
            <v>8451808001</v>
          </cell>
          <cell r="C9428" t="str">
            <v>- - - газоопальные машины для обработки тканей с рабочей шириной не менее 180 см</v>
          </cell>
          <cell r="D9428" t="str">
            <v>шт</v>
          </cell>
          <cell r="E9428">
            <v>0</v>
          </cell>
        </row>
        <row r="9429">
          <cell r="B9429">
            <v>8451808009</v>
          </cell>
          <cell r="C9429" t="str">
            <v>- - - прочие</v>
          </cell>
          <cell r="D9429" t="str">
            <v>шт</v>
          </cell>
          <cell r="E9429">
            <v>0</v>
          </cell>
        </row>
        <row r="9430">
          <cell r="B9430">
            <v>8451900000</v>
          </cell>
          <cell r="C9430" t="str">
            <v>- части</v>
          </cell>
          <cell r="D9430" t="str">
            <v>-</v>
          </cell>
          <cell r="E9430">
            <v>0</v>
          </cell>
        </row>
        <row r="9431">
          <cell r="B9431">
            <v>8452101100</v>
          </cell>
          <cell r="C9431" t="str">
            <v>- - - швейные машины стоимостью (без рам, столиков или тумбочек) более 65 евро</v>
          </cell>
          <cell r="D9431" t="str">
            <v>шт</v>
          </cell>
          <cell r="E9431">
            <v>0</v>
          </cell>
        </row>
        <row r="9432">
          <cell r="B9432">
            <v>8452101900</v>
          </cell>
          <cell r="C9432" t="str">
            <v>- - - прочие</v>
          </cell>
          <cell r="D9432" t="str">
            <v>шт</v>
          </cell>
          <cell r="E9432">
            <v>0</v>
          </cell>
        </row>
        <row r="9433">
          <cell r="B9433">
            <v>8452109000</v>
          </cell>
          <cell r="C9433" t="str">
            <v>- - швейные машины прочие и головки швейных машин прочие</v>
          </cell>
          <cell r="D9433" t="str">
            <v>шт</v>
          </cell>
          <cell r="E9433">
            <v>0</v>
          </cell>
        </row>
        <row r="9434">
          <cell r="B9434">
            <v>8452210000</v>
          </cell>
          <cell r="C9434" t="str">
            <v>- - автоматические</v>
          </cell>
          <cell r="D9434" t="str">
            <v>шт</v>
          </cell>
          <cell r="E9434">
            <v>0</v>
          </cell>
        </row>
        <row r="9435">
          <cell r="B9435">
            <v>8452290000</v>
          </cell>
          <cell r="C9435" t="str">
            <v>- - прочие</v>
          </cell>
          <cell r="D9435" t="str">
            <v>шт</v>
          </cell>
          <cell r="E9435">
            <v>0</v>
          </cell>
        </row>
        <row r="9436">
          <cell r="B9436">
            <v>8452300000</v>
          </cell>
          <cell r="C9436" t="str">
            <v>- иглы для швейных машин</v>
          </cell>
          <cell r="D9436" t="str">
            <v>1000 шт</v>
          </cell>
          <cell r="E9436">
            <v>0</v>
          </cell>
        </row>
        <row r="9437">
          <cell r="B9437">
            <v>8452900001</v>
          </cell>
          <cell r="C9437" t="str">
            <v>- - мебель, основания и футляры, предназначенные специально для швейных машин, и их части</v>
          </cell>
          <cell r="D9437" t="str">
            <v>-</v>
          </cell>
          <cell r="E9437">
            <v>0</v>
          </cell>
        </row>
        <row r="9438">
          <cell r="B9438">
            <v>8452900002</v>
          </cell>
          <cell r="C9438" t="str">
            <v>- - части швейных машин прочие</v>
          </cell>
          <cell r="D9438" t="str">
            <v>-</v>
          </cell>
          <cell r="E9438">
            <v>0</v>
          </cell>
        </row>
        <row r="9439">
          <cell r="B9439">
            <v>8453100000</v>
          </cell>
          <cell r="C9439" t="str">
            <v>- оборудование для подготовки, дубления или обработки шкур или кож</v>
          </cell>
          <cell r="D9439" t="str">
            <v>шт</v>
          </cell>
          <cell r="E9439">
            <v>0</v>
          </cell>
        </row>
        <row r="9440">
          <cell r="B9440">
            <v>8453200000</v>
          </cell>
          <cell r="C9440" t="str">
            <v>- оборудование для изготовления или ремонта обуви</v>
          </cell>
          <cell r="D9440" t="str">
            <v>шт</v>
          </cell>
          <cell r="E9440">
            <v>0</v>
          </cell>
        </row>
        <row r="9441">
          <cell r="B9441">
            <v>8453800000</v>
          </cell>
          <cell r="C9441" t="str">
            <v>- оборудование прочее</v>
          </cell>
          <cell r="D9441" t="str">
            <v>шт</v>
          </cell>
          <cell r="E9441">
            <v>0</v>
          </cell>
        </row>
        <row r="9442">
          <cell r="B9442">
            <v>8453900000</v>
          </cell>
          <cell r="C9442" t="str">
            <v>- части</v>
          </cell>
          <cell r="D9442" t="str">
            <v>-</v>
          </cell>
          <cell r="E9442">
            <v>0</v>
          </cell>
        </row>
        <row r="9443">
          <cell r="B9443">
            <v>8454100000</v>
          </cell>
          <cell r="C9443" t="str">
            <v>- конвертеры</v>
          </cell>
          <cell r="D9443" t="str">
            <v>шт</v>
          </cell>
          <cell r="E9443">
            <v>0</v>
          </cell>
        </row>
        <row r="9444">
          <cell r="B9444">
            <v>8454200000</v>
          </cell>
          <cell r="C9444" t="str">
            <v>- изложницы и ковши литейные</v>
          </cell>
          <cell r="D9444" t="str">
            <v>шт</v>
          </cell>
          <cell r="E9444">
            <v>10</v>
          </cell>
        </row>
        <row r="9445">
          <cell r="B9445">
            <v>8454301000</v>
          </cell>
          <cell r="C9445" t="str">
            <v>- - для литья под давлением</v>
          </cell>
          <cell r="D9445" t="str">
            <v>шт</v>
          </cell>
          <cell r="E9445">
            <v>0</v>
          </cell>
        </row>
        <row r="9446">
          <cell r="B9446">
            <v>8454309001</v>
          </cell>
          <cell r="C9446" t="str">
            <v>- - - машины непрерывного литья заготовок, кроме машин непрерывного литья слябов</v>
          </cell>
          <cell r="D9446" t="str">
            <v>шт</v>
          </cell>
          <cell r="E9446">
            <v>0</v>
          </cell>
        </row>
        <row r="9447">
          <cell r="B9447">
            <v>8454309003</v>
          </cell>
          <cell r="C9447" t="str">
            <v>- - - - слябов максимальной толщиной не более 110 мм; слябов максимальной толщиной не менее 390 мм и максимальной шириной не менее 2200 мм</v>
          </cell>
          <cell r="D9447" t="str">
            <v>шт</v>
          </cell>
          <cell r="E9447">
            <v>0</v>
          </cell>
        </row>
        <row r="9448">
          <cell r="B9448">
            <v>8454309004</v>
          </cell>
          <cell r="C9448" t="str">
            <v>- - - - прочие</v>
          </cell>
          <cell r="D9448" t="str">
            <v>шт</v>
          </cell>
          <cell r="E9448">
            <v>5</v>
          </cell>
        </row>
        <row r="9449">
          <cell r="B9449">
            <v>8454309009</v>
          </cell>
          <cell r="C9449" t="str">
            <v>- - - прочие</v>
          </cell>
          <cell r="D9449" t="str">
            <v>шт</v>
          </cell>
          <cell r="E9449">
            <v>0</v>
          </cell>
        </row>
        <row r="9450">
          <cell r="B9450">
            <v>8454900000</v>
          </cell>
          <cell r="C9450" t="str">
            <v>- части</v>
          </cell>
          <cell r="D9450" t="str">
            <v>-</v>
          </cell>
          <cell r="E9450">
            <v>0</v>
          </cell>
        </row>
        <row r="9451">
          <cell r="B9451">
            <v>8455100000</v>
          </cell>
          <cell r="C9451" t="str">
            <v>- трубопрокатные станы</v>
          </cell>
          <cell r="D9451" t="str">
            <v>шт</v>
          </cell>
          <cell r="E9451">
            <v>0</v>
          </cell>
        </row>
        <row r="9452">
          <cell r="B9452">
            <v>8455210001</v>
          </cell>
          <cell r="C9452" t="str">
            <v>- - - горячей прокатки металлопродукции марки ПВ (прямое восстановление)</v>
          </cell>
          <cell r="D9452" t="str">
            <v>шт</v>
          </cell>
          <cell r="E9452">
            <v>0</v>
          </cell>
        </row>
        <row r="9453">
          <cell r="B9453">
            <v>8455210002</v>
          </cell>
          <cell r="C9453" t="str">
            <v>- - - стан горячей прокатки "2800"</v>
          </cell>
          <cell r="D9453" t="str">
            <v>шт</v>
          </cell>
          <cell r="E9453">
            <v>0</v>
          </cell>
        </row>
        <row r="9454">
          <cell r="B9454">
            <v>8455210009</v>
          </cell>
          <cell r="C9454" t="str">
            <v>- - - прочие</v>
          </cell>
          <cell r="D9454" t="str">
            <v>шт</v>
          </cell>
          <cell r="E9454">
            <v>0</v>
          </cell>
        </row>
        <row r="9455">
          <cell r="B9455">
            <v>8455220001</v>
          </cell>
          <cell r="C9455" t="str">
            <v>- - - оборудование прокатного стана "2000"</v>
          </cell>
          <cell r="D9455" t="str">
            <v>шт</v>
          </cell>
          <cell r="E9455">
            <v>5</v>
          </cell>
        </row>
        <row r="9456">
          <cell r="B9456">
            <v>8455220002</v>
          </cell>
          <cell r="C9456" t="str">
            <v>- - - станы прокатные непрерывной прокатки с 5 и более клетями</v>
          </cell>
          <cell r="D9456" t="str">
            <v>шт</v>
          </cell>
          <cell r="E9456">
            <v>0</v>
          </cell>
        </row>
        <row r="9457">
          <cell r="B9457">
            <v>8455220005</v>
          </cell>
          <cell r="C9457" t="str">
            <v>- - - - для вальцовки заготовок столовых приборов &lt;5&gt;</v>
          </cell>
          <cell r="D9457" t="str">
            <v>шт</v>
          </cell>
          <cell r="E9457">
            <v>0</v>
          </cell>
        </row>
        <row r="9458">
          <cell r="B9458">
            <v>8455220008</v>
          </cell>
          <cell r="C9458" t="str">
            <v>- - - - прочие</v>
          </cell>
          <cell r="D9458" t="str">
            <v>шт</v>
          </cell>
          <cell r="E9458">
            <v>5</v>
          </cell>
        </row>
        <row r="9459">
          <cell r="B9459">
            <v>8455301000</v>
          </cell>
          <cell r="C9459" t="str">
            <v>- - из чугунного литья</v>
          </cell>
          <cell r="D9459" t="str">
            <v>шт</v>
          </cell>
          <cell r="E9459">
            <v>0</v>
          </cell>
        </row>
        <row r="9460">
          <cell r="B9460">
            <v>8455303101</v>
          </cell>
          <cell r="C9460" t="str">
            <v>- - - - нетто-массой более 180 000 кг или содержащие не менее 4,7 мас.% хрома</v>
          </cell>
          <cell r="D9460" t="str">
            <v>шт</v>
          </cell>
          <cell r="E9460">
            <v>0</v>
          </cell>
        </row>
        <row r="9461">
          <cell r="B9461">
            <v>8455303109</v>
          </cell>
          <cell r="C9461" t="str">
            <v>- - - - прочие</v>
          </cell>
          <cell r="D9461" t="str">
            <v>шт</v>
          </cell>
          <cell r="E9461">
            <v>5</v>
          </cell>
        </row>
        <row r="9462">
          <cell r="B9462">
            <v>8455303901</v>
          </cell>
          <cell r="C9462" t="str">
            <v>- - - - содержащие не менее 4,7 мас.% хрома</v>
          </cell>
          <cell r="D9462" t="str">
            <v>шт</v>
          </cell>
          <cell r="E9462">
            <v>0</v>
          </cell>
        </row>
        <row r="9463">
          <cell r="B9463">
            <v>8455303909</v>
          </cell>
          <cell r="C9463" t="str">
            <v>- - - - прочие</v>
          </cell>
          <cell r="D9463" t="str">
            <v>шт</v>
          </cell>
          <cell r="E9463">
            <v>5</v>
          </cell>
        </row>
        <row r="9464">
          <cell r="B9464">
            <v>8455309000</v>
          </cell>
          <cell r="C9464" t="str">
            <v>- - прочие</v>
          </cell>
          <cell r="D9464" t="str">
            <v>шт</v>
          </cell>
          <cell r="E9464">
            <v>0</v>
          </cell>
        </row>
        <row r="9465">
          <cell r="B9465">
            <v>8455900000</v>
          </cell>
          <cell r="C9465" t="str">
            <v>- части прочие</v>
          </cell>
          <cell r="D9465" t="str">
            <v>-</v>
          </cell>
          <cell r="E9465">
            <v>0</v>
          </cell>
        </row>
        <row r="9466">
          <cell r="B9466">
            <v>8456110000</v>
          </cell>
          <cell r="C9466" t="str">
            <v>- - работающие с использованием процессов лазерного излучения</v>
          </cell>
          <cell r="D9466" t="str">
            <v>шт</v>
          </cell>
          <cell r="E9466">
            <v>0</v>
          </cell>
        </row>
        <row r="9467">
          <cell r="B9467">
            <v>8456120000</v>
          </cell>
          <cell r="C9467" t="str">
            <v>- - работающие с использованием процессов другого светового или фотонного излучения</v>
          </cell>
          <cell r="D9467" t="str">
            <v>шт</v>
          </cell>
          <cell r="E9467">
            <v>0</v>
          </cell>
        </row>
        <row r="9468">
          <cell r="B9468">
            <v>8456200001</v>
          </cell>
          <cell r="C9468" t="str">
            <v>- - для полирования поверхности деталей с мощностью двигателя главного привода не более 15 кВт, для авиационной промышленности &lt;5&gt;</v>
          </cell>
          <cell r="D9468" t="str">
            <v>шт</v>
          </cell>
          <cell r="E9468">
            <v>0</v>
          </cell>
        </row>
        <row r="9469">
          <cell r="B9469">
            <v>8456200008</v>
          </cell>
          <cell r="C9469" t="str">
            <v>- - прочие</v>
          </cell>
          <cell r="D9469" t="str">
            <v>шт</v>
          </cell>
          <cell r="E9469">
            <v>0</v>
          </cell>
        </row>
        <row r="9470">
          <cell r="B9470">
            <v>8456301101</v>
          </cell>
          <cell r="C9470" t="str">
            <v>- - - - с точностью позиционирования по любой оси не ниже 0,005 мм</v>
          </cell>
          <cell r="D9470" t="str">
            <v>шт</v>
          </cell>
          <cell r="E9470">
            <v>0</v>
          </cell>
        </row>
        <row r="9471">
          <cell r="B9471">
            <v>8456301109</v>
          </cell>
          <cell r="C9471" t="str">
            <v>- - - - прочие</v>
          </cell>
          <cell r="D9471" t="str">
            <v>шт</v>
          </cell>
          <cell r="E9471">
            <v>0</v>
          </cell>
        </row>
        <row r="9472">
          <cell r="B9472">
            <v>8456301900</v>
          </cell>
          <cell r="C9472" t="str">
            <v>- - - прочие</v>
          </cell>
          <cell r="D9472" t="str">
            <v>шт</v>
          </cell>
          <cell r="E9472">
            <v>0</v>
          </cell>
        </row>
        <row r="9473">
          <cell r="B9473">
            <v>8456309000</v>
          </cell>
          <cell r="C9473" t="str">
            <v>- - прочие</v>
          </cell>
          <cell r="D9473" t="str">
            <v>шт</v>
          </cell>
          <cell r="E9473">
            <v>0</v>
          </cell>
        </row>
        <row r="9474">
          <cell r="B9474">
            <v>8456400000</v>
          </cell>
          <cell r="C9474" t="str">
            <v>- работающие с использованием плазменно-дуговых процессов</v>
          </cell>
          <cell r="D9474" t="str">
            <v>шт</v>
          </cell>
          <cell r="E9474">
            <v>0</v>
          </cell>
        </row>
        <row r="9475">
          <cell r="B9475">
            <v>8456500000</v>
          </cell>
          <cell r="C9475" t="str">
            <v>- водоструйные резательные машины</v>
          </cell>
          <cell r="D9475" t="str">
            <v>шт</v>
          </cell>
          <cell r="E9475">
            <v>0</v>
          </cell>
        </row>
        <row r="9476">
          <cell r="B9476">
            <v>8456900000</v>
          </cell>
          <cell r="C9476" t="str">
            <v>- прочие</v>
          </cell>
          <cell r="D9476" t="str">
            <v>шт</v>
          </cell>
          <cell r="E9476">
            <v>0</v>
          </cell>
        </row>
        <row r="9477">
          <cell r="B9477">
            <v>8457101001</v>
          </cell>
          <cell r="C9477" t="str">
            <v>- - - станки вихрефрезерной обработки коленчатых валов дизелей мощностью свыше 300 кВт</v>
          </cell>
          <cell r="D9477" t="str">
            <v>шт</v>
          </cell>
          <cell r="E9477">
            <v>0</v>
          </cell>
        </row>
        <row r="9478">
          <cell r="B9478">
            <v>8457101002</v>
          </cell>
          <cell r="C9478" t="str">
            <v>- - - фрезерные центры с высокоскоростным приводом (3000 об/мин и более, но не более 15 000 об/мин) и числовым программным управлением, для авиационной промышленности &lt;5&gt;</v>
          </cell>
          <cell r="D9478" t="str">
            <v>шт</v>
          </cell>
          <cell r="E9478">
            <v>0</v>
          </cell>
        </row>
        <row r="9479">
          <cell r="B9479">
            <v>8457101008</v>
          </cell>
          <cell r="C9479" t="str">
            <v>- - - прочие</v>
          </cell>
          <cell r="D9479" t="str">
            <v>шт</v>
          </cell>
          <cell r="E9479">
            <v>5</v>
          </cell>
        </row>
        <row r="9480">
          <cell r="B9480">
            <v>8457109001</v>
          </cell>
          <cell r="C9480" t="str">
            <v>- - - станки вихрефрезерной обработки коленчатых валов дизелей мощностью свыше 300 кВт</v>
          </cell>
          <cell r="D9480" t="str">
            <v>шт</v>
          </cell>
          <cell r="E9480">
            <v>0</v>
          </cell>
        </row>
        <row r="9481">
          <cell r="B9481">
            <v>8457109002</v>
          </cell>
          <cell r="C9481" t="str">
            <v>- - - фрезерные центры с высокоскоростным приводом (5000 об/мин и более, но не более 15 000 об/мин) и числовым программным управлением, для авиационной промышленности &lt;5&gt;</v>
          </cell>
          <cell r="D9481" t="str">
            <v>шт</v>
          </cell>
          <cell r="E9481">
            <v>0</v>
          </cell>
        </row>
        <row r="9482">
          <cell r="B9482">
            <v>8457109003</v>
          </cell>
          <cell r="C9482" t="str">
            <v>- - - - для ракетно-космической промышленности &lt;13&gt;</v>
          </cell>
          <cell r="D9482" t="str">
            <v>шт</v>
          </cell>
          <cell r="E9482">
            <v>7</v>
          </cell>
        </row>
        <row r="9483">
          <cell r="B9483">
            <v>8457109009</v>
          </cell>
          <cell r="C9483" t="str">
            <v>- - - - прочие</v>
          </cell>
          <cell r="D9483" t="str">
            <v>шт</v>
          </cell>
          <cell r="E9483">
            <v>7</v>
          </cell>
        </row>
        <row r="9484">
          <cell r="B9484">
            <v>8457200000</v>
          </cell>
          <cell r="C9484" t="str">
            <v>- станки агрегатные однопозиционные</v>
          </cell>
          <cell r="D9484" t="str">
            <v>шт</v>
          </cell>
          <cell r="E9484">
            <v>8</v>
          </cell>
        </row>
        <row r="9485">
          <cell r="B9485">
            <v>8457301000</v>
          </cell>
          <cell r="C9485" t="str">
            <v>- - с числовым программным управлением</v>
          </cell>
          <cell r="D9485" t="str">
            <v>шт</v>
          </cell>
          <cell r="E9485">
            <v>8</v>
          </cell>
        </row>
        <row r="9486">
          <cell r="B9486">
            <v>8457309000</v>
          </cell>
          <cell r="C9486" t="str">
            <v>- - прочие</v>
          </cell>
          <cell r="D9486" t="str">
            <v>шт</v>
          </cell>
          <cell r="E9486">
            <v>8</v>
          </cell>
        </row>
        <row r="9487">
          <cell r="B9487">
            <v>8458112001</v>
          </cell>
          <cell r="C9487" t="str">
            <v>- - - - для ракетно-космической промышленности &lt;13&gt;</v>
          </cell>
          <cell r="D9487" t="str">
            <v>шт</v>
          </cell>
          <cell r="E9487">
            <v>5</v>
          </cell>
        </row>
        <row r="9488">
          <cell r="B9488">
            <v>8458112009</v>
          </cell>
          <cell r="C9488" t="str">
            <v>- - - - прочие</v>
          </cell>
          <cell r="D9488" t="str">
            <v>шт</v>
          </cell>
          <cell r="E9488">
            <v>5</v>
          </cell>
        </row>
        <row r="9489">
          <cell r="B9489">
            <v>8458114101</v>
          </cell>
          <cell r="C9489" t="str">
            <v>- - - - - с высокоскоростным приводом (6000 об/мин и более, но не более 8000 об/мин), для авиационной промышленности &lt;5&gt;</v>
          </cell>
          <cell r="D9489" t="str">
            <v>шт</v>
          </cell>
          <cell r="E9489">
            <v>0</v>
          </cell>
        </row>
        <row r="9490">
          <cell r="B9490">
            <v>8458114109</v>
          </cell>
          <cell r="C9490" t="str">
            <v>- - - - - прочие</v>
          </cell>
          <cell r="D9490" t="str">
            <v>шт</v>
          </cell>
          <cell r="E9490">
            <v>5</v>
          </cell>
        </row>
        <row r="9491">
          <cell r="B9491">
            <v>8458114901</v>
          </cell>
          <cell r="C9491" t="str">
            <v>- - - - - для ракетно-космической промышленности &lt;13&gt;</v>
          </cell>
          <cell r="D9491" t="str">
            <v>шт</v>
          </cell>
          <cell r="E9491">
            <v>5</v>
          </cell>
        </row>
        <row r="9492">
          <cell r="B9492">
            <v>8458114909</v>
          </cell>
          <cell r="C9492" t="str">
            <v>- - - - - прочие</v>
          </cell>
          <cell r="D9492" t="str">
            <v>шт</v>
          </cell>
          <cell r="E9492">
            <v>5</v>
          </cell>
        </row>
        <row r="9493">
          <cell r="B9493">
            <v>8458118000</v>
          </cell>
          <cell r="C9493" t="str">
            <v>- - - прочие</v>
          </cell>
          <cell r="D9493" t="str">
            <v>шт</v>
          </cell>
          <cell r="E9493">
            <v>5</v>
          </cell>
        </row>
        <row r="9494">
          <cell r="B9494">
            <v>8458190000</v>
          </cell>
          <cell r="C9494" t="str">
            <v>- - прочие</v>
          </cell>
          <cell r="D9494" t="str">
            <v>шт</v>
          </cell>
          <cell r="E9494">
            <v>8</v>
          </cell>
        </row>
        <row r="9495">
          <cell r="B9495">
            <v>8458912001</v>
          </cell>
          <cell r="C9495" t="str">
            <v>- - - - высокоскоростные (со скоростью резания 100 м/мин и более) токарно-карусельные станки, для авиационной промышленности &lt;5&gt;</v>
          </cell>
          <cell r="D9495" t="str">
            <v>шт</v>
          </cell>
          <cell r="E9495">
            <v>0</v>
          </cell>
        </row>
        <row r="9496">
          <cell r="B9496">
            <v>8458912002</v>
          </cell>
          <cell r="C9496" t="str">
            <v>- - - - - для ракетно-космической промышленности &lt;13&gt;</v>
          </cell>
          <cell r="D9496" t="str">
            <v>шт</v>
          </cell>
          <cell r="E9496">
            <v>7.5</v>
          </cell>
        </row>
        <row r="9497">
          <cell r="B9497">
            <v>8458912008</v>
          </cell>
          <cell r="C9497" t="str">
            <v>- - - - - прочие</v>
          </cell>
          <cell r="D9497" t="str">
            <v>шт</v>
          </cell>
          <cell r="E9497">
            <v>7.5</v>
          </cell>
        </row>
        <row r="9498">
          <cell r="B9498">
            <v>8458918001</v>
          </cell>
          <cell r="C9498" t="str">
            <v>- - - - токарно-карусельные станки (со скоростью резания 100 м/мин и более), для авиационной промышленности &lt;5&gt;</v>
          </cell>
          <cell r="D9498" t="str">
            <v>шт</v>
          </cell>
          <cell r="E9498">
            <v>0</v>
          </cell>
        </row>
        <row r="9499">
          <cell r="B9499">
            <v>8458918009</v>
          </cell>
          <cell r="C9499" t="str">
            <v>- - - - прочие</v>
          </cell>
          <cell r="D9499" t="str">
            <v>шт</v>
          </cell>
          <cell r="E9499">
            <v>8</v>
          </cell>
        </row>
        <row r="9500">
          <cell r="B9500">
            <v>8458990001</v>
          </cell>
          <cell r="C9500" t="str">
            <v>- - - для обработки металлов резанием, для авиационной промышленности &lt;5&gt;</v>
          </cell>
          <cell r="D9500" t="str">
            <v>шт</v>
          </cell>
          <cell r="E9500">
            <v>0</v>
          </cell>
        </row>
        <row r="9501">
          <cell r="B9501">
            <v>8458990009</v>
          </cell>
          <cell r="C9501" t="str">
            <v>- - - прочие</v>
          </cell>
          <cell r="D9501" t="str">
            <v>шт</v>
          </cell>
          <cell r="E9501">
            <v>8</v>
          </cell>
        </row>
        <row r="9502">
          <cell r="B9502">
            <v>8459100000</v>
          </cell>
          <cell r="C9502" t="str">
            <v>- станки агрегатные линейного построения</v>
          </cell>
          <cell r="D9502" t="str">
            <v>шт</v>
          </cell>
          <cell r="E9502">
            <v>8</v>
          </cell>
        </row>
        <row r="9503">
          <cell r="B9503">
            <v>8459210000</v>
          </cell>
          <cell r="C9503" t="str">
            <v>- - с числовым программным управлением</v>
          </cell>
          <cell r="D9503" t="str">
            <v>шт</v>
          </cell>
          <cell r="E9503">
            <v>8</v>
          </cell>
        </row>
        <row r="9504">
          <cell r="B9504">
            <v>8459290000</v>
          </cell>
          <cell r="C9504" t="str">
            <v>- - прочие</v>
          </cell>
          <cell r="D9504" t="str">
            <v>шт</v>
          </cell>
          <cell r="E9504">
            <v>9</v>
          </cell>
        </row>
        <row r="9505">
          <cell r="B9505">
            <v>8459310000</v>
          </cell>
          <cell r="C9505" t="str">
            <v>- - с числовым программным управлением</v>
          </cell>
          <cell r="D9505" t="str">
            <v>шт</v>
          </cell>
          <cell r="E9505">
            <v>5</v>
          </cell>
        </row>
        <row r="9506">
          <cell r="B9506">
            <v>8459390000</v>
          </cell>
          <cell r="C9506" t="str">
            <v>- - прочие</v>
          </cell>
          <cell r="D9506" t="str">
            <v>шт</v>
          </cell>
          <cell r="E9506">
            <v>10</v>
          </cell>
        </row>
        <row r="9507">
          <cell r="B9507">
            <v>8459410001</v>
          </cell>
          <cell r="C9507" t="str">
            <v>- - - для расточки внутренней поверхности "бутылочной" формы деталей типа "вал" с мощностью двигателя главного привода не более 45 кВт, для авиационной промышленности &lt;5&gt;</v>
          </cell>
          <cell r="D9507" t="str">
            <v>шт</v>
          </cell>
          <cell r="E9507">
            <v>0</v>
          </cell>
        </row>
        <row r="9508">
          <cell r="B9508">
            <v>8459410009</v>
          </cell>
          <cell r="C9508" t="str">
            <v>- - - прочие</v>
          </cell>
          <cell r="D9508" t="str">
            <v>шт</v>
          </cell>
          <cell r="E9508">
            <v>8</v>
          </cell>
        </row>
        <row r="9509">
          <cell r="B9509">
            <v>8459490000</v>
          </cell>
          <cell r="C9509" t="str">
            <v>- - прочие</v>
          </cell>
          <cell r="D9509" t="str">
            <v>шт</v>
          </cell>
          <cell r="E9509">
            <v>8</v>
          </cell>
        </row>
        <row r="9510">
          <cell r="B9510">
            <v>8459510000</v>
          </cell>
          <cell r="C9510" t="str">
            <v>- - с числовым программным управлением</v>
          </cell>
          <cell r="D9510" t="str">
            <v>шт</v>
          </cell>
          <cell r="E9510">
            <v>10</v>
          </cell>
        </row>
        <row r="9511">
          <cell r="B9511">
            <v>8459590000</v>
          </cell>
          <cell r="C9511" t="str">
            <v>- - прочие</v>
          </cell>
          <cell r="D9511" t="str">
            <v>шт</v>
          </cell>
          <cell r="E9511">
            <v>10</v>
          </cell>
        </row>
        <row r="9512">
          <cell r="B9512">
            <v>8459611000</v>
          </cell>
          <cell r="C9512" t="str">
            <v>- - - инструментальные фрезерные</v>
          </cell>
          <cell r="D9512" t="str">
            <v>шт</v>
          </cell>
          <cell r="E9512">
            <v>10</v>
          </cell>
        </row>
        <row r="9513">
          <cell r="B9513">
            <v>8459619001</v>
          </cell>
          <cell r="C9513" t="str">
            <v>- - - - с точностью позиционирования не ниже 0,01 мм и с рабочей областью:</v>
          </cell>
          <cell r="D9513" t="str">
            <v>шт</v>
          </cell>
          <cell r="E9513">
            <v>0</v>
          </cell>
        </row>
        <row r="9514">
          <cell r="B9514">
            <v>8459619002</v>
          </cell>
          <cell r="C9514" t="str">
            <v>- - - - - для ракетно-космической промышленности &lt;13&gt;</v>
          </cell>
          <cell r="D9514" t="str">
            <v>шт</v>
          </cell>
          <cell r="E9514">
            <v>10</v>
          </cell>
        </row>
        <row r="9515">
          <cell r="B9515">
            <v>8459619008</v>
          </cell>
          <cell r="C9515" t="str">
            <v>- - - - - прочие</v>
          </cell>
          <cell r="D9515" t="str">
            <v>шт</v>
          </cell>
          <cell r="E9515">
            <v>10</v>
          </cell>
        </row>
        <row r="9516">
          <cell r="B9516">
            <v>8459691000</v>
          </cell>
          <cell r="C9516" t="str">
            <v>- - - инструментальные фрезерные</v>
          </cell>
          <cell r="D9516" t="str">
            <v>шт</v>
          </cell>
          <cell r="E9516">
            <v>10</v>
          </cell>
        </row>
        <row r="9517">
          <cell r="B9517">
            <v>8459699000</v>
          </cell>
          <cell r="C9517" t="str">
            <v>- - - прочие</v>
          </cell>
          <cell r="D9517" t="str">
            <v>шт</v>
          </cell>
          <cell r="E9517">
            <v>10</v>
          </cell>
        </row>
        <row r="9518">
          <cell r="B9518">
            <v>8459700001</v>
          </cell>
          <cell r="C9518" t="str">
            <v>- - для нарезания резьбы на муфтах и трубах, используемых для бурения нефтяных и газовых скважин</v>
          </cell>
          <cell r="D9518" t="str">
            <v>шт</v>
          </cell>
          <cell r="E9518">
            <v>8</v>
          </cell>
        </row>
        <row r="9519">
          <cell r="B9519">
            <v>8459700009</v>
          </cell>
          <cell r="C9519" t="str">
            <v>- - прочие</v>
          </cell>
          <cell r="D9519" t="str">
            <v>шт</v>
          </cell>
          <cell r="E9519">
            <v>7.5</v>
          </cell>
        </row>
        <row r="9520">
          <cell r="B9520">
            <v>8460121001</v>
          </cell>
          <cell r="C9520" t="str">
            <v>- - - - ленточно-шлифовальные для шлифовки и доводки прецизионных деталей сложнопрофильной формы с мощностью двигателя привода не более 20 кВт, для авиационной промышленности &lt;5&gt;</v>
          </cell>
          <cell r="D9520" t="str">
            <v>шт</v>
          </cell>
          <cell r="E9520">
            <v>0</v>
          </cell>
        </row>
        <row r="9521">
          <cell r="B9521">
            <v>8460121009</v>
          </cell>
          <cell r="C9521" t="str">
            <v>- - - - прочие</v>
          </cell>
          <cell r="D9521" t="str">
            <v>шт</v>
          </cell>
          <cell r="E9521">
            <v>10</v>
          </cell>
        </row>
        <row r="9522">
          <cell r="B9522">
            <v>8460129001</v>
          </cell>
          <cell r="C9522" t="str">
            <v>- - - - для шлифования заготовок столовых приборов &lt;5&gt;</v>
          </cell>
          <cell r="D9522" t="str">
            <v>шт</v>
          </cell>
          <cell r="E9522">
            <v>0</v>
          </cell>
        </row>
        <row r="9523">
          <cell r="B9523">
            <v>8460129009</v>
          </cell>
          <cell r="C9523" t="str">
            <v>- - - - прочие</v>
          </cell>
          <cell r="D9523" t="str">
            <v>шт</v>
          </cell>
          <cell r="E9523">
            <v>8</v>
          </cell>
        </row>
        <row r="9524">
          <cell r="B9524">
            <v>8460191000</v>
          </cell>
          <cell r="C9524" t="str">
            <v>- - - с точностью позиционирования по любой оси не ниже 0,01 мм</v>
          </cell>
          <cell r="D9524" t="str">
            <v>шт</v>
          </cell>
          <cell r="E9524">
            <v>8</v>
          </cell>
        </row>
        <row r="9525">
          <cell r="B9525">
            <v>8460199001</v>
          </cell>
          <cell r="C9525" t="str">
            <v>- - - - для шлифования заготовок столовых приборов &lt;5&gt;</v>
          </cell>
          <cell r="D9525" t="str">
            <v>шт</v>
          </cell>
          <cell r="E9525">
            <v>0</v>
          </cell>
        </row>
        <row r="9526">
          <cell r="B9526">
            <v>8460199009</v>
          </cell>
          <cell r="C9526" t="str">
            <v>- - - - прочие</v>
          </cell>
          <cell r="D9526" t="str">
            <v>шт</v>
          </cell>
          <cell r="E9526">
            <v>8</v>
          </cell>
        </row>
        <row r="9527">
          <cell r="B9527">
            <v>8460221001</v>
          </cell>
          <cell r="C9527" t="str">
            <v>- - - - для шлифования цилиндрических поверхностей</v>
          </cell>
          <cell r="D9527" t="str">
            <v>шт</v>
          </cell>
          <cell r="E9527">
            <v>5</v>
          </cell>
        </row>
        <row r="9528">
          <cell r="B9528">
            <v>8460221002</v>
          </cell>
          <cell r="C9528" t="str">
            <v>- - - - - для ракетно-космической промышленности &lt;13&gt;</v>
          </cell>
          <cell r="D9528" t="str">
            <v>шт</v>
          </cell>
          <cell r="E9528">
            <v>5</v>
          </cell>
        </row>
        <row r="9529">
          <cell r="B9529">
            <v>8460221009</v>
          </cell>
          <cell r="C9529" t="str">
            <v>- - - - - прочие</v>
          </cell>
          <cell r="D9529" t="str">
            <v>шт</v>
          </cell>
          <cell r="E9529">
            <v>5</v>
          </cell>
        </row>
        <row r="9530">
          <cell r="B9530">
            <v>8460229000</v>
          </cell>
          <cell r="C9530" t="str">
            <v>- - - прочие</v>
          </cell>
          <cell r="D9530" t="str">
            <v>шт</v>
          </cell>
          <cell r="E9530">
            <v>8</v>
          </cell>
        </row>
        <row r="9531">
          <cell r="B9531">
            <v>8460231001</v>
          </cell>
          <cell r="C9531" t="str">
            <v>- - - - - станки внутришлифовальные</v>
          </cell>
          <cell r="D9531" t="str">
            <v>шт</v>
          </cell>
          <cell r="E9531">
            <v>5</v>
          </cell>
        </row>
        <row r="9532">
          <cell r="B9532">
            <v>8460231002</v>
          </cell>
          <cell r="C9532" t="str">
            <v>- - - - - прочие</v>
          </cell>
          <cell r="D9532" t="str">
            <v>шт</v>
          </cell>
          <cell r="E9532">
            <v>0</v>
          </cell>
        </row>
        <row r="9533">
          <cell r="B9533">
            <v>8460231003</v>
          </cell>
          <cell r="C9533" t="str">
            <v>- - - - - для ракетно-космической промышленности &lt;13&gt;</v>
          </cell>
          <cell r="D9533" t="str">
            <v>шт</v>
          </cell>
          <cell r="E9533">
            <v>5</v>
          </cell>
        </row>
        <row r="9534">
          <cell r="B9534">
            <v>8460231009</v>
          </cell>
          <cell r="C9534" t="str">
            <v>- - - - - прочие</v>
          </cell>
          <cell r="D9534" t="str">
            <v>шт</v>
          </cell>
          <cell r="E9534">
            <v>5</v>
          </cell>
        </row>
        <row r="9535">
          <cell r="B9535">
            <v>8460239000</v>
          </cell>
          <cell r="C9535" t="str">
            <v>- - - прочие</v>
          </cell>
          <cell r="D9535" t="str">
            <v>шт</v>
          </cell>
          <cell r="E9535">
            <v>8</v>
          </cell>
        </row>
        <row r="9536">
          <cell r="B9536">
            <v>8460241001</v>
          </cell>
          <cell r="C9536" t="str">
            <v>- - - - для шлифования цилиндрических поверхностей</v>
          </cell>
          <cell r="D9536" t="str">
            <v>шт</v>
          </cell>
          <cell r="E9536">
            <v>0</v>
          </cell>
        </row>
        <row r="9537">
          <cell r="B9537">
            <v>8460241002</v>
          </cell>
          <cell r="C9537" t="str">
            <v>- - - - - многокоординатные для шлифования профильных поверхностей с мощностью двигателя привода 10 кВт и более, но не более 100 кВт, для авиационной промышленности &lt;5&gt;</v>
          </cell>
          <cell r="D9537" t="str">
            <v>шт</v>
          </cell>
          <cell r="E9537">
            <v>0</v>
          </cell>
        </row>
        <row r="9538">
          <cell r="B9538">
            <v>8460241003</v>
          </cell>
          <cell r="C9538" t="str">
            <v>- - - - - - для ракетно-космической промышленности &lt;13&gt;</v>
          </cell>
          <cell r="D9538" t="str">
            <v>шт</v>
          </cell>
          <cell r="E9538">
            <v>5</v>
          </cell>
        </row>
        <row r="9539">
          <cell r="B9539">
            <v>8460241009</v>
          </cell>
          <cell r="C9539" t="str">
            <v>- - - - - - прочие</v>
          </cell>
          <cell r="D9539" t="str">
            <v>шт</v>
          </cell>
          <cell r="E9539">
            <v>5</v>
          </cell>
        </row>
        <row r="9540">
          <cell r="B9540">
            <v>8460249001</v>
          </cell>
          <cell r="C9540" t="str">
            <v>- - - - для шлифования заготовок столовых приборов &lt;5&gt;</v>
          </cell>
          <cell r="D9540" t="str">
            <v>шт</v>
          </cell>
          <cell r="E9540">
            <v>0</v>
          </cell>
        </row>
        <row r="9541">
          <cell r="B9541">
            <v>8460249009</v>
          </cell>
          <cell r="C9541" t="str">
            <v>- - - - прочие</v>
          </cell>
          <cell r="D9541" t="str">
            <v>шт</v>
          </cell>
          <cell r="E9541">
            <v>8</v>
          </cell>
        </row>
        <row r="9542">
          <cell r="B9542">
            <v>8460292001</v>
          </cell>
          <cell r="C9542" t="str">
            <v>- - - - - станки внутришлифовальные</v>
          </cell>
          <cell r="D9542" t="str">
            <v>шт</v>
          </cell>
          <cell r="E9542">
            <v>10</v>
          </cell>
        </row>
        <row r="9543">
          <cell r="B9543">
            <v>8460292004</v>
          </cell>
          <cell r="C9543" t="str">
            <v>- - - - - прочие</v>
          </cell>
          <cell r="D9543" t="str">
            <v>шт</v>
          </cell>
          <cell r="E9543">
            <v>5</v>
          </cell>
        </row>
        <row r="9544">
          <cell r="B9544">
            <v>8460292005</v>
          </cell>
          <cell r="C9544" t="str">
            <v>- - - - - для ракетно-космической промышленности &lt;13&gt;</v>
          </cell>
          <cell r="D9544" t="str">
            <v>шт</v>
          </cell>
          <cell r="E9544">
            <v>10</v>
          </cell>
        </row>
        <row r="9545">
          <cell r="B9545">
            <v>8460292009</v>
          </cell>
          <cell r="C9545" t="str">
            <v>- - - - - прочие</v>
          </cell>
          <cell r="D9545" t="str">
            <v>шт</v>
          </cell>
          <cell r="E9545">
            <v>10</v>
          </cell>
        </row>
        <row r="9546">
          <cell r="B9546">
            <v>8460298001</v>
          </cell>
          <cell r="C9546" t="str">
            <v>- - - - для шлифования заготовок столовых приборов &lt;5&gt;</v>
          </cell>
          <cell r="D9546" t="str">
            <v>шт</v>
          </cell>
          <cell r="E9546">
            <v>0</v>
          </cell>
        </row>
        <row r="9547">
          <cell r="B9547">
            <v>8460298009</v>
          </cell>
          <cell r="C9547" t="str">
            <v>- - - - прочие</v>
          </cell>
          <cell r="D9547" t="str">
            <v>шт</v>
          </cell>
          <cell r="E9547">
            <v>8</v>
          </cell>
        </row>
        <row r="9548">
          <cell r="B9548">
            <v>8460310001</v>
          </cell>
          <cell r="C9548" t="str">
            <v>- - - для затачивания столовых ножей</v>
          </cell>
          <cell r="D9548" t="str">
            <v>шт</v>
          </cell>
          <cell r="E9548">
            <v>0</v>
          </cell>
        </row>
        <row r="9549">
          <cell r="B9549">
            <v>8460310009</v>
          </cell>
          <cell r="C9549" t="str">
            <v>- - - прочие</v>
          </cell>
          <cell r="D9549" t="str">
            <v>шт</v>
          </cell>
          <cell r="E9549">
            <v>10</v>
          </cell>
        </row>
        <row r="9550">
          <cell r="B9550">
            <v>8460390000</v>
          </cell>
          <cell r="C9550" t="str">
            <v>- - прочие</v>
          </cell>
          <cell r="D9550" t="str">
            <v>шт</v>
          </cell>
          <cell r="E9550">
            <v>8</v>
          </cell>
        </row>
        <row r="9551">
          <cell r="B9551">
            <v>8460401000</v>
          </cell>
          <cell r="C9551" t="str">
            <v>- - с числовым программным управлением</v>
          </cell>
          <cell r="D9551" t="str">
            <v>шт</v>
          </cell>
          <cell r="E9551">
            <v>7</v>
          </cell>
        </row>
        <row r="9552">
          <cell r="B9552">
            <v>8460409000</v>
          </cell>
          <cell r="C9552" t="str">
            <v>- - прочие</v>
          </cell>
          <cell r="D9552" t="str">
            <v>шт</v>
          </cell>
          <cell r="E9552">
            <v>7</v>
          </cell>
        </row>
        <row r="9553">
          <cell r="B9553">
            <v>8460901000</v>
          </cell>
          <cell r="C9553" t="str">
            <v>- - станки с микрометрическими регулирующими устройствами и точностью позиционирования по любой оси не ниже 0,01 мм</v>
          </cell>
          <cell r="D9553" t="str">
            <v>шт</v>
          </cell>
          <cell r="E9553">
            <v>8</v>
          </cell>
        </row>
        <row r="9554">
          <cell r="B9554">
            <v>8460909001</v>
          </cell>
          <cell r="C9554" t="str">
            <v>- - - притирочные и фаскодоводочные станки с частотой вращения шпинделя 3000 об/мин и более, но не более 50 000 об/мин, для авиационной промышленности &lt;5&gt;</v>
          </cell>
          <cell r="D9554" t="str">
            <v>шт</v>
          </cell>
          <cell r="E9554">
            <v>0</v>
          </cell>
        </row>
        <row r="9555">
          <cell r="B9555">
            <v>8460909009</v>
          </cell>
          <cell r="C9555" t="str">
            <v>- - - прочие</v>
          </cell>
          <cell r="D9555" t="str">
            <v>шт</v>
          </cell>
          <cell r="E9555">
            <v>8</v>
          </cell>
        </row>
        <row r="9556">
          <cell r="B9556">
            <v>8461200001</v>
          </cell>
          <cell r="C9556" t="str">
            <v>- - станки зубодолбежные 6-координатные с числовым программным управлением, для авиационной промышленности &lt;5&gt;</v>
          </cell>
          <cell r="D9556" t="str">
            <v>шт</v>
          </cell>
          <cell r="E9556">
            <v>0</v>
          </cell>
        </row>
        <row r="9557">
          <cell r="B9557">
            <v>8461200002</v>
          </cell>
          <cell r="C9557" t="str">
            <v>- - - для ракетно-космической промышленности &lt;13&gt;</v>
          </cell>
          <cell r="D9557" t="str">
            <v>шт</v>
          </cell>
          <cell r="E9557">
            <v>10</v>
          </cell>
        </row>
        <row r="9558">
          <cell r="B9558">
            <v>8461200008</v>
          </cell>
          <cell r="C9558" t="str">
            <v>- - - прочие</v>
          </cell>
          <cell r="D9558" t="str">
            <v>шт</v>
          </cell>
          <cell r="E9558">
            <v>10</v>
          </cell>
        </row>
        <row r="9559">
          <cell r="B9559">
            <v>8461301001</v>
          </cell>
          <cell r="C9559" t="str">
            <v>- - - с поворотным столом "глобусного" типа с мощностью двигателя главного привода не более 80 кВт, для авиационной промышленности &lt;5&gt;</v>
          </cell>
          <cell r="D9559" t="str">
            <v>шт</v>
          </cell>
          <cell r="E9559">
            <v>0</v>
          </cell>
        </row>
        <row r="9560">
          <cell r="B9560">
            <v>8461301009</v>
          </cell>
          <cell r="C9560" t="str">
            <v>- - - прочие</v>
          </cell>
          <cell r="D9560" t="str">
            <v>шт</v>
          </cell>
          <cell r="E9560">
            <v>10</v>
          </cell>
        </row>
        <row r="9561">
          <cell r="B9561">
            <v>8461309000</v>
          </cell>
          <cell r="C9561" t="str">
            <v>- - прочие</v>
          </cell>
          <cell r="D9561" t="str">
            <v>шт</v>
          </cell>
          <cell r="E9561">
            <v>10</v>
          </cell>
        </row>
        <row r="9562">
          <cell r="B9562">
            <v>8461401102</v>
          </cell>
          <cell r="C9562" t="str">
            <v>- - - - - с точностью позиционирования по любой оси не ниже 0,015 мм</v>
          </cell>
          <cell r="D9562" t="str">
            <v>шт</v>
          </cell>
          <cell r="E9562">
            <v>5</v>
          </cell>
        </row>
        <row r="9563">
          <cell r="B9563">
            <v>8461401103</v>
          </cell>
          <cell r="C9563" t="str">
            <v>- - - - - для нарезания зубчатых колес или шлицевых соединений с диапазоном модулей зубьев более 0,3 мм, но не более 15 мм, для авиационной промышленности &lt;5&gt;</v>
          </cell>
          <cell r="D9563" t="str">
            <v>шт</v>
          </cell>
          <cell r="E9563">
            <v>0</v>
          </cell>
        </row>
        <row r="9564">
          <cell r="B9564">
            <v>8461401104</v>
          </cell>
          <cell r="C9564" t="str">
            <v>- - - - - - для ракетно-космической промышленности &lt;13&gt;</v>
          </cell>
          <cell r="D9564" t="str">
            <v>шт</v>
          </cell>
          <cell r="E9564">
            <v>5</v>
          </cell>
        </row>
        <row r="9565">
          <cell r="B9565">
            <v>8461401109</v>
          </cell>
          <cell r="C9565" t="str">
            <v>- - - - - - прочие</v>
          </cell>
          <cell r="D9565" t="str">
            <v>шт</v>
          </cell>
          <cell r="E9565">
            <v>5</v>
          </cell>
        </row>
        <row r="9566">
          <cell r="B9566">
            <v>8461401900</v>
          </cell>
          <cell r="C9566" t="str">
            <v>- - - - прочие</v>
          </cell>
          <cell r="D9566" t="str">
            <v>шт</v>
          </cell>
          <cell r="E9566">
            <v>5</v>
          </cell>
        </row>
        <row r="9567">
          <cell r="B9567">
            <v>8461403100</v>
          </cell>
          <cell r="C9567" t="str">
            <v>- - - - с числовым программным управлением</v>
          </cell>
          <cell r="D9567" t="str">
            <v>шт</v>
          </cell>
          <cell r="E9567">
            <v>5</v>
          </cell>
        </row>
        <row r="9568">
          <cell r="B9568">
            <v>8461403900</v>
          </cell>
          <cell r="C9568" t="str">
            <v>- - - - прочие</v>
          </cell>
          <cell r="D9568" t="str">
            <v>шт</v>
          </cell>
          <cell r="E9568">
            <v>5</v>
          </cell>
        </row>
        <row r="9569">
          <cell r="B9569">
            <v>8461407100</v>
          </cell>
          <cell r="C9569" t="str">
            <v>- - - - с числовым программным управлением</v>
          </cell>
          <cell r="D9569" t="str">
            <v>шт</v>
          </cell>
          <cell r="E9569">
            <v>5</v>
          </cell>
        </row>
        <row r="9570">
          <cell r="B9570">
            <v>8461407900</v>
          </cell>
          <cell r="C9570" t="str">
            <v>- - - - прочие</v>
          </cell>
          <cell r="D9570" t="str">
            <v>шт</v>
          </cell>
          <cell r="E9570">
            <v>5</v>
          </cell>
        </row>
        <row r="9571">
          <cell r="B9571">
            <v>8461409000</v>
          </cell>
          <cell r="C9571" t="str">
            <v>- - - прочие</v>
          </cell>
          <cell r="D9571" t="str">
            <v>шт</v>
          </cell>
          <cell r="E9571">
            <v>5</v>
          </cell>
        </row>
        <row r="9572">
          <cell r="B9572">
            <v>8461501100</v>
          </cell>
          <cell r="C9572" t="str">
            <v>- - - с дисковыми пилами</v>
          </cell>
          <cell r="D9572" t="str">
            <v>шт</v>
          </cell>
          <cell r="E9572">
            <v>9</v>
          </cell>
        </row>
        <row r="9573">
          <cell r="B9573">
            <v>8461501901</v>
          </cell>
          <cell r="C9573" t="str">
            <v>- - - - ленточно-пильные с мощностью главного двигателя не более 2 кВт, для авиационной промышленности &lt;5&gt;</v>
          </cell>
          <cell r="D9573" t="str">
            <v>шт</v>
          </cell>
          <cell r="E9573">
            <v>0</v>
          </cell>
        </row>
        <row r="9574">
          <cell r="B9574">
            <v>8461501909</v>
          </cell>
          <cell r="C9574" t="str">
            <v>- - - - прочие</v>
          </cell>
          <cell r="D9574" t="str">
            <v>шт</v>
          </cell>
          <cell r="E9574">
            <v>9</v>
          </cell>
        </row>
        <row r="9575">
          <cell r="B9575">
            <v>8461509001</v>
          </cell>
          <cell r="C9575" t="str">
            <v>- - - для резки шлифов для исследования структуры материала с мощностью главного двигателя не более 2 кВт, для авиационной промышленности &lt;5&gt;</v>
          </cell>
          <cell r="D9575" t="str">
            <v>шт</v>
          </cell>
          <cell r="E9575">
            <v>0</v>
          </cell>
        </row>
        <row r="9576">
          <cell r="B9576">
            <v>8461509009</v>
          </cell>
          <cell r="C9576" t="str">
            <v>- - - - прочие</v>
          </cell>
          <cell r="D9576" t="str">
            <v>шт</v>
          </cell>
          <cell r="E9576">
            <v>9</v>
          </cell>
        </row>
        <row r="9577">
          <cell r="B9577">
            <v>8461900000</v>
          </cell>
          <cell r="C9577" t="str">
            <v>- прочие</v>
          </cell>
          <cell r="D9577" t="str">
            <v>шт</v>
          </cell>
          <cell r="E9577">
            <v>8</v>
          </cell>
        </row>
        <row r="9578">
          <cell r="B9578">
            <v>8462101001</v>
          </cell>
          <cell r="C9578" t="str">
            <v>- - - ковочно-штамповочные гидравлические прессы с усилием прессования 200 МН, с возможностью одновременного размещения на рабочем столе трех штампов, оснащенные системой газового нагрева штампов</v>
          </cell>
          <cell r="D9578" t="str">
            <v>шт</v>
          </cell>
          <cell r="E9578">
            <v>10</v>
          </cell>
        </row>
        <row r="9579">
          <cell r="B9579">
            <v>8462101002</v>
          </cell>
          <cell r="C9579" t="str">
            <v>- - - радиально-ковочные гидравлические машины с усилием ковки 12 МН с ковочным узлом, состоящим из размещенных по кругу в вертикальной плоскости четырех пресс-штемпелей</v>
          </cell>
          <cell r="D9579" t="str">
            <v>шт</v>
          </cell>
          <cell r="E9579">
            <v>10</v>
          </cell>
        </row>
        <row r="9580">
          <cell r="B9580">
            <v>8462101003</v>
          </cell>
          <cell r="C9580" t="str">
            <v>- - - - для штамповки металлических листов эластичными средами с использованием одноблочной оснастки (штампа или матрицы) и эластомерной подушки, для авиационной промышленности &lt;5&gt;</v>
          </cell>
          <cell r="D9580" t="str">
            <v>шт</v>
          </cell>
          <cell r="E9580">
            <v>10</v>
          </cell>
        </row>
        <row r="9581">
          <cell r="B9581">
            <v>8462101008</v>
          </cell>
          <cell r="C9581" t="str">
            <v>- - - - прочие</v>
          </cell>
          <cell r="D9581" t="str">
            <v>шт</v>
          </cell>
          <cell r="E9581">
            <v>10</v>
          </cell>
        </row>
        <row r="9582">
          <cell r="B9582">
            <v>8462109000</v>
          </cell>
          <cell r="C9582" t="str">
            <v>- - прочие</v>
          </cell>
          <cell r="D9582" t="str">
            <v>шт</v>
          </cell>
          <cell r="E9582">
            <v>10</v>
          </cell>
        </row>
        <row r="9583">
          <cell r="B9583">
            <v>8462211001</v>
          </cell>
          <cell r="C9583" t="str">
            <v>- - - - для прецизионной гибки кронштейнов из листового материала с усилием гибки не более 2000 кН, для авиационной промышленности &lt;5&gt;</v>
          </cell>
          <cell r="D9583" t="str">
            <v>шт</v>
          </cell>
          <cell r="E9583">
            <v>0</v>
          </cell>
        </row>
        <row r="9584">
          <cell r="B9584">
            <v>8462211002</v>
          </cell>
          <cell r="C9584" t="str">
            <v>- - - - гидравлические вертикальные с усилием гибки не менее 15 000 кН, но не более 22 000 кН, точностью позиционирования траверсы по оси Y не ниже 0,01 мм</v>
          </cell>
          <cell r="D9584" t="str">
            <v>шт</v>
          </cell>
          <cell r="E9584">
            <v>0</v>
          </cell>
        </row>
        <row r="9585">
          <cell r="B9585">
            <v>8462211003</v>
          </cell>
          <cell r="C9585" t="str">
            <v>- - - - - для вытягивания (растягивания) металлического листа и оборачивания (гибки) листа вокруг закрепленной формовочной оснастки, для авиационной промышленности &lt;5&gt;</v>
          </cell>
          <cell r="D9585" t="str">
            <v>шт</v>
          </cell>
          <cell r="E9585">
            <v>7</v>
          </cell>
        </row>
        <row r="9586">
          <cell r="B9586">
            <v>8462211009</v>
          </cell>
          <cell r="C9586" t="str">
            <v>- - - - - прочие</v>
          </cell>
          <cell r="D9586" t="str">
            <v>шт</v>
          </cell>
          <cell r="E9586">
            <v>7</v>
          </cell>
        </row>
        <row r="9587">
          <cell r="B9587">
            <v>8462218001</v>
          </cell>
          <cell r="C9587" t="str">
            <v>- - - - для прецизионной гибки труб по математическим моделям, с моментом изгиба не более 1300 Н·м, для авиационной промышленности &lt;5&gt;</v>
          </cell>
          <cell r="D9587" t="str">
            <v>шт</v>
          </cell>
          <cell r="E9587">
            <v>0</v>
          </cell>
        </row>
        <row r="9588">
          <cell r="B9588">
            <v>8462218002</v>
          </cell>
          <cell r="C9588" t="str">
            <v>- - - - - для вытягивания (растягивания) металлического профиля или листа и оборачивания (гибки) вокруг закрепленной формовочной оснастки, для авиационной промышленности &lt;5&gt;</v>
          </cell>
          <cell r="D9588" t="str">
            <v>шт</v>
          </cell>
          <cell r="E9588">
            <v>5</v>
          </cell>
        </row>
        <row r="9589">
          <cell r="B9589">
            <v>8462218003</v>
          </cell>
          <cell r="C9589" t="str">
            <v>- - - - - - для ракетно-космической промышленности &lt;13&gt;</v>
          </cell>
          <cell r="D9589" t="str">
            <v>шт</v>
          </cell>
          <cell r="E9589">
            <v>5</v>
          </cell>
        </row>
        <row r="9590">
          <cell r="B9590">
            <v>8462218007</v>
          </cell>
          <cell r="C9590" t="str">
            <v>- - - - - - прочие</v>
          </cell>
          <cell r="D9590" t="str">
            <v>шт</v>
          </cell>
          <cell r="E9590">
            <v>5</v>
          </cell>
        </row>
        <row r="9591">
          <cell r="B9591">
            <v>8462291000</v>
          </cell>
          <cell r="C9591" t="str">
            <v>- - - для обработки изделий из листового материала</v>
          </cell>
          <cell r="D9591" t="str">
            <v>шт</v>
          </cell>
          <cell r="E9591">
            <v>7</v>
          </cell>
        </row>
        <row r="9592">
          <cell r="B9592">
            <v>8462299100</v>
          </cell>
          <cell r="C9592" t="str">
            <v>- - - - гидравлические</v>
          </cell>
          <cell r="D9592" t="str">
            <v>шт</v>
          </cell>
          <cell r="E9592">
            <v>7</v>
          </cell>
        </row>
        <row r="9593">
          <cell r="B9593">
            <v>8462299800</v>
          </cell>
          <cell r="C9593" t="str">
            <v>- - - - прочие</v>
          </cell>
          <cell r="D9593" t="str">
            <v>шт</v>
          </cell>
          <cell r="E9593">
            <v>7</v>
          </cell>
        </row>
        <row r="9594">
          <cell r="B9594">
            <v>8462310001</v>
          </cell>
          <cell r="C9594" t="str">
            <v>- - - для продольного раскроя плоского проката электротехнической стали толщиной не более 0,35 мм</v>
          </cell>
          <cell r="D9594" t="str">
            <v>шт</v>
          </cell>
          <cell r="E9594">
            <v>0</v>
          </cell>
        </row>
        <row r="9595">
          <cell r="B9595">
            <v>8462310009</v>
          </cell>
          <cell r="C9595" t="str">
            <v>- - - прочие</v>
          </cell>
          <cell r="D9595" t="str">
            <v>шт</v>
          </cell>
          <cell r="E9595">
            <v>10</v>
          </cell>
        </row>
        <row r="9596">
          <cell r="B9596">
            <v>8462391000</v>
          </cell>
          <cell r="C9596" t="str">
            <v>- - - для обработки изделий из листового материала</v>
          </cell>
          <cell r="D9596" t="str">
            <v>шт</v>
          </cell>
          <cell r="E9596">
            <v>10</v>
          </cell>
        </row>
        <row r="9597">
          <cell r="B9597">
            <v>8462399100</v>
          </cell>
          <cell r="C9597" t="str">
            <v>- - - - гидравлические</v>
          </cell>
          <cell r="D9597" t="str">
            <v>шт</v>
          </cell>
          <cell r="E9597">
            <v>10</v>
          </cell>
        </row>
        <row r="9598">
          <cell r="B9598">
            <v>8462399900</v>
          </cell>
          <cell r="C9598" t="str">
            <v>- - - - прочие</v>
          </cell>
          <cell r="D9598" t="str">
            <v>шт</v>
          </cell>
          <cell r="E9598">
            <v>8</v>
          </cell>
        </row>
        <row r="9599">
          <cell r="B9599">
            <v>8462411001</v>
          </cell>
          <cell r="C9599" t="str">
            <v>- - - - для прошивки пазов в кольцах направляющих аппаратов с диапазоном наружных диаметров обрабатываемых колец 200 мм и более, но не более 1300 мм, для авиационной промышленности &lt;5&gt;</v>
          </cell>
          <cell r="D9599" t="str">
            <v>шт</v>
          </cell>
          <cell r="E9599">
            <v>0</v>
          </cell>
        </row>
        <row r="9600">
          <cell r="B9600">
            <v>8462411002</v>
          </cell>
          <cell r="C9600" t="str">
            <v>- - - - для изготовления пластин трансформаторных магнитопроводов из электротехнической стали толщиной не более 0,35 мм</v>
          </cell>
          <cell r="D9600" t="str">
            <v>шт</v>
          </cell>
          <cell r="E9600">
            <v>0</v>
          </cell>
        </row>
        <row r="9601">
          <cell r="B9601">
            <v>8462411008</v>
          </cell>
          <cell r="C9601" t="str">
            <v>- - - - прочие</v>
          </cell>
          <cell r="D9601" t="str">
            <v>шт</v>
          </cell>
          <cell r="E9601">
            <v>10</v>
          </cell>
        </row>
        <row r="9602">
          <cell r="B9602">
            <v>8462419001</v>
          </cell>
          <cell r="C9602" t="str">
            <v>- - - - прессовое оборудование для пробивки отверстий в печатных платах</v>
          </cell>
          <cell r="D9602" t="str">
            <v>шт</v>
          </cell>
          <cell r="E9602">
            <v>0</v>
          </cell>
        </row>
        <row r="9603">
          <cell r="B9603">
            <v>8462419009</v>
          </cell>
          <cell r="C9603" t="str">
            <v>- - - - прочие</v>
          </cell>
          <cell r="D9603" t="str">
            <v>шт</v>
          </cell>
          <cell r="E9603">
            <v>7.5</v>
          </cell>
        </row>
        <row r="9604">
          <cell r="B9604">
            <v>8462491000</v>
          </cell>
          <cell r="C9604" t="str">
            <v>- - - для обработки изделий из листового материала</v>
          </cell>
          <cell r="D9604" t="str">
            <v>шт</v>
          </cell>
          <cell r="E9604">
            <v>7</v>
          </cell>
        </row>
        <row r="9605">
          <cell r="B9605">
            <v>8462499000</v>
          </cell>
          <cell r="C9605" t="str">
            <v>- - - прочие</v>
          </cell>
          <cell r="D9605" t="str">
            <v>шт</v>
          </cell>
          <cell r="E9605">
            <v>7</v>
          </cell>
        </row>
        <row r="9606">
          <cell r="B9606">
            <v>8462912001</v>
          </cell>
          <cell r="C9606" t="str">
            <v>- - - - прессы для формовки металлических порошков путем спекания или пакетировочные прессы для лома металлов</v>
          </cell>
          <cell r="D9606" t="str">
            <v>шт</v>
          </cell>
          <cell r="E9606">
            <v>0</v>
          </cell>
        </row>
        <row r="9607">
          <cell r="B9607">
            <v>8462912009</v>
          </cell>
          <cell r="C9607" t="str">
            <v>- - - - прочие</v>
          </cell>
          <cell r="D9607" t="str">
            <v>шт</v>
          </cell>
          <cell r="E9607">
            <v>10</v>
          </cell>
        </row>
        <row r="9608">
          <cell r="B9608">
            <v>8462918001</v>
          </cell>
          <cell r="C9608" t="str">
            <v>- - - - прессы для формовки металлических порошков путем спекания или пакетировочные прессы для лома металлов</v>
          </cell>
          <cell r="D9608" t="str">
            <v>шт</v>
          </cell>
          <cell r="E9608">
            <v>0</v>
          </cell>
        </row>
        <row r="9609">
          <cell r="B9609">
            <v>8462918002</v>
          </cell>
          <cell r="C9609" t="str">
            <v>- - - - для производства заклепок, болтов, винтов</v>
          </cell>
          <cell r="D9609" t="str">
            <v>шт</v>
          </cell>
          <cell r="E9609">
            <v>0</v>
          </cell>
        </row>
        <row r="9610">
          <cell r="B9610">
            <v>8462918009</v>
          </cell>
          <cell r="C9610" t="str">
            <v>- - - - прочие</v>
          </cell>
          <cell r="D9610" t="str">
            <v>шт</v>
          </cell>
          <cell r="E9610">
            <v>8</v>
          </cell>
        </row>
        <row r="9611">
          <cell r="B9611">
            <v>8462992001</v>
          </cell>
          <cell r="C9611" t="str">
            <v>- - - - прессы для формовки металлических порошков путем спекания или пакетировочные прессы для лома металлов</v>
          </cell>
          <cell r="D9611" t="str">
            <v>шт</v>
          </cell>
          <cell r="E9611">
            <v>0</v>
          </cell>
        </row>
        <row r="9612">
          <cell r="B9612">
            <v>8462992009</v>
          </cell>
          <cell r="C9612" t="str">
            <v>- - - - прочие</v>
          </cell>
          <cell r="D9612" t="str">
            <v>шт</v>
          </cell>
          <cell r="E9612">
            <v>8</v>
          </cell>
        </row>
        <row r="9613">
          <cell r="B9613">
            <v>8462998001</v>
          </cell>
          <cell r="C9613" t="str">
            <v>- - - - прессы для формовки металлических порошков путем спекания или пакетировочные прессы для лома металлов</v>
          </cell>
          <cell r="D9613" t="str">
            <v>шт</v>
          </cell>
          <cell r="E9613">
            <v>0</v>
          </cell>
        </row>
        <row r="9614">
          <cell r="B9614">
            <v>8462998002</v>
          </cell>
          <cell r="C9614" t="str">
            <v>- - - - для производства заклепок, болтов, винтов</v>
          </cell>
          <cell r="D9614" t="str">
            <v>шт</v>
          </cell>
          <cell r="E9614">
            <v>10</v>
          </cell>
        </row>
        <row r="9615">
          <cell r="B9615">
            <v>8462998009</v>
          </cell>
          <cell r="C9615" t="str">
            <v>- - - - прочие</v>
          </cell>
          <cell r="D9615" t="str">
            <v>шт</v>
          </cell>
          <cell r="E9615">
            <v>8</v>
          </cell>
        </row>
        <row r="9616">
          <cell r="B9616">
            <v>8463101000</v>
          </cell>
          <cell r="C9616" t="str">
            <v>- - станки для волочения проволоки</v>
          </cell>
          <cell r="D9616" t="str">
            <v>шт</v>
          </cell>
          <cell r="E9616">
            <v>0</v>
          </cell>
        </row>
        <row r="9617">
          <cell r="B9617">
            <v>8463109000</v>
          </cell>
          <cell r="C9617" t="str">
            <v>- - прочие</v>
          </cell>
          <cell r="D9617" t="str">
            <v>шт</v>
          </cell>
          <cell r="E9617">
            <v>0</v>
          </cell>
        </row>
        <row r="9618">
          <cell r="B9618">
            <v>8463200000</v>
          </cell>
          <cell r="C9618" t="str">
            <v>- станки резьбонакатные</v>
          </cell>
          <cell r="D9618" t="str">
            <v>шт</v>
          </cell>
          <cell r="E9618">
            <v>0</v>
          </cell>
        </row>
        <row r="9619">
          <cell r="B9619">
            <v>8463300000</v>
          </cell>
          <cell r="C9619" t="str">
            <v>- машины для изготовления изделий из проволоки</v>
          </cell>
          <cell r="D9619" t="str">
            <v>шт</v>
          </cell>
          <cell r="E9619">
            <v>0</v>
          </cell>
        </row>
        <row r="9620">
          <cell r="B9620">
            <v>8463900000</v>
          </cell>
          <cell r="C9620" t="str">
            <v>- прочие</v>
          </cell>
          <cell r="D9620" t="str">
            <v>шт</v>
          </cell>
          <cell r="E9620">
            <v>0</v>
          </cell>
        </row>
        <row r="9621">
          <cell r="B9621">
            <v>8464100000</v>
          </cell>
          <cell r="C9621" t="str">
            <v>- станки пильные</v>
          </cell>
          <cell r="D9621" t="str">
            <v>шт</v>
          </cell>
          <cell r="E9621">
            <v>0</v>
          </cell>
        </row>
        <row r="9622">
          <cell r="B9622">
            <v>8464201100</v>
          </cell>
          <cell r="C9622" t="str">
            <v>- - - стекла оптического</v>
          </cell>
          <cell r="D9622" t="str">
            <v>шт</v>
          </cell>
          <cell r="E9622">
            <v>0</v>
          </cell>
        </row>
        <row r="9623">
          <cell r="B9623">
            <v>8464201900</v>
          </cell>
          <cell r="C9623" t="str">
            <v>- - - прочие</v>
          </cell>
          <cell r="D9623" t="str">
            <v>шт</v>
          </cell>
          <cell r="E9623">
            <v>0</v>
          </cell>
        </row>
        <row r="9624">
          <cell r="B9624">
            <v>8464208000</v>
          </cell>
          <cell r="C9624" t="str">
            <v>- - прочие</v>
          </cell>
          <cell r="D9624" t="str">
            <v>шт</v>
          </cell>
          <cell r="E9624">
            <v>0</v>
          </cell>
        </row>
        <row r="9625">
          <cell r="B9625">
            <v>8464900000</v>
          </cell>
          <cell r="C9625" t="str">
            <v>- прочие</v>
          </cell>
          <cell r="D9625" t="str">
            <v>шт</v>
          </cell>
          <cell r="E9625">
            <v>0</v>
          </cell>
        </row>
        <row r="9626">
          <cell r="B9626">
            <v>8465101000</v>
          </cell>
          <cell r="C9626" t="str">
            <v>- - с ручным перемещением обрабатываемого изделия между операциями</v>
          </cell>
          <cell r="D9626" t="str">
            <v>шт</v>
          </cell>
          <cell r="E9626">
            <v>0</v>
          </cell>
        </row>
        <row r="9627">
          <cell r="B9627">
            <v>8465109000</v>
          </cell>
          <cell r="C9627" t="str">
            <v>- - с автоматическим перемещением обрабатываемого изделия между операциями</v>
          </cell>
          <cell r="D9627" t="str">
            <v>шт</v>
          </cell>
          <cell r="E9627">
            <v>0</v>
          </cell>
        </row>
        <row r="9628">
          <cell r="B9628">
            <v>8465200000</v>
          </cell>
          <cell r="C9628" t="str">
            <v>- обрабатывающие центры</v>
          </cell>
          <cell r="D9628" t="str">
            <v>шт</v>
          </cell>
          <cell r="E9628">
            <v>0</v>
          </cell>
        </row>
        <row r="9629">
          <cell r="B9629">
            <v>8465911000</v>
          </cell>
          <cell r="C9629" t="str">
            <v>- - - пилы ленточные</v>
          </cell>
          <cell r="D9629" t="str">
            <v>шт</v>
          </cell>
          <cell r="E9629">
            <v>0</v>
          </cell>
        </row>
        <row r="9630">
          <cell r="B9630">
            <v>8465912000</v>
          </cell>
          <cell r="C9630" t="str">
            <v>- - - пилы дисковые</v>
          </cell>
          <cell r="D9630" t="str">
            <v>шт</v>
          </cell>
          <cell r="E9630">
            <v>0</v>
          </cell>
        </row>
        <row r="9631">
          <cell r="B9631">
            <v>8465919000</v>
          </cell>
          <cell r="C9631" t="str">
            <v>- - - прочие</v>
          </cell>
          <cell r="D9631" t="str">
            <v>шт</v>
          </cell>
          <cell r="E9631">
            <v>0</v>
          </cell>
        </row>
        <row r="9632">
          <cell r="B9632">
            <v>8465920000</v>
          </cell>
          <cell r="C9632" t="str">
            <v>- - станки строгальные, фрезерные или строгально-калевочные</v>
          </cell>
          <cell r="D9632" t="str">
            <v>шт</v>
          </cell>
          <cell r="E9632">
            <v>0</v>
          </cell>
        </row>
        <row r="9633">
          <cell r="B9633">
            <v>8465930000</v>
          </cell>
          <cell r="C9633" t="str">
            <v>- - станки шлифовальные, пескошлифовальные или полировальные</v>
          </cell>
          <cell r="D9633" t="str">
            <v>шт</v>
          </cell>
          <cell r="E9633">
            <v>0</v>
          </cell>
        </row>
        <row r="9634">
          <cell r="B9634">
            <v>8465940000</v>
          </cell>
          <cell r="C9634" t="str">
            <v>- - машины гибочные или сборочные</v>
          </cell>
          <cell r="D9634" t="str">
            <v>шт</v>
          </cell>
          <cell r="E9634">
            <v>0</v>
          </cell>
        </row>
        <row r="9635">
          <cell r="B9635">
            <v>8465950000</v>
          </cell>
          <cell r="C9635" t="str">
            <v>- - станки сверлильные или долбежные</v>
          </cell>
          <cell r="D9635" t="str">
            <v>шт</v>
          </cell>
          <cell r="E9635">
            <v>0</v>
          </cell>
        </row>
        <row r="9636">
          <cell r="B9636">
            <v>8465960000</v>
          </cell>
          <cell r="C9636" t="str">
            <v>- - станки рубильные, дробильные или лущильные</v>
          </cell>
          <cell r="D9636" t="str">
            <v>шт</v>
          </cell>
          <cell r="E9636">
            <v>0</v>
          </cell>
        </row>
        <row r="9637">
          <cell r="B9637">
            <v>8465990000</v>
          </cell>
          <cell r="C9637" t="str">
            <v>- - прочие</v>
          </cell>
          <cell r="D9637" t="str">
            <v>шт</v>
          </cell>
          <cell r="E9637">
            <v>0</v>
          </cell>
        </row>
        <row r="9638">
          <cell r="B9638">
            <v>8466102000</v>
          </cell>
          <cell r="C9638" t="str">
            <v>- - - оправки, цанговые патроны, втулки</v>
          </cell>
          <cell r="D9638" t="str">
            <v>-</v>
          </cell>
          <cell r="E9638">
            <v>0</v>
          </cell>
        </row>
        <row r="9639">
          <cell r="B9639">
            <v>8466103100</v>
          </cell>
          <cell r="C9639" t="str">
            <v>- - - - для токарных станков</v>
          </cell>
          <cell r="D9639" t="str">
            <v>-</v>
          </cell>
          <cell r="E9639">
            <v>0</v>
          </cell>
        </row>
        <row r="9640">
          <cell r="B9640">
            <v>8466103800</v>
          </cell>
          <cell r="C9640" t="str">
            <v>- - - - прочие</v>
          </cell>
          <cell r="D9640" t="str">
            <v>-</v>
          </cell>
          <cell r="E9640">
            <v>0</v>
          </cell>
        </row>
        <row r="9641">
          <cell r="B9641">
            <v>8466108000</v>
          </cell>
          <cell r="C9641" t="str">
            <v>- - самораскрывающиеся резьбонарезные головки</v>
          </cell>
          <cell r="D9641" t="str">
            <v>-</v>
          </cell>
          <cell r="E9641">
            <v>0</v>
          </cell>
        </row>
        <row r="9642">
          <cell r="B9642">
            <v>8466202000</v>
          </cell>
          <cell r="C9642" t="str">
            <v>- - зажимные приспособления и арматура специального назначения; наборы стандартных зажимных приспособлений и арматуры</v>
          </cell>
          <cell r="D9642" t="str">
            <v>-</v>
          </cell>
          <cell r="E9642">
            <v>0</v>
          </cell>
        </row>
        <row r="9643">
          <cell r="B9643">
            <v>8466209100</v>
          </cell>
          <cell r="C9643" t="str">
            <v>- - - для токарных станков</v>
          </cell>
          <cell r="D9643" t="str">
            <v>-</v>
          </cell>
          <cell r="E9643">
            <v>0</v>
          </cell>
        </row>
        <row r="9644">
          <cell r="B9644">
            <v>8466209800</v>
          </cell>
          <cell r="C9644" t="str">
            <v>- - - прочие</v>
          </cell>
          <cell r="D9644" t="str">
            <v>-</v>
          </cell>
          <cell r="E9644">
            <v>0</v>
          </cell>
        </row>
        <row r="9645">
          <cell r="B9645">
            <v>8466300000</v>
          </cell>
          <cell r="C9645" t="str">
            <v>- делительные головки и другие специальные приспособления к оборудованию</v>
          </cell>
          <cell r="D9645" t="str">
            <v>-</v>
          </cell>
          <cell r="E9645">
            <v>0</v>
          </cell>
        </row>
        <row r="9646">
          <cell r="B9646">
            <v>8466912000</v>
          </cell>
          <cell r="C9646" t="str">
            <v>- - - чугунные литые или стальные литые</v>
          </cell>
          <cell r="D9646" t="str">
            <v>-</v>
          </cell>
          <cell r="E9646">
            <v>0</v>
          </cell>
        </row>
        <row r="9647">
          <cell r="B9647">
            <v>8466919500</v>
          </cell>
          <cell r="C9647" t="str">
            <v>- - - прочие</v>
          </cell>
          <cell r="D9647" t="str">
            <v>-</v>
          </cell>
          <cell r="E9647">
            <v>0</v>
          </cell>
        </row>
        <row r="9648">
          <cell r="B9648">
            <v>8466922000</v>
          </cell>
          <cell r="C9648" t="str">
            <v>- - - чугунные литые или стальные литые</v>
          </cell>
          <cell r="D9648" t="str">
            <v>-</v>
          </cell>
          <cell r="E9648">
            <v>0</v>
          </cell>
        </row>
        <row r="9649">
          <cell r="B9649">
            <v>8466928000</v>
          </cell>
          <cell r="C9649" t="str">
            <v>- - - прочие</v>
          </cell>
          <cell r="D9649" t="str">
            <v>-</v>
          </cell>
          <cell r="E9649">
            <v>0</v>
          </cell>
        </row>
        <row r="9650">
          <cell r="B9650">
            <v>8466933000</v>
          </cell>
          <cell r="C9650" t="str">
            <v>- - - к машинам подсубпозиции 8456 50 000 0</v>
          </cell>
          <cell r="D9650" t="str">
            <v>-</v>
          </cell>
          <cell r="E9650">
            <v>0</v>
          </cell>
        </row>
        <row r="9651">
          <cell r="B9651">
            <v>8466937000</v>
          </cell>
          <cell r="C9651" t="str">
            <v>- - - прочие</v>
          </cell>
          <cell r="D9651" t="str">
            <v>-</v>
          </cell>
          <cell r="E9651">
            <v>0</v>
          </cell>
        </row>
        <row r="9652">
          <cell r="B9652">
            <v>8466940000</v>
          </cell>
          <cell r="C9652" t="str">
            <v>- - к станкам товарной позиции 8462 или 8463</v>
          </cell>
          <cell r="D9652" t="str">
            <v>-</v>
          </cell>
          <cell r="E9652">
            <v>0</v>
          </cell>
        </row>
        <row r="9653">
          <cell r="B9653">
            <v>8467111000</v>
          </cell>
          <cell r="C9653" t="str">
            <v>- - - для обработки металла</v>
          </cell>
          <cell r="D9653" t="str">
            <v>шт</v>
          </cell>
          <cell r="E9653">
            <v>8</v>
          </cell>
        </row>
        <row r="9654">
          <cell r="B9654">
            <v>8467119000</v>
          </cell>
          <cell r="C9654" t="str">
            <v>- - - прочие</v>
          </cell>
          <cell r="D9654" t="str">
            <v>шт</v>
          </cell>
          <cell r="E9654">
            <v>8</v>
          </cell>
        </row>
        <row r="9655">
          <cell r="B9655">
            <v>8467190000</v>
          </cell>
          <cell r="C9655" t="str">
            <v>- - прочие</v>
          </cell>
          <cell r="D9655" t="str">
            <v>шт</v>
          </cell>
          <cell r="E9655">
            <v>8</v>
          </cell>
        </row>
        <row r="9656">
          <cell r="B9656">
            <v>8467211000</v>
          </cell>
          <cell r="C9656" t="str">
            <v>- - - способные работать без внешнего источника питания</v>
          </cell>
          <cell r="D9656" t="str">
            <v>шт</v>
          </cell>
          <cell r="E9656">
            <v>8.5</v>
          </cell>
        </row>
        <row r="9657">
          <cell r="B9657">
            <v>8467219100</v>
          </cell>
          <cell r="C9657" t="str">
            <v>- - - - электропневматические</v>
          </cell>
          <cell r="D9657" t="str">
            <v>шт</v>
          </cell>
          <cell r="E9657">
            <v>10</v>
          </cell>
        </row>
        <row r="9658">
          <cell r="B9658">
            <v>8467219900</v>
          </cell>
          <cell r="C9658" t="str">
            <v>- - - - прочие</v>
          </cell>
          <cell r="D9658" t="str">
            <v>шт</v>
          </cell>
          <cell r="E9658">
            <v>10</v>
          </cell>
        </row>
        <row r="9659">
          <cell r="B9659">
            <v>8467221000</v>
          </cell>
          <cell r="C9659" t="str">
            <v>- - - пилы цепные</v>
          </cell>
          <cell r="D9659" t="str">
            <v>шт</v>
          </cell>
          <cell r="E9659">
            <v>8.5</v>
          </cell>
        </row>
        <row r="9660">
          <cell r="B9660">
            <v>8467223000</v>
          </cell>
          <cell r="C9660" t="str">
            <v>- - - пилы дисковые</v>
          </cell>
          <cell r="D9660" t="str">
            <v>шт</v>
          </cell>
          <cell r="E9660">
            <v>10</v>
          </cell>
        </row>
        <row r="9661">
          <cell r="B9661">
            <v>8467229000</v>
          </cell>
          <cell r="C9661" t="str">
            <v>- - - прочие</v>
          </cell>
          <cell r="D9661" t="str">
            <v>шт</v>
          </cell>
          <cell r="E9661">
            <v>10</v>
          </cell>
        </row>
        <row r="9662">
          <cell r="B9662">
            <v>8467292000</v>
          </cell>
          <cell r="C9662" t="str">
            <v>- - - способные работать без внешнего источника питания</v>
          </cell>
          <cell r="D9662" t="str">
            <v>шт</v>
          </cell>
          <cell r="E9662">
            <v>10</v>
          </cell>
        </row>
        <row r="9663">
          <cell r="B9663">
            <v>8467295100</v>
          </cell>
          <cell r="C9663" t="str">
            <v>- - - - - углошлифовальные</v>
          </cell>
          <cell r="D9663" t="str">
            <v>шт</v>
          </cell>
          <cell r="E9663">
            <v>10</v>
          </cell>
        </row>
        <row r="9664">
          <cell r="B9664">
            <v>8467295300</v>
          </cell>
          <cell r="C9664" t="str">
            <v>- - - - - ленточно-шлифовальные</v>
          </cell>
          <cell r="D9664" t="str">
            <v>шт</v>
          </cell>
          <cell r="E9664">
            <v>10</v>
          </cell>
        </row>
        <row r="9665">
          <cell r="B9665">
            <v>8467295900</v>
          </cell>
          <cell r="C9665" t="str">
            <v>- - - - - прочие</v>
          </cell>
          <cell r="D9665" t="str">
            <v>шт</v>
          </cell>
          <cell r="E9665">
            <v>10</v>
          </cell>
        </row>
        <row r="9666">
          <cell r="B9666">
            <v>8467297000</v>
          </cell>
          <cell r="C9666" t="str">
            <v>- - - - строгальные</v>
          </cell>
          <cell r="D9666" t="str">
            <v>шт</v>
          </cell>
          <cell r="E9666">
            <v>10</v>
          </cell>
        </row>
        <row r="9667">
          <cell r="B9667">
            <v>8467298000</v>
          </cell>
          <cell r="C9667" t="str">
            <v>- - - - машины для подрезки живой изгороди и стрижки газонов</v>
          </cell>
          <cell r="D9667" t="str">
            <v>шт</v>
          </cell>
          <cell r="E9667">
            <v>10</v>
          </cell>
        </row>
        <row r="9668">
          <cell r="B9668">
            <v>8467298501</v>
          </cell>
          <cell r="C9668" t="str">
            <v>- - - - - для работы с текстильными материалами</v>
          </cell>
          <cell r="D9668" t="str">
            <v>шт</v>
          </cell>
          <cell r="E9668">
            <v>10</v>
          </cell>
        </row>
        <row r="9669">
          <cell r="B9669">
            <v>8467298509</v>
          </cell>
          <cell r="C9669" t="str">
            <v>- - - - - прочие</v>
          </cell>
          <cell r="D9669" t="str">
            <v>шт</v>
          </cell>
          <cell r="E9669">
            <v>8.5</v>
          </cell>
        </row>
        <row r="9670">
          <cell r="B9670">
            <v>8467810000</v>
          </cell>
          <cell r="C9670" t="str">
            <v>- - пилы цепные</v>
          </cell>
          <cell r="D9670" t="str">
            <v>шт</v>
          </cell>
          <cell r="E9670">
            <v>8</v>
          </cell>
        </row>
        <row r="9671">
          <cell r="B9671">
            <v>8467890000</v>
          </cell>
          <cell r="C9671" t="str">
            <v>- - прочие</v>
          </cell>
          <cell r="D9671" t="str">
            <v>шт</v>
          </cell>
          <cell r="E9671">
            <v>8</v>
          </cell>
        </row>
        <row r="9672">
          <cell r="B9672">
            <v>8467910000</v>
          </cell>
          <cell r="C9672" t="str">
            <v>- - пил цепных</v>
          </cell>
          <cell r="D9672" t="str">
            <v>-</v>
          </cell>
          <cell r="E9672">
            <v>5</v>
          </cell>
        </row>
        <row r="9673">
          <cell r="B9673">
            <v>8467920000</v>
          </cell>
          <cell r="C9673" t="str">
            <v>- - пневматических инструментов</v>
          </cell>
          <cell r="D9673" t="str">
            <v>-</v>
          </cell>
          <cell r="E9673">
            <v>8</v>
          </cell>
        </row>
        <row r="9674">
          <cell r="B9674">
            <v>8467990001</v>
          </cell>
          <cell r="C9674" t="str">
            <v>- - - инструментов со встроенным электрическим двигателем</v>
          </cell>
          <cell r="D9674" t="str">
            <v>-</v>
          </cell>
          <cell r="E9674">
            <v>5</v>
          </cell>
        </row>
        <row r="9675">
          <cell r="B9675">
            <v>8467990009</v>
          </cell>
          <cell r="C9675" t="str">
            <v>- - - прочие</v>
          </cell>
          <cell r="D9675" t="str">
            <v>-</v>
          </cell>
          <cell r="E9675">
            <v>10</v>
          </cell>
        </row>
        <row r="9676">
          <cell r="B9676">
            <v>8468100000</v>
          </cell>
          <cell r="C9676" t="str">
            <v>- горелки газовые с дутьем, ручные</v>
          </cell>
          <cell r="D9676" t="str">
            <v>шт</v>
          </cell>
          <cell r="E9676">
            <v>0</v>
          </cell>
        </row>
        <row r="9677">
          <cell r="B9677">
            <v>8468200000</v>
          </cell>
          <cell r="C9677" t="str">
            <v>- оборудование и аппараты, работающие на газе, прочие</v>
          </cell>
          <cell r="D9677" t="str">
            <v>шт</v>
          </cell>
          <cell r="E9677">
            <v>0</v>
          </cell>
        </row>
        <row r="9678">
          <cell r="B9678">
            <v>8468800000</v>
          </cell>
          <cell r="C9678" t="str">
            <v>- оборудование и аппараты прочие</v>
          </cell>
          <cell r="D9678" t="str">
            <v>шт</v>
          </cell>
          <cell r="E9678">
            <v>0</v>
          </cell>
        </row>
        <row r="9679">
          <cell r="B9679">
            <v>8468900000</v>
          </cell>
          <cell r="C9679" t="str">
            <v>- части</v>
          </cell>
          <cell r="D9679" t="str">
            <v>-</v>
          </cell>
          <cell r="E9679">
            <v>0</v>
          </cell>
        </row>
        <row r="9680">
          <cell r="B9680">
            <v>8470100000</v>
          </cell>
          <cell r="C9680" t="str">
            <v>- 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v>
          </cell>
          <cell r="D9680" t="str">
            <v>шт</v>
          </cell>
          <cell r="E9680">
            <v>0</v>
          </cell>
        </row>
        <row r="9681">
          <cell r="B9681">
            <v>8470210000</v>
          </cell>
          <cell r="C9681" t="str">
            <v>- - со встроенным печатающим устройством</v>
          </cell>
          <cell r="D9681" t="str">
            <v>шт</v>
          </cell>
          <cell r="E9681">
            <v>0</v>
          </cell>
        </row>
        <row r="9682">
          <cell r="B9682">
            <v>8470290000</v>
          </cell>
          <cell r="C9682" t="str">
            <v>- - прочие</v>
          </cell>
          <cell r="D9682" t="str">
            <v>шт</v>
          </cell>
          <cell r="E9682">
            <v>0</v>
          </cell>
        </row>
        <row r="9683">
          <cell r="B9683">
            <v>8470300000</v>
          </cell>
          <cell r="C9683" t="str">
            <v>- машины счетные прочие</v>
          </cell>
          <cell r="D9683" t="str">
            <v>шт</v>
          </cell>
          <cell r="E9683">
            <v>0</v>
          </cell>
        </row>
        <row r="9684">
          <cell r="B9684">
            <v>8470500001</v>
          </cell>
          <cell r="C9684" t="str">
            <v>- - терминалы для электронной оплаты кредитными или дебетовыми карточками, кроме товаров субпозиции 8472 90</v>
          </cell>
          <cell r="D9684" t="str">
            <v>шт</v>
          </cell>
          <cell r="E9684">
            <v>0</v>
          </cell>
        </row>
        <row r="9685">
          <cell r="B9685">
            <v>8470500009</v>
          </cell>
          <cell r="C9685" t="str">
            <v>- - прочие</v>
          </cell>
          <cell r="D9685" t="str">
            <v>шт</v>
          </cell>
          <cell r="E9685">
            <v>0</v>
          </cell>
        </row>
        <row r="9686">
          <cell r="B9686">
            <v>8470900000</v>
          </cell>
          <cell r="C9686" t="str">
            <v>- прочие</v>
          </cell>
          <cell r="D9686" t="str">
            <v>шт</v>
          </cell>
          <cell r="E9686">
            <v>0</v>
          </cell>
        </row>
        <row r="9687">
          <cell r="B9687">
            <v>8471300000</v>
          </cell>
          <cell r="C9687" t="str">
            <v>- машины вычислительные портативные массой не более 10 кг, состоящие, по крайней мере, из центрального блока обработки данных, клавиатуры и дисплея - машины вычислительные прочие:</v>
          </cell>
          <cell r="D9687" t="str">
            <v>шт</v>
          </cell>
          <cell r="E9687">
            <v>0</v>
          </cell>
        </row>
        <row r="9688">
          <cell r="B9688">
            <v>8471410000</v>
          </cell>
          <cell r="C9688" t="str">
            <v>- - содержащие в одном корпусе, по крайней мере, центральный блок обработки данных и устройство ввода и вывода, объединенные или нет</v>
          </cell>
          <cell r="D9688" t="str">
            <v>шт</v>
          </cell>
          <cell r="E9688">
            <v>0</v>
          </cell>
        </row>
        <row r="9689">
          <cell r="B9689">
            <v>8471490000</v>
          </cell>
          <cell r="C9689" t="str">
            <v>- - прочие, поставляемые в виде систем</v>
          </cell>
          <cell r="D9689" t="str">
            <v>шт</v>
          </cell>
          <cell r="E9689">
            <v>0</v>
          </cell>
        </row>
        <row r="9690">
          <cell r="B9690">
            <v>8471500000</v>
          </cell>
          <cell r="C9690" t="str">
            <v>- блоки обработки данных, отличные от описанных в субпозиции 8471 41 или 8471 49, содержащие или не содержащие в одном корпусе одно или два из следующих устройств: запоминающие устройства, устройства ввода, устройства вывода</v>
          </cell>
          <cell r="D9690" t="str">
            <v>шт</v>
          </cell>
          <cell r="E9690">
            <v>0</v>
          </cell>
        </row>
        <row r="9691">
          <cell r="B9691">
            <v>8471606000</v>
          </cell>
          <cell r="C9691" t="str">
            <v>- - клавиатура</v>
          </cell>
          <cell r="D9691" t="str">
            <v>шт</v>
          </cell>
          <cell r="E9691">
            <v>0</v>
          </cell>
        </row>
        <row r="9692">
          <cell r="B9692">
            <v>8471607000</v>
          </cell>
          <cell r="C9692" t="str">
            <v>- - прочие</v>
          </cell>
          <cell r="D9692" t="str">
            <v>шт</v>
          </cell>
          <cell r="E9692">
            <v>0</v>
          </cell>
        </row>
        <row r="9693">
          <cell r="B9693">
            <v>8471702000</v>
          </cell>
          <cell r="C9693" t="str">
            <v>- - центральные запоминающие устройства</v>
          </cell>
          <cell r="D9693" t="str">
            <v>шт</v>
          </cell>
          <cell r="E9693">
            <v>0</v>
          </cell>
        </row>
        <row r="9694">
          <cell r="B9694">
            <v>8471703000</v>
          </cell>
          <cell r="C9694" t="str">
            <v>- - - - оптические, включая магнитооптические</v>
          </cell>
          <cell r="D9694" t="str">
            <v>шт</v>
          </cell>
          <cell r="E9694">
            <v>0</v>
          </cell>
        </row>
        <row r="9695">
          <cell r="B9695">
            <v>8471705000</v>
          </cell>
          <cell r="C9695" t="str">
            <v>- - - - - на жестких магнитных дисках</v>
          </cell>
          <cell r="D9695" t="str">
            <v>шт</v>
          </cell>
          <cell r="E9695">
            <v>0</v>
          </cell>
        </row>
        <row r="9696">
          <cell r="B9696">
            <v>8471707000</v>
          </cell>
          <cell r="C9696" t="str">
            <v>- - - - - прочие</v>
          </cell>
          <cell r="D9696" t="str">
            <v>шт</v>
          </cell>
          <cell r="E9696">
            <v>0</v>
          </cell>
        </row>
        <row r="9697">
          <cell r="B9697">
            <v>8471708000</v>
          </cell>
          <cell r="C9697" t="str">
            <v>- - - запоминающие устройства на магнитных лентах</v>
          </cell>
          <cell r="D9697" t="str">
            <v>шт</v>
          </cell>
          <cell r="E9697">
            <v>0</v>
          </cell>
        </row>
        <row r="9698">
          <cell r="B9698">
            <v>8471709800</v>
          </cell>
          <cell r="C9698" t="str">
            <v>- - - прочие</v>
          </cell>
          <cell r="D9698" t="str">
            <v>шт</v>
          </cell>
          <cell r="E9698">
            <v>0</v>
          </cell>
        </row>
        <row r="9699">
          <cell r="B9699">
            <v>8471800000</v>
          </cell>
          <cell r="C9699" t="str">
            <v>- устройства вычислительных машин прочие</v>
          </cell>
          <cell r="D9699" t="str">
            <v>шт</v>
          </cell>
          <cell r="E9699">
            <v>0</v>
          </cell>
        </row>
        <row r="9700">
          <cell r="B9700">
            <v>8471900000</v>
          </cell>
          <cell r="C9700" t="str">
            <v>- прочие</v>
          </cell>
          <cell r="D9700" t="str">
            <v>шт</v>
          </cell>
          <cell r="E9700">
            <v>0</v>
          </cell>
        </row>
        <row r="9701">
          <cell r="B9701">
            <v>8472100000</v>
          </cell>
          <cell r="C9701" t="str">
            <v>- машины копировально-множительные</v>
          </cell>
          <cell r="D9701" t="str">
            <v>шт</v>
          </cell>
          <cell r="E9701">
            <v>0</v>
          </cell>
        </row>
        <row r="9702">
          <cell r="B9702">
            <v>8472300000</v>
          </cell>
          <cell r="C9702" t="str">
            <v>- 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v>
          </cell>
          <cell r="D9702" t="str">
            <v>шт</v>
          </cell>
          <cell r="E9702">
            <v>0</v>
          </cell>
        </row>
        <row r="9703">
          <cell r="B9703">
            <v>8472901000</v>
          </cell>
          <cell r="C9703" t="str">
            <v>- - машины для сортировки, подсчета или упаковки монет</v>
          </cell>
          <cell r="D9703" t="str">
            <v>шт</v>
          </cell>
          <cell r="E9703">
            <v>0</v>
          </cell>
        </row>
        <row r="9704">
          <cell r="B9704">
            <v>8472903000</v>
          </cell>
          <cell r="C9704" t="str">
            <v>- - банкоматы</v>
          </cell>
          <cell r="D9704" t="str">
            <v>шт</v>
          </cell>
          <cell r="E9704">
            <v>0</v>
          </cell>
        </row>
        <row r="9705">
          <cell r="B9705">
            <v>8472909100</v>
          </cell>
          <cell r="C9705" t="str">
            <v>- - - устройства для обработки текстов</v>
          </cell>
          <cell r="D9705" t="str">
            <v>шт</v>
          </cell>
          <cell r="E9705">
            <v>0</v>
          </cell>
        </row>
        <row r="9706">
          <cell r="B9706">
            <v>8472909200</v>
          </cell>
          <cell r="C9706" t="str">
            <v>- - - - электрические</v>
          </cell>
          <cell r="D9706" t="str">
            <v>шт</v>
          </cell>
          <cell r="E9706">
            <v>5</v>
          </cell>
        </row>
        <row r="9707">
          <cell r="B9707">
            <v>8472909300</v>
          </cell>
          <cell r="C9707" t="str">
            <v>- - - - прочие</v>
          </cell>
          <cell r="D9707" t="str">
            <v>шт</v>
          </cell>
          <cell r="E9707">
            <v>5</v>
          </cell>
        </row>
        <row r="9708">
          <cell r="B9708">
            <v>8472909900</v>
          </cell>
          <cell r="C9708" t="str">
            <v>- - - прочие</v>
          </cell>
          <cell r="D9708" t="str">
            <v>шт</v>
          </cell>
          <cell r="E9708">
            <v>0</v>
          </cell>
        </row>
        <row r="9709">
          <cell r="B9709">
            <v>8473211000</v>
          </cell>
          <cell r="C9709" t="str">
            <v>- - - электронные модули</v>
          </cell>
          <cell r="D9709" t="str">
            <v>-</v>
          </cell>
          <cell r="E9709">
            <v>0</v>
          </cell>
        </row>
        <row r="9710">
          <cell r="B9710">
            <v>8473219000</v>
          </cell>
          <cell r="C9710" t="str">
            <v>- - - прочие</v>
          </cell>
          <cell r="D9710" t="str">
            <v>-</v>
          </cell>
          <cell r="E9710">
            <v>0</v>
          </cell>
        </row>
        <row r="9711">
          <cell r="B9711">
            <v>8473291000</v>
          </cell>
          <cell r="C9711" t="str">
            <v>- - - электронные модули</v>
          </cell>
          <cell r="D9711" t="str">
            <v>-</v>
          </cell>
          <cell r="E9711">
            <v>0</v>
          </cell>
        </row>
        <row r="9712">
          <cell r="B9712">
            <v>8473299000</v>
          </cell>
          <cell r="C9712" t="str">
            <v>- - - прочие</v>
          </cell>
          <cell r="D9712" t="str">
            <v>-</v>
          </cell>
          <cell r="E9712">
            <v>0</v>
          </cell>
        </row>
        <row r="9713">
          <cell r="B9713">
            <v>8473302002</v>
          </cell>
          <cell r="C9713" t="str">
            <v>- - - - - аппаратура, позволяющая вычислительным машинам и их блокам обрабатывать аудиосигналы (звуковые карты); наборы для модернизации вычислительных машин и их блоков, предназначенные для розничной продажи, состоящие как минимум из громкоговорителей и/или микрофона и электронного модуля, позволяющего вычислительной машине и ее блокам обрабатывать аудиосигналы (звуковая карта)</v>
          </cell>
          <cell r="D9713" t="str">
            <v>-</v>
          </cell>
          <cell r="E9713">
            <v>0</v>
          </cell>
        </row>
        <row r="9714">
          <cell r="B9714">
            <v>8473302008</v>
          </cell>
          <cell r="C9714" t="str">
            <v>- - - прочие</v>
          </cell>
          <cell r="D9714" t="str">
            <v>-</v>
          </cell>
          <cell r="E9714">
            <v>0</v>
          </cell>
        </row>
        <row r="9715">
          <cell r="B9715">
            <v>8473308000</v>
          </cell>
          <cell r="C9715" t="str">
            <v>- - прочие</v>
          </cell>
          <cell r="D9715" t="str">
            <v>-</v>
          </cell>
          <cell r="E9715">
            <v>0</v>
          </cell>
        </row>
        <row r="9716">
          <cell r="B9716">
            <v>8473401100</v>
          </cell>
          <cell r="C9716" t="str">
            <v>- - - машин подсубпозиции 8472 90 300 0</v>
          </cell>
          <cell r="D9716" t="str">
            <v>-</v>
          </cell>
          <cell r="E9716">
            <v>0</v>
          </cell>
        </row>
        <row r="9717">
          <cell r="B9717">
            <v>8473401200</v>
          </cell>
          <cell r="C9717" t="str">
            <v>- - - устройств подсубпозиции 8472 90 910 0</v>
          </cell>
          <cell r="D9717" t="str">
            <v>-</v>
          </cell>
          <cell r="E9717">
            <v>0</v>
          </cell>
        </row>
        <row r="9718">
          <cell r="B9718">
            <v>8473401300</v>
          </cell>
          <cell r="C9718" t="str">
            <v>- - - в равной степени предназначенные для машин, входящих в две или более позиции, одна из которых соответствует 8472 10 000 0, 8472 30 000 0, 8472 90 100 0, 8472 90 300 0, 8472 90 990 0, а другая 8472 90 910 0, 8472 90 920 0, 8472 90 930 0</v>
          </cell>
          <cell r="D9718" t="str">
            <v>-</v>
          </cell>
          <cell r="E9718">
            <v>0</v>
          </cell>
        </row>
        <row r="9719">
          <cell r="B9719">
            <v>8473401700</v>
          </cell>
          <cell r="C9719" t="str">
            <v>- - - прочие</v>
          </cell>
          <cell r="D9719" t="str">
            <v>-</v>
          </cell>
          <cell r="E9719">
            <v>0</v>
          </cell>
        </row>
        <row r="9720">
          <cell r="B9720">
            <v>8473407000</v>
          </cell>
          <cell r="C9720" t="str">
            <v>- - прочие</v>
          </cell>
          <cell r="D9720" t="str">
            <v>-</v>
          </cell>
          <cell r="E9720">
            <v>0</v>
          </cell>
        </row>
        <row r="9721">
          <cell r="B9721">
            <v>8473502000</v>
          </cell>
          <cell r="C9721" t="str">
            <v>- - электронные модули</v>
          </cell>
          <cell r="D9721" t="str">
            <v>-</v>
          </cell>
          <cell r="E9721">
            <v>0</v>
          </cell>
        </row>
        <row r="9722">
          <cell r="B9722">
            <v>8473508000</v>
          </cell>
          <cell r="C9722" t="str">
            <v>- - прочие</v>
          </cell>
          <cell r="D9722" t="str">
            <v>-</v>
          </cell>
          <cell r="E9722">
            <v>0</v>
          </cell>
        </row>
        <row r="9723">
          <cell r="B9723">
            <v>8474100000</v>
          </cell>
          <cell r="C9723" t="str">
            <v>- машины для сортировки, грохочения, сепарации или промывки</v>
          </cell>
          <cell r="D9723" t="str">
            <v>шт</v>
          </cell>
          <cell r="E9723">
            <v>0</v>
          </cell>
        </row>
        <row r="9724">
          <cell r="B9724">
            <v>8474200001</v>
          </cell>
          <cell r="C9724" t="str">
            <v>- - - с диаметром основания дробящего подвижного конуса не менее 2200 мм, но не более 3000 мм или с приемным отверстием длиной не менее 500 мм, но не более 1500 мм и шириной не менее 60 мм, но не более 300 мм</v>
          </cell>
          <cell r="D9724" t="str">
            <v>шт</v>
          </cell>
          <cell r="E9724">
            <v>5</v>
          </cell>
        </row>
        <row r="9725">
          <cell r="B9725">
            <v>8474200002</v>
          </cell>
          <cell r="C9725" t="str">
            <v>- - - прочие</v>
          </cell>
          <cell r="D9725" t="str">
            <v>шт</v>
          </cell>
          <cell r="E9725">
            <v>0</v>
          </cell>
        </row>
        <row r="9726">
          <cell r="B9726">
            <v>8474200003</v>
          </cell>
          <cell r="C9726" t="str">
            <v>- - щековые дробилки несамоходные с приемным отверстием длиной не менее 400 мм, но не более 2100 мм и шириной не менее 200 мм, но не более 1500 мм</v>
          </cell>
          <cell r="D9726" t="str">
            <v>шт</v>
          </cell>
          <cell r="E9726">
            <v>5</v>
          </cell>
        </row>
        <row r="9727">
          <cell r="B9727">
            <v>8474200005</v>
          </cell>
          <cell r="C9727" t="str">
            <v>- - барабанные мельницы несамоходные с внутренним диаметром барабана не менее 2 м, но не более 3,6 м без учета футеровки и броневых листов</v>
          </cell>
          <cell r="D9727" t="str">
            <v>шт</v>
          </cell>
          <cell r="E9727">
            <v>5</v>
          </cell>
        </row>
        <row r="9728">
          <cell r="B9728">
            <v>8474200009</v>
          </cell>
          <cell r="C9728" t="str">
            <v>- - прочие</v>
          </cell>
          <cell r="D9728" t="str">
            <v>шт</v>
          </cell>
          <cell r="E9728">
            <v>0</v>
          </cell>
        </row>
        <row r="9729">
          <cell r="B9729">
            <v>8474310000</v>
          </cell>
          <cell r="C9729" t="str">
            <v>- - бетономешалки или растворосмесители</v>
          </cell>
          <cell r="D9729" t="str">
            <v>шт</v>
          </cell>
          <cell r="E9729">
            <v>0</v>
          </cell>
        </row>
        <row r="9730">
          <cell r="B9730">
            <v>8474320000</v>
          </cell>
          <cell r="C9730" t="str">
            <v>- - машины для смешивания минеральных веществ с битумом</v>
          </cell>
          <cell r="D9730" t="str">
            <v>шт</v>
          </cell>
          <cell r="E9730">
            <v>0</v>
          </cell>
        </row>
        <row r="9731">
          <cell r="B9731">
            <v>8474390001</v>
          </cell>
          <cell r="C9731" t="str">
            <v>- - - оборудование для медицинской промышленности</v>
          </cell>
          <cell r="D9731" t="str">
            <v>шт</v>
          </cell>
          <cell r="E9731">
            <v>0</v>
          </cell>
        </row>
        <row r="9732">
          <cell r="B9732">
            <v>8474390009</v>
          </cell>
          <cell r="C9732" t="str">
            <v>- - - прочие</v>
          </cell>
          <cell r="D9732" t="str">
            <v>шт</v>
          </cell>
          <cell r="E9732">
            <v>0</v>
          </cell>
        </row>
        <row r="9733">
          <cell r="B9733">
            <v>8474801010</v>
          </cell>
          <cell r="C9733" t="str">
            <v>- - - для медицинской промышленности</v>
          </cell>
          <cell r="D9733" t="str">
            <v>шт</v>
          </cell>
          <cell r="E9733">
            <v>0</v>
          </cell>
        </row>
        <row r="9734">
          <cell r="B9734">
            <v>8474801080</v>
          </cell>
          <cell r="C9734" t="str">
            <v>- - - прочее</v>
          </cell>
          <cell r="D9734" t="str">
            <v>шт</v>
          </cell>
          <cell r="E9734">
            <v>0</v>
          </cell>
        </row>
        <row r="9735">
          <cell r="B9735">
            <v>8474809010</v>
          </cell>
          <cell r="C9735" t="str">
            <v>- - - для медицинской промышленности</v>
          </cell>
          <cell r="D9735" t="str">
            <v>шт</v>
          </cell>
          <cell r="E9735">
            <v>0</v>
          </cell>
        </row>
        <row r="9736">
          <cell r="B9736">
            <v>8474809080</v>
          </cell>
          <cell r="C9736" t="str">
            <v>- - - прочее</v>
          </cell>
          <cell r="D9736" t="str">
            <v>шт</v>
          </cell>
          <cell r="E9736">
            <v>0</v>
          </cell>
        </row>
        <row r="9737">
          <cell r="B9737">
            <v>8474901000</v>
          </cell>
          <cell r="C9737" t="str">
            <v>- - чугунные литые или стальные литые</v>
          </cell>
          <cell r="D9737" t="str">
            <v>-</v>
          </cell>
          <cell r="E9737">
            <v>0</v>
          </cell>
        </row>
        <row r="9738">
          <cell r="B9738">
            <v>8474909000</v>
          </cell>
          <cell r="C9738" t="str">
            <v>- - прочие</v>
          </cell>
          <cell r="D9738" t="str">
            <v>-</v>
          </cell>
          <cell r="E9738">
            <v>0</v>
          </cell>
        </row>
        <row r="9739">
          <cell r="B9739">
            <v>8475100000</v>
          </cell>
          <cell r="C9739" t="str">
            <v>- машины для сборки электрических или электронных ламп, трубок или электронно-лучевых трубок или газоразрядных ламп в стеклянных колбах</v>
          </cell>
          <cell r="D9739" t="str">
            <v>шт</v>
          </cell>
          <cell r="E9739">
            <v>0</v>
          </cell>
        </row>
        <row r="9740">
          <cell r="B9740">
            <v>8475210000</v>
          </cell>
          <cell r="C9740" t="str">
            <v>- - машины для изготовления оптического волокна и его заготовок</v>
          </cell>
          <cell r="D9740" t="str">
            <v>шт</v>
          </cell>
          <cell r="E9740">
            <v>0</v>
          </cell>
        </row>
        <row r="9741">
          <cell r="B9741">
            <v>8475290000</v>
          </cell>
          <cell r="C9741" t="str">
            <v>- - прочие</v>
          </cell>
          <cell r="D9741" t="str">
            <v>шт</v>
          </cell>
          <cell r="E9741">
            <v>0</v>
          </cell>
        </row>
        <row r="9742">
          <cell r="B9742">
            <v>8475900000</v>
          </cell>
          <cell r="C9742" t="str">
            <v>- части</v>
          </cell>
          <cell r="D9742" t="str">
            <v>-</v>
          </cell>
          <cell r="E9742">
            <v>0</v>
          </cell>
        </row>
        <row r="9743">
          <cell r="B9743">
            <v>8476210000</v>
          </cell>
          <cell r="C9743" t="str">
            <v>- - со встроенными нагревающими или охлаждающими устройствами</v>
          </cell>
          <cell r="D9743" t="str">
            <v>шт</v>
          </cell>
          <cell r="E9743">
            <v>10</v>
          </cell>
        </row>
        <row r="9744">
          <cell r="B9744">
            <v>8476290000</v>
          </cell>
          <cell r="C9744" t="str">
            <v>- - прочие</v>
          </cell>
          <cell r="D9744" t="str">
            <v>шт</v>
          </cell>
          <cell r="E9744">
            <v>10</v>
          </cell>
        </row>
        <row r="9745">
          <cell r="B9745">
            <v>8476810000</v>
          </cell>
          <cell r="C9745" t="str">
            <v>- - со встроенными нагревающими или охлаждающими устройствами</v>
          </cell>
          <cell r="D9745" t="str">
            <v>шт</v>
          </cell>
          <cell r="E9745">
            <v>10</v>
          </cell>
        </row>
        <row r="9746">
          <cell r="B9746">
            <v>8476890000</v>
          </cell>
          <cell r="C9746" t="str">
            <v>- - прочие</v>
          </cell>
          <cell r="D9746" t="str">
            <v>шт</v>
          </cell>
          <cell r="E9746">
            <v>10</v>
          </cell>
        </row>
        <row r="9747">
          <cell r="B9747">
            <v>8476900000</v>
          </cell>
          <cell r="C9747" t="str">
            <v>- части</v>
          </cell>
          <cell r="D9747" t="str">
            <v>-</v>
          </cell>
          <cell r="E9747">
            <v>10</v>
          </cell>
        </row>
        <row r="9748">
          <cell r="B9748">
            <v>8477100000</v>
          </cell>
          <cell r="C9748" t="str">
            <v>- машины инжекционно-литьевые</v>
          </cell>
          <cell r="D9748" t="str">
            <v>шт</v>
          </cell>
          <cell r="E9748">
            <v>0</v>
          </cell>
        </row>
        <row r="9749">
          <cell r="B9749">
            <v>8477200000</v>
          </cell>
          <cell r="C9749" t="str">
            <v>- экструдеры</v>
          </cell>
          <cell r="D9749" t="str">
            <v>шт</v>
          </cell>
          <cell r="E9749">
            <v>0</v>
          </cell>
        </row>
        <row r="9750">
          <cell r="B9750">
            <v>8477300000</v>
          </cell>
          <cell r="C9750" t="str">
            <v>- машины выдувного литья</v>
          </cell>
          <cell r="D9750" t="str">
            <v>шт</v>
          </cell>
          <cell r="E9750">
            <v>0</v>
          </cell>
        </row>
        <row r="9751">
          <cell r="B9751">
            <v>8477400000</v>
          </cell>
          <cell r="C9751" t="str">
            <v>- машины для вакуумного литья и прочие термоформовочные машины</v>
          </cell>
          <cell r="D9751" t="str">
            <v>шт</v>
          </cell>
          <cell r="E9751">
            <v>0</v>
          </cell>
        </row>
        <row r="9752">
          <cell r="B9752">
            <v>8477510000</v>
          </cell>
          <cell r="C9752" t="str">
            <v>- - для литья или восстановления пневматических шин и покрышек или для литья или другого формования камер пневматических шин</v>
          </cell>
          <cell r="D9752" t="str">
            <v>шт</v>
          </cell>
          <cell r="E9752">
            <v>0</v>
          </cell>
        </row>
        <row r="9753">
          <cell r="B9753">
            <v>8477591000</v>
          </cell>
          <cell r="C9753" t="str">
            <v>- - - прессы</v>
          </cell>
          <cell r="D9753" t="str">
            <v>шт</v>
          </cell>
          <cell r="E9753">
            <v>0</v>
          </cell>
        </row>
        <row r="9754">
          <cell r="B9754">
            <v>8477598000</v>
          </cell>
          <cell r="C9754" t="str">
            <v>- - - прочие</v>
          </cell>
          <cell r="D9754" t="str">
            <v>шт</v>
          </cell>
          <cell r="E9754">
            <v>0</v>
          </cell>
        </row>
        <row r="9755">
          <cell r="B9755">
            <v>8477801100</v>
          </cell>
          <cell r="C9755" t="str">
            <v>- - - машины для обработки реакционноспособных смол</v>
          </cell>
          <cell r="D9755" t="str">
            <v>шт</v>
          </cell>
          <cell r="E9755">
            <v>0</v>
          </cell>
        </row>
        <row r="9756">
          <cell r="B9756">
            <v>8477801900</v>
          </cell>
          <cell r="C9756" t="str">
            <v>- - - прочие</v>
          </cell>
          <cell r="D9756" t="str">
            <v>шт</v>
          </cell>
          <cell r="E9756">
            <v>0</v>
          </cell>
        </row>
        <row r="9757">
          <cell r="B9757">
            <v>8477809100</v>
          </cell>
          <cell r="C9757" t="str">
            <v>- - - оборудование для измельчения</v>
          </cell>
          <cell r="D9757" t="str">
            <v>шт</v>
          </cell>
          <cell r="E9757">
            <v>0</v>
          </cell>
        </row>
        <row r="9758">
          <cell r="B9758">
            <v>8477809300</v>
          </cell>
          <cell r="C9758" t="str">
            <v>- - - смесители, месильные машины и мешалки</v>
          </cell>
          <cell r="D9758" t="str">
            <v>шт</v>
          </cell>
          <cell r="E9758">
            <v>0</v>
          </cell>
        </row>
        <row r="9759">
          <cell r="B9759">
            <v>8477809500</v>
          </cell>
          <cell r="C9759" t="str">
            <v>- - - машины для резки, раскалывания или обдирки</v>
          </cell>
          <cell r="D9759" t="str">
            <v>шт</v>
          </cell>
          <cell r="E9759">
            <v>0</v>
          </cell>
        </row>
        <row r="9760">
          <cell r="B9760">
            <v>8477809900</v>
          </cell>
          <cell r="C9760" t="str">
            <v>- - - прочее</v>
          </cell>
          <cell r="D9760" t="str">
            <v>шт</v>
          </cell>
          <cell r="E9760">
            <v>0</v>
          </cell>
        </row>
        <row r="9761">
          <cell r="B9761">
            <v>8477901000</v>
          </cell>
          <cell r="C9761" t="str">
            <v>- - чугунные литые или стальные литые</v>
          </cell>
          <cell r="D9761" t="str">
            <v>-</v>
          </cell>
          <cell r="E9761">
            <v>0</v>
          </cell>
        </row>
        <row r="9762">
          <cell r="B9762">
            <v>8477908000</v>
          </cell>
          <cell r="C9762" t="str">
            <v>- - прочие</v>
          </cell>
          <cell r="D9762" t="str">
            <v>-</v>
          </cell>
          <cell r="E9762">
            <v>0</v>
          </cell>
        </row>
        <row r="9763">
          <cell r="B9763">
            <v>8478100000</v>
          </cell>
          <cell r="C9763" t="str">
            <v>- оборудование</v>
          </cell>
          <cell r="D9763" t="str">
            <v>шт</v>
          </cell>
          <cell r="E9763">
            <v>0</v>
          </cell>
        </row>
        <row r="9764">
          <cell r="B9764">
            <v>8478900000</v>
          </cell>
          <cell r="C9764" t="str">
            <v>- части</v>
          </cell>
          <cell r="D9764" t="str">
            <v>-</v>
          </cell>
          <cell r="E9764">
            <v>0</v>
          </cell>
        </row>
        <row r="9765">
          <cell r="B9765">
            <v>8479100000</v>
          </cell>
          <cell r="C9765" t="str">
            <v>- оборудование для общественных работ, строительства или других аналогичных работ</v>
          </cell>
          <cell r="D9765" t="str">
            <v>шт</v>
          </cell>
          <cell r="E9765">
            <v>0</v>
          </cell>
        </row>
        <row r="9766">
          <cell r="B9766">
            <v>8479200000</v>
          </cell>
          <cell r="C9766" t="str">
            <v>- оборудование для экстрагирования или приготовления животных или нелетучих растительных жиров или масел</v>
          </cell>
          <cell r="D9766" t="str">
            <v>шт</v>
          </cell>
          <cell r="E9766">
            <v>0</v>
          </cell>
        </row>
        <row r="9767">
          <cell r="B9767">
            <v>8479301001</v>
          </cell>
          <cell r="C9767" t="str">
            <v>- - - для изготовления древесно-волокнистых плит средней плотности (MDF), производительностью 50 м3 готовой продукции в час, непрерывного действия</v>
          </cell>
          <cell r="D9767" t="str">
            <v>шт</v>
          </cell>
          <cell r="E9767">
            <v>0</v>
          </cell>
        </row>
        <row r="9768">
          <cell r="B9768">
            <v>8479301009</v>
          </cell>
          <cell r="C9768" t="str">
            <v>- - - прочие</v>
          </cell>
          <cell r="D9768" t="str">
            <v>шт</v>
          </cell>
          <cell r="E9768">
            <v>0</v>
          </cell>
        </row>
        <row r="9769">
          <cell r="B9769">
            <v>8479309000</v>
          </cell>
          <cell r="C9769" t="str">
            <v>- - прочие</v>
          </cell>
          <cell r="D9769" t="str">
            <v>шт</v>
          </cell>
          <cell r="E9769">
            <v>0</v>
          </cell>
        </row>
        <row r="9770">
          <cell r="B9770">
            <v>8479400000</v>
          </cell>
          <cell r="C9770" t="str">
            <v>- машины для изготовления веревок или тросов</v>
          </cell>
          <cell r="D9770" t="str">
            <v>шт</v>
          </cell>
          <cell r="E9770">
            <v>0</v>
          </cell>
        </row>
        <row r="9771">
          <cell r="B9771">
            <v>8479500000</v>
          </cell>
          <cell r="C9771" t="str">
            <v>- промышленные роботы, в другом месте не поименованные или не включенные</v>
          </cell>
          <cell r="D9771" t="str">
            <v>шт</v>
          </cell>
          <cell r="E9771">
            <v>0</v>
          </cell>
        </row>
        <row r="9772">
          <cell r="B9772">
            <v>8479600000</v>
          </cell>
          <cell r="C9772" t="str">
            <v>- воздухоохладители испарительного типа</v>
          </cell>
          <cell r="D9772" t="str">
            <v>шт</v>
          </cell>
          <cell r="E9772">
            <v>0</v>
          </cell>
        </row>
        <row r="9773">
          <cell r="B9773">
            <v>8479710000</v>
          </cell>
          <cell r="C9773" t="str">
            <v>- - используемые в аэропортах</v>
          </cell>
          <cell r="D9773" t="str">
            <v>шт</v>
          </cell>
          <cell r="E9773">
            <v>0</v>
          </cell>
        </row>
        <row r="9774">
          <cell r="B9774">
            <v>8479790000</v>
          </cell>
          <cell r="C9774" t="str">
            <v>- - прочие</v>
          </cell>
          <cell r="D9774" t="str">
            <v>шт</v>
          </cell>
          <cell r="E9774">
            <v>0</v>
          </cell>
        </row>
        <row r="9775">
          <cell r="B9775">
            <v>8479810000</v>
          </cell>
          <cell r="C9775" t="str">
            <v>- - для обработки металлов, включая машины для намотки электропровода на катушки</v>
          </cell>
          <cell r="D9775" t="str">
            <v>шт</v>
          </cell>
          <cell r="E9775">
            <v>0</v>
          </cell>
        </row>
        <row r="9776">
          <cell r="B9776">
            <v>8479820000</v>
          </cell>
          <cell r="C9776" t="str">
            <v>- - для смешивания, перемешивания, измельчения, размалывания, грохочения, просеивания, гомогенизации, эмульгирования или размешивания</v>
          </cell>
          <cell r="D9776" t="str">
            <v>шт</v>
          </cell>
          <cell r="E9776">
            <v>0</v>
          </cell>
        </row>
        <row r="9777">
          <cell r="B9777">
            <v>8479893000</v>
          </cell>
          <cell r="C9777" t="str">
            <v>- - - передвижная шахтная крепь с гидравлическим приводом</v>
          </cell>
          <cell r="D9777" t="str">
            <v>шт</v>
          </cell>
          <cell r="E9777">
            <v>2</v>
          </cell>
        </row>
        <row r="9778">
          <cell r="B9778">
            <v>8479896001</v>
          </cell>
          <cell r="C9778" t="str">
            <v>- - - - для оборудования товарной позиции 8439 &lt;5&gt;</v>
          </cell>
          <cell r="D9778" t="str">
            <v>шт</v>
          </cell>
          <cell r="E9778">
            <v>0</v>
          </cell>
        </row>
        <row r="9779">
          <cell r="B9779">
            <v>8479896009</v>
          </cell>
          <cell r="C9779" t="str">
            <v>- - - - прочие</v>
          </cell>
          <cell r="D9779" t="str">
            <v>шт</v>
          </cell>
          <cell r="E9779">
            <v>0</v>
          </cell>
        </row>
        <row r="9780">
          <cell r="B9780">
            <v>8479899701</v>
          </cell>
          <cell r="C9780" t="str">
            <v>- - - - следующие изделия для гражданских воздушных судов: гидропневматические батареи; механические приводы для механизмов реверса тяги; туалетные узлы специальной конструкции; увлажнители и осушители воздуха; сервомеханизмы неэлектрические; неэлектрические пусковые двигатели; пневматические стартеры для турбореактивных, турбовинтовых и других газотурбинных двигателей; стеклоочистители неэлектрические; неэлектрические регуляторы шага воздушного винта &lt;5&gt;</v>
          </cell>
          <cell r="D9780" t="str">
            <v>шт</v>
          </cell>
          <cell r="E9780">
            <v>0</v>
          </cell>
        </row>
        <row r="9781">
          <cell r="B9781">
            <v>8479899708</v>
          </cell>
          <cell r="C9781" t="str">
            <v>- - - прочие</v>
          </cell>
          <cell r="D9781" t="str">
            <v>шт</v>
          </cell>
          <cell r="E9781">
            <v>0</v>
          </cell>
        </row>
        <row r="9782">
          <cell r="B9782">
            <v>8479902000</v>
          </cell>
          <cell r="C9782" t="str">
            <v>- - чугунные литые или стальные литые</v>
          </cell>
          <cell r="D9782" t="str">
            <v>-</v>
          </cell>
          <cell r="E9782">
            <v>0</v>
          </cell>
        </row>
        <row r="9783">
          <cell r="B9783">
            <v>8479908000</v>
          </cell>
          <cell r="C9783" t="str">
            <v>- - прочие</v>
          </cell>
          <cell r="D9783" t="str">
            <v>-</v>
          </cell>
          <cell r="E9783">
            <v>0</v>
          </cell>
        </row>
        <row r="9784">
          <cell r="B9784">
            <v>8480100000</v>
          </cell>
          <cell r="C9784" t="str">
            <v>- опоки для металлолитейного производства</v>
          </cell>
          <cell r="D9784" t="str">
            <v>-</v>
          </cell>
          <cell r="E9784">
            <v>0</v>
          </cell>
        </row>
        <row r="9785">
          <cell r="B9785">
            <v>8480200000</v>
          </cell>
          <cell r="C9785" t="str">
            <v>- литейные поддоны</v>
          </cell>
          <cell r="D9785" t="str">
            <v>-</v>
          </cell>
          <cell r="E9785">
            <v>0</v>
          </cell>
        </row>
        <row r="9786">
          <cell r="B9786">
            <v>8480301000</v>
          </cell>
          <cell r="C9786" t="str">
            <v>- - из дерева</v>
          </cell>
          <cell r="D9786" t="str">
            <v>-</v>
          </cell>
          <cell r="E9786">
            <v>0</v>
          </cell>
        </row>
        <row r="9787">
          <cell r="B9787">
            <v>8480309000</v>
          </cell>
          <cell r="C9787" t="str">
            <v>- - прочие</v>
          </cell>
          <cell r="D9787" t="str">
            <v>-</v>
          </cell>
          <cell r="E9787">
            <v>0</v>
          </cell>
        </row>
        <row r="9788">
          <cell r="B9788">
            <v>8480410000</v>
          </cell>
          <cell r="C9788" t="str">
            <v>- - для литья выдуванием или под давлением</v>
          </cell>
          <cell r="D9788" t="str">
            <v>-</v>
          </cell>
          <cell r="E9788">
            <v>0</v>
          </cell>
        </row>
        <row r="9789">
          <cell r="B9789">
            <v>8480490000</v>
          </cell>
          <cell r="C9789" t="str">
            <v>- - прочие</v>
          </cell>
          <cell r="D9789" t="str">
            <v>-</v>
          </cell>
          <cell r="E9789">
            <v>0</v>
          </cell>
        </row>
        <row r="9790">
          <cell r="B9790">
            <v>8480500000</v>
          </cell>
          <cell r="C9790" t="str">
            <v>- формы для отливки стекла</v>
          </cell>
          <cell r="D9790" t="str">
            <v>-</v>
          </cell>
          <cell r="E9790">
            <v>0</v>
          </cell>
        </row>
        <row r="9791">
          <cell r="B9791">
            <v>8480600000</v>
          </cell>
          <cell r="C9791" t="str">
            <v>- формы для литья минеральных материалов</v>
          </cell>
          <cell r="D9791" t="str">
            <v>-</v>
          </cell>
          <cell r="E9791">
            <v>0</v>
          </cell>
        </row>
        <row r="9792">
          <cell r="B9792">
            <v>8480710000</v>
          </cell>
          <cell r="C9792" t="str">
            <v>- - для литья выдуванием или под давлением</v>
          </cell>
          <cell r="D9792" t="str">
            <v>-</v>
          </cell>
          <cell r="E9792">
            <v>0</v>
          </cell>
        </row>
        <row r="9793">
          <cell r="B9793">
            <v>8480790000</v>
          </cell>
          <cell r="C9793" t="str">
            <v>- - прочие</v>
          </cell>
          <cell r="D9793" t="str">
            <v>-</v>
          </cell>
          <cell r="E9793">
            <v>0</v>
          </cell>
        </row>
        <row r="9794">
          <cell r="B9794">
            <v>8481100500</v>
          </cell>
          <cell r="C9794" t="str">
            <v>- - объединенные с фильтрами или смазочными устройствами</v>
          </cell>
          <cell r="D9794" t="str">
            <v>-</v>
          </cell>
          <cell r="E9794">
            <v>7</v>
          </cell>
        </row>
        <row r="9795">
          <cell r="B9795">
            <v>8481101902</v>
          </cell>
          <cell r="C9795" t="str">
            <v>- - - - для производства авиационных двигателей и/или гражданских воздушных судов &lt;5&gt;</v>
          </cell>
          <cell r="D9795" t="str">
            <v>-</v>
          </cell>
          <cell r="E9795">
            <v>0</v>
          </cell>
        </row>
        <row r="9796">
          <cell r="B9796">
            <v>8481101908</v>
          </cell>
          <cell r="C9796" t="str">
            <v>- - - - прочие</v>
          </cell>
          <cell r="D9796" t="str">
            <v>-</v>
          </cell>
          <cell r="E9796">
            <v>8</v>
          </cell>
        </row>
        <row r="9797">
          <cell r="B9797">
            <v>8481109901</v>
          </cell>
          <cell r="C9797" t="str">
            <v>- - - - для гражданских воздушных судов &lt;5&gt;</v>
          </cell>
          <cell r="D9797" t="str">
            <v>-</v>
          </cell>
          <cell r="E9797">
            <v>0</v>
          </cell>
        </row>
        <row r="9798">
          <cell r="B9798">
            <v>8481109908</v>
          </cell>
          <cell r="C9798" t="str">
            <v>- - - - прочие</v>
          </cell>
          <cell r="D9798" t="str">
            <v>-</v>
          </cell>
          <cell r="E9798">
            <v>7</v>
          </cell>
        </row>
        <row r="9799">
          <cell r="B9799">
            <v>8481201001</v>
          </cell>
          <cell r="C9799" t="str">
            <v>- - - для производства авиационных двигателей &lt;5&gt;</v>
          </cell>
          <cell r="D9799" t="str">
            <v>-</v>
          </cell>
          <cell r="E9799">
            <v>0</v>
          </cell>
        </row>
        <row r="9800">
          <cell r="B9800">
            <v>8481201009</v>
          </cell>
          <cell r="C9800" t="str">
            <v>- - - прочие</v>
          </cell>
          <cell r="D9800" t="str">
            <v>-</v>
          </cell>
          <cell r="E9800">
            <v>8</v>
          </cell>
        </row>
        <row r="9801">
          <cell r="B9801">
            <v>8481209001</v>
          </cell>
          <cell r="C9801" t="str">
            <v>- - - для производства авиационных двигателей &lt;5&gt;</v>
          </cell>
          <cell r="D9801" t="str">
            <v>-</v>
          </cell>
          <cell r="E9801">
            <v>0</v>
          </cell>
        </row>
        <row r="9802">
          <cell r="B9802">
            <v>8481209009</v>
          </cell>
          <cell r="C9802" t="str">
            <v>- - - прочие</v>
          </cell>
          <cell r="D9802" t="str">
            <v>-</v>
          </cell>
          <cell r="E9802">
            <v>8</v>
          </cell>
        </row>
        <row r="9803">
          <cell r="B9803">
            <v>8481309102</v>
          </cell>
          <cell r="C9803" t="str">
            <v>- - - для производства авиационных двигателей и/или гражданских воздушных судов &lt;5&gt;</v>
          </cell>
          <cell r="D9803" t="str">
            <v>-</v>
          </cell>
          <cell r="E9803">
            <v>0</v>
          </cell>
        </row>
        <row r="9804">
          <cell r="B9804">
            <v>8481309108</v>
          </cell>
          <cell r="C9804" t="str">
            <v>- - - прочие</v>
          </cell>
          <cell r="D9804" t="str">
            <v>-</v>
          </cell>
          <cell r="E9804">
            <v>7</v>
          </cell>
        </row>
        <row r="9805">
          <cell r="B9805">
            <v>8481309901</v>
          </cell>
          <cell r="C9805" t="str">
            <v>- - - для гражданских воздушных судов &lt;5&gt;</v>
          </cell>
          <cell r="D9805" t="str">
            <v>-</v>
          </cell>
          <cell r="E9805">
            <v>0</v>
          </cell>
        </row>
        <row r="9806">
          <cell r="B9806">
            <v>8481309908</v>
          </cell>
          <cell r="C9806" t="str">
            <v>- - - прочие</v>
          </cell>
          <cell r="D9806" t="str">
            <v>-</v>
          </cell>
          <cell r="E9806">
            <v>7</v>
          </cell>
        </row>
        <row r="9807">
          <cell r="B9807">
            <v>8481401000</v>
          </cell>
          <cell r="C9807" t="str">
            <v>- - из литейного чугуна или стали</v>
          </cell>
          <cell r="D9807" t="str">
            <v>-</v>
          </cell>
          <cell r="E9807">
            <v>9</v>
          </cell>
        </row>
        <row r="9808">
          <cell r="B9808">
            <v>8481409001</v>
          </cell>
          <cell r="C9808" t="str">
            <v>- - - для производства гражданских воздушных судов &lt;5&gt;</v>
          </cell>
          <cell r="D9808" t="str">
            <v>-</v>
          </cell>
          <cell r="E9808">
            <v>0</v>
          </cell>
        </row>
        <row r="9809">
          <cell r="B9809">
            <v>8481409009</v>
          </cell>
          <cell r="C9809" t="str">
            <v>- - - прочие</v>
          </cell>
          <cell r="D9809" t="str">
            <v>-</v>
          </cell>
          <cell r="E9809">
            <v>7</v>
          </cell>
        </row>
        <row r="9810">
          <cell r="B9810">
            <v>8481801100</v>
          </cell>
          <cell r="C9810" t="str">
            <v>- - - арматура смесительная</v>
          </cell>
          <cell r="D9810" t="str">
            <v>-</v>
          </cell>
          <cell r="E9810">
            <v>7</v>
          </cell>
        </row>
        <row r="9811">
          <cell r="B9811">
            <v>8481801900</v>
          </cell>
          <cell r="C9811" t="str">
            <v>- - - прочие</v>
          </cell>
          <cell r="D9811" t="str">
            <v>-</v>
          </cell>
          <cell r="E9811">
            <v>5</v>
          </cell>
        </row>
        <row r="9812">
          <cell r="B9812">
            <v>8481803100</v>
          </cell>
          <cell r="C9812" t="str">
            <v>- - - арматура термостатическая</v>
          </cell>
          <cell r="D9812" t="str">
            <v>-</v>
          </cell>
          <cell r="E9812">
            <v>10</v>
          </cell>
        </row>
        <row r="9813">
          <cell r="B9813">
            <v>8481803900</v>
          </cell>
          <cell r="C9813" t="str">
            <v>- - - прочая</v>
          </cell>
          <cell r="D9813" t="str">
            <v>-</v>
          </cell>
          <cell r="E9813">
            <v>10</v>
          </cell>
        </row>
        <row r="9814">
          <cell r="B9814">
            <v>8481804000</v>
          </cell>
          <cell r="C9814" t="str">
            <v>- - арматура для пневматических шин и камер</v>
          </cell>
          <cell r="D9814" t="str">
            <v>-</v>
          </cell>
          <cell r="E9814">
            <v>7</v>
          </cell>
        </row>
        <row r="9815">
          <cell r="B9815">
            <v>8481805100</v>
          </cell>
          <cell r="C9815" t="str">
            <v>- - - - регуляторы температуры</v>
          </cell>
          <cell r="D9815" t="str">
            <v>-</v>
          </cell>
          <cell r="E9815">
            <v>10</v>
          </cell>
        </row>
        <row r="9816">
          <cell r="B9816">
            <v>8481805910</v>
          </cell>
          <cell r="C9816" t="str">
            <v>- - - - - регуляторы давления</v>
          </cell>
          <cell r="D9816" t="str">
            <v>-</v>
          </cell>
          <cell r="E9816">
            <v>0</v>
          </cell>
        </row>
        <row r="9817">
          <cell r="B9817">
            <v>8481805990</v>
          </cell>
          <cell r="C9817" t="str">
            <v>- - - - - прочая</v>
          </cell>
          <cell r="D9817" t="str">
            <v>-</v>
          </cell>
          <cell r="E9817">
            <v>7</v>
          </cell>
        </row>
        <row r="9818">
          <cell r="B9818">
            <v>8481806100</v>
          </cell>
          <cell r="C9818" t="str">
            <v>- - - - - из литейного чугуна</v>
          </cell>
          <cell r="D9818" t="str">
            <v>-</v>
          </cell>
          <cell r="E9818">
            <v>9</v>
          </cell>
        </row>
        <row r="9819">
          <cell r="B9819">
            <v>8481806310</v>
          </cell>
          <cell r="C9819" t="str">
            <v>- - - - - - предназначенные для работы при температуре окружающего воздуха -40 °C и ниже, давлении 16 Па и выше, в среде, содержащей сероводород (H2S) &lt;2&gt;</v>
          </cell>
          <cell r="D9819" t="str">
            <v>-</v>
          </cell>
          <cell r="E9819">
            <v>0</v>
          </cell>
        </row>
        <row r="9820">
          <cell r="B9820">
            <v>8481806320</v>
          </cell>
          <cell r="C9820" t="str">
            <v>- - - - - - предназначенные для работы при температуре окружающего воздуха -55 °C и ниже, давлении 80 Па и выше &lt;2&gt;</v>
          </cell>
          <cell r="D9820" t="str">
            <v>-</v>
          </cell>
          <cell r="E9820">
            <v>0</v>
          </cell>
        </row>
        <row r="9821">
          <cell r="B9821">
            <v>8481806390</v>
          </cell>
          <cell r="C9821" t="str">
            <v>- - - - - - прочие</v>
          </cell>
          <cell r="D9821" t="str">
            <v>-</v>
          </cell>
          <cell r="E9821">
            <v>7.5</v>
          </cell>
        </row>
        <row r="9822">
          <cell r="B9822">
            <v>8481806900</v>
          </cell>
          <cell r="C9822" t="str">
            <v>- - - - - прочие</v>
          </cell>
          <cell r="D9822" t="str">
            <v>-</v>
          </cell>
          <cell r="E9822">
            <v>9</v>
          </cell>
        </row>
        <row r="9823">
          <cell r="B9823">
            <v>8481807100</v>
          </cell>
          <cell r="C9823" t="str">
            <v>- - - - - из литейного чугуна</v>
          </cell>
          <cell r="D9823" t="str">
            <v>-</v>
          </cell>
          <cell r="E9823">
            <v>9</v>
          </cell>
        </row>
        <row r="9824">
          <cell r="B9824">
            <v>8481807310</v>
          </cell>
          <cell r="C9824" t="str">
            <v>- - - - - - предназначенные для работы при температуре окружающего воздуха -40 °C и ниже, давлении 16 Па и выше, в среде, содержащей сероводород (H2S) &lt;2&gt;</v>
          </cell>
          <cell r="D9824" t="str">
            <v>-</v>
          </cell>
          <cell r="E9824">
            <v>0</v>
          </cell>
        </row>
        <row r="9825">
          <cell r="B9825">
            <v>8481807320</v>
          </cell>
          <cell r="C9825" t="str">
            <v>- - - - - - предназначенные для работы при температуре окружающего воздуха -55 °C и ниже, давлении 80 Па и выше &lt;2&gt;</v>
          </cell>
          <cell r="D9825" t="str">
            <v>-</v>
          </cell>
          <cell r="E9825">
            <v>0</v>
          </cell>
        </row>
        <row r="9826">
          <cell r="B9826">
            <v>8481807391</v>
          </cell>
          <cell r="C9826" t="str">
            <v>- - - - - - - для промышленной сборки моторных транспортных средств товарных позиций 8701 - 8705, их узлов и агрегатов &lt;5&gt;</v>
          </cell>
          <cell r="D9826" t="str">
            <v>-</v>
          </cell>
          <cell r="E9826">
            <v>5</v>
          </cell>
        </row>
        <row r="9827">
          <cell r="B9827">
            <v>8481807399</v>
          </cell>
          <cell r="C9827" t="str">
            <v>- - - - - - - прочие</v>
          </cell>
          <cell r="D9827" t="str">
            <v>-</v>
          </cell>
          <cell r="E9827">
            <v>5</v>
          </cell>
        </row>
        <row r="9828">
          <cell r="B9828">
            <v>8481807900</v>
          </cell>
          <cell r="C9828" t="str">
            <v>- - - - - прочие</v>
          </cell>
          <cell r="D9828" t="str">
            <v>-</v>
          </cell>
          <cell r="E9828">
            <v>9</v>
          </cell>
        </row>
        <row r="9829">
          <cell r="B9829">
            <v>8481808110</v>
          </cell>
          <cell r="C9829" t="str">
            <v>- - - - - предназначенные для работы при температуре окружающего воздуха -40 °C и ниже, давлении 16 Па и выше, в среде, содержащей сероводород (H2S) &lt;2&gt;</v>
          </cell>
          <cell r="D9829" t="str">
            <v>-</v>
          </cell>
          <cell r="E9829">
            <v>0</v>
          </cell>
        </row>
        <row r="9830">
          <cell r="B9830">
            <v>8481808120</v>
          </cell>
          <cell r="C9830" t="str">
            <v>- - - - - предназначенные для работы при температуре окружающего воздуха -55 °C и ниже, давлении 80 Па и выше &lt;2&gt;</v>
          </cell>
          <cell r="D9830" t="str">
            <v>-</v>
          </cell>
          <cell r="E9830">
            <v>0</v>
          </cell>
        </row>
        <row r="9831">
          <cell r="B9831">
            <v>8481808191</v>
          </cell>
          <cell r="C9831" t="str">
            <v>- - - - - - для производства гражданских воздушных судов &lt;5&gt;</v>
          </cell>
          <cell r="D9831" t="str">
            <v>-</v>
          </cell>
          <cell r="E9831">
            <v>0</v>
          </cell>
        </row>
        <row r="9832">
          <cell r="B9832">
            <v>8481808199</v>
          </cell>
          <cell r="C9832" t="str">
            <v>- - - - - - прочие</v>
          </cell>
          <cell r="D9832" t="str">
            <v>-</v>
          </cell>
          <cell r="E9832">
            <v>7</v>
          </cell>
        </row>
        <row r="9833">
          <cell r="B9833">
            <v>8481808501</v>
          </cell>
          <cell r="C9833" t="str">
            <v>- - - - - предназначенные для работы при температуре окружающего воздуха -40 °C и ниже, давлении 16 Па и выше, в среде, содержащей сероводород (H2S) &lt;2&gt;</v>
          </cell>
          <cell r="D9833" t="str">
            <v>-</v>
          </cell>
          <cell r="E9833">
            <v>0</v>
          </cell>
        </row>
        <row r="9834">
          <cell r="B9834">
            <v>8481808502</v>
          </cell>
          <cell r="C9834" t="str">
            <v>- - - - - предназначенные для работы при температуре окружающего воздуха -55 °C и ниже, давлении 80 Па и выше &lt;2&gt;</v>
          </cell>
          <cell r="D9834" t="str">
            <v>-</v>
          </cell>
          <cell r="E9834">
            <v>0</v>
          </cell>
        </row>
        <row r="9835">
          <cell r="B9835">
            <v>8481808507</v>
          </cell>
          <cell r="C9835" t="str">
            <v>- - - - - - для гражданских воздушных судов &lt;5&gt;</v>
          </cell>
          <cell r="D9835" t="str">
            <v>-</v>
          </cell>
          <cell r="E9835">
            <v>0</v>
          </cell>
        </row>
        <row r="9836">
          <cell r="B9836">
            <v>8481808508</v>
          </cell>
          <cell r="C9836" t="str">
            <v>- - - - - - прочие</v>
          </cell>
          <cell r="D9836" t="str">
            <v>-</v>
          </cell>
          <cell r="E9836">
            <v>9</v>
          </cell>
        </row>
        <row r="9837">
          <cell r="B9837">
            <v>8481808700</v>
          </cell>
          <cell r="C9837" t="str">
            <v>- - - - арматура мембранная</v>
          </cell>
          <cell r="D9837" t="str">
            <v>-</v>
          </cell>
          <cell r="E9837">
            <v>9</v>
          </cell>
        </row>
        <row r="9838">
          <cell r="B9838">
            <v>8481809902</v>
          </cell>
          <cell r="C9838" t="str">
            <v>- - - - - для производства авиационных двигателей и/или гражданских воздушных судов &lt;5&gt;</v>
          </cell>
          <cell r="D9838" t="str">
            <v>-</v>
          </cell>
          <cell r="E9838">
            <v>0</v>
          </cell>
        </row>
        <row r="9839">
          <cell r="B9839">
            <v>8481809907</v>
          </cell>
          <cell r="C9839" t="str">
            <v>- - - - - - прочая</v>
          </cell>
          <cell r="D9839" t="str">
            <v>-</v>
          </cell>
          <cell r="E9839">
            <v>7</v>
          </cell>
        </row>
        <row r="9840">
          <cell r="B9840">
            <v>8481900000</v>
          </cell>
          <cell r="C9840" t="str">
            <v>- части</v>
          </cell>
          <cell r="D9840" t="str">
            <v>-</v>
          </cell>
          <cell r="E9840">
            <v>6</v>
          </cell>
        </row>
        <row r="9841">
          <cell r="B9841">
            <v>8482101001</v>
          </cell>
          <cell r="C9841" t="str">
            <v>- - - для промышленной сборки моторных транспортных средств товарных позиций 8701 - 8705, их узлов и агрегатов &lt;5&gt;</v>
          </cell>
          <cell r="D9841" t="str">
            <v>шт</v>
          </cell>
          <cell r="E9841">
            <v>0</v>
          </cell>
        </row>
        <row r="9842">
          <cell r="B9842">
            <v>8482101002</v>
          </cell>
          <cell r="C9842" t="str">
            <v>- - - для производства авиационных двигателей</v>
          </cell>
          <cell r="D9842" t="str">
            <v>шт</v>
          </cell>
          <cell r="E9842">
            <v>0</v>
          </cell>
        </row>
        <row r="9843">
          <cell r="B9843">
            <v>8482101009</v>
          </cell>
          <cell r="C9843" t="str">
            <v>- - - прочие</v>
          </cell>
          <cell r="D9843" t="str">
            <v>шт</v>
          </cell>
          <cell r="E9843">
            <v>10</v>
          </cell>
        </row>
        <row r="9844">
          <cell r="B9844">
            <v>8482109001</v>
          </cell>
          <cell r="C9844" t="str">
            <v>- - - стоимостью на условиях франко-границы страны ввоза, не превышающей 2,2 евро за 1 кг брутто-массы</v>
          </cell>
          <cell r="D9844" t="str">
            <v>шт</v>
          </cell>
          <cell r="E9844">
            <v>10</v>
          </cell>
        </row>
        <row r="9845">
          <cell r="B9845">
            <v>8482109002</v>
          </cell>
          <cell r="C9845" t="str">
            <v>- - - - для промышленной сборки моторных транспортных средств товарных позиций 8701 - 8705, их узлов и агрегатов &lt;5&gt;</v>
          </cell>
          <cell r="D9845" t="str">
            <v>шт</v>
          </cell>
          <cell r="E9845">
            <v>0</v>
          </cell>
        </row>
        <row r="9846">
          <cell r="B9846">
            <v>8482109003</v>
          </cell>
          <cell r="C9846" t="str">
            <v>- - - - для производства авиационных двигателей &lt;5&gt;</v>
          </cell>
          <cell r="D9846" t="str">
            <v>шт</v>
          </cell>
          <cell r="E9846">
            <v>0</v>
          </cell>
        </row>
        <row r="9847">
          <cell r="B9847">
            <v>8482109008</v>
          </cell>
          <cell r="C9847" t="str">
            <v>- - - - прочие</v>
          </cell>
          <cell r="D9847" t="str">
            <v>шт</v>
          </cell>
          <cell r="E9847">
            <v>10</v>
          </cell>
        </row>
        <row r="9848">
          <cell r="B9848">
            <v>8482200001</v>
          </cell>
          <cell r="C9848" t="str">
            <v>- - для промышленной сборки моторных транспортных средств товарных позиций 8701 - 8705, их узлов и агрегатов &lt;5&gt;</v>
          </cell>
          <cell r="D9848" t="str">
            <v>шт</v>
          </cell>
          <cell r="E9848">
            <v>0</v>
          </cell>
        </row>
        <row r="9849">
          <cell r="B9849">
            <v>8482200002</v>
          </cell>
          <cell r="C9849" t="str">
            <v>- - для производства авиационных двигателей &lt;5&gt;</v>
          </cell>
          <cell r="D9849" t="str">
            <v>шт</v>
          </cell>
          <cell r="E9849">
            <v>0</v>
          </cell>
        </row>
        <row r="9850">
          <cell r="B9850">
            <v>8482200009</v>
          </cell>
          <cell r="C9850" t="str">
            <v>- - прочие</v>
          </cell>
          <cell r="D9850" t="str">
            <v>шт</v>
          </cell>
          <cell r="E9850">
            <v>10</v>
          </cell>
        </row>
        <row r="9851">
          <cell r="B9851">
            <v>8482300001</v>
          </cell>
          <cell r="C9851" t="str">
            <v>- - для производства авиационных двигателей &lt;5&gt;</v>
          </cell>
          <cell r="D9851" t="str">
            <v>шт</v>
          </cell>
          <cell r="E9851">
            <v>0</v>
          </cell>
        </row>
        <row r="9852">
          <cell r="B9852">
            <v>8482300009</v>
          </cell>
          <cell r="C9852" t="str">
            <v>- - прочие</v>
          </cell>
          <cell r="D9852" t="str">
            <v>шт</v>
          </cell>
          <cell r="E9852">
            <v>10</v>
          </cell>
        </row>
        <row r="9853">
          <cell r="B9853">
            <v>8482400001</v>
          </cell>
          <cell r="C9853" t="str">
            <v>- - для промышленной сборки моторных транспортных средств товарных позиций 8701 - 8705, их узлов и агрегатов &lt;5&gt;</v>
          </cell>
          <cell r="D9853" t="str">
            <v>шт</v>
          </cell>
          <cell r="E9853">
            <v>0</v>
          </cell>
        </row>
        <row r="9854">
          <cell r="B9854">
            <v>8482400009</v>
          </cell>
          <cell r="C9854" t="str">
            <v>- - прочие</v>
          </cell>
          <cell r="D9854" t="str">
            <v>шт</v>
          </cell>
          <cell r="E9854">
            <v>10</v>
          </cell>
        </row>
        <row r="9855">
          <cell r="B9855">
            <v>8482500001</v>
          </cell>
          <cell r="C9855" t="str">
            <v>- - для промышленной сборки моторных транспортных средств товарных позиций 8701 - 8705, их узлов и агрегатов &lt;5&gt;</v>
          </cell>
          <cell r="D9855" t="str">
            <v>шт</v>
          </cell>
          <cell r="E9855">
            <v>0</v>
          </cell>
        </row>
        <row r="9856">
          <cell r="B9856">
            <v>8482500002</v>
          </cell>
          <cell r="C9856" t="str">
            <v>- - для производства авиационных двигателей &lt;5&gt;</v>
          </cell>
          <cell r="D9856" t="str">
            <v>шт</v>
          </cell>
          <cell r="E9856">
            <v>0</v>
          </cell>
        </row>
        <row r="9857">
          <cell r="B9857">
            <v>8482500009</v>
          </cell>
          <cell r="C9857" t="str">
            <v>- - прочие</v>
          </cell>
          <cell r="D9857" t="str">
            <v>шт</v>
          </cell>
          <cell r="E9857">
            <v>10</v>
          </cell>
        </row>
        <row r="9858">
          <cell r="B9858">
            <v>8482800001</v>
          </cell>
          <cell r="C9858" t="str">
            <v>- - для промышленной сборки моторных транспортных средств товарных позиций 8701 - 8705, их узлов и агрегатов &lt;5&gt;</v>
          </cell>
          <cell r="D9858" t="str">
            <v>шт</v>
          </cell>
          <cell r="E9858">
            <v>0</v>
          </cell>
        </row>
        <row r="9859">
          <cell r="B9859">
            <v>8482800002</v>
          </cell>
          <cell r="C9859" t="str">
            <v>- - для производства авиационных двигателей &lt;5&gt;</v>
          </cell>
          <cell r="D9859" t="str">
            <v>шт</v>
          </cell>
          <cell r="E9859">
            <v>0</v>
          </cell>
        </row>
        <row r="9860">
          <cell r="B9860">
            <v>8482800009</v>
          </cell>
          <cell r="C9860" t="str">
            <v>- - прочие</v>
          </cell>
          <cell r="D9860" t="str">
            <v>шт</v>
          </cell>
          <cell r="E9860">
            <v>10</v>
          </cell>
        </row>
        <row r="9861">
          <cell r="B9861">
            <v>8482911000</v>
          </cell>
          <cell r="C9861" t="str">
            <v>- - - конические ролики</v>
          </cell>
          <cell r="D9861" t="str">
            <v>-</v>
          </cell>
          <cell r="E9861">
            <v>10</v>
          </cell>
        </row>
        <row r="9862">
          <cell r="B9862">
            <v>8482919000</v>
          </cell>
          <cell r="C9862" t="str">
            <v>- - - прочие</v>
          </cell>
          <cell r="D9862" t="str">
            <v>-</v>
          </cell>
          <cell r="E9862">
            <v>10</v>
          </cell>
        </row>
        <row r="9863">
          <cell r="B9863">
            <v>8482990000</v>
          </cell>
          <cell r="C9863" t="str">
            <v>- - прочие</v>
          </cell>
          <cell r="D9863" t="str">
            <v>-</v>
          </cell>
          <cell r="E9863">
            <v>10</v>
          </cell>
        </row>
        <row r="9864">
          <cell r="B9864">
            <v>8483102101</v>
          </cell>
          <cell r="C9864" t="str">
            <v>- - - - для промышленной сборки моторных транспортных средств товарных позиций 8701 - 8705, их узлов и агрегатов &lt;5&gt;</v>
          </cell>
          <cell r="D9864" t="str">
            <v>шт</v>
          </cell>
          <cell r="E9864">
            <v>0</v>
          </cell>
        </row>
        <row r="9865">
          <cell r="B9865">
            <v>8483102102</v>
          </cell>
          <cell r="C9865" t="str">
            <v>- - - - для производства авиационных двигателей &lt;5&gt;</v>
          </cell>
          <cell r="D9865" t="str">
            <v>шт</v>
          </cell>
          <cell r="E9865">
            <v>0</v>
          </cell>
        </row>
        <row r="9866">
          <cell r="B9866">
            <v>8483102108</v>
          </cell>
          <cell r="C9866" t="str">
            <v>- - - - прочие</v>
          </cell>
          <cell r="D9866" t="str">
            <v>шт</v>
          </cell>
          <cell r="E9866">
            <v>5</v>
          </cell>
        </row>
        <row r="9867">
          <cell r="B9867">
            <v>8483102501</v>
          </cell>
          <cell r="C9867" t="str">
            <v>- - - - для промышленной сборки моторных транспортных средств товарных позиций 8701 - 8705, их узлов и агрегатов &lt;5&gt;</v>
          </cell>
          <cell r="D9867" t="str">
            <v>шт</v>
          </cell>
          <cell r="E9867">
            <v>0</v>
          </cell>
        </row>
        <row r="9868">
          <cell r="B9868">
            <v>8483102509</v>
          </cell>
          <cell r="C9868" t="str">
            <v>- - - - прочие</v>
          </cell>
          <cell r="D9868" t="str">
            <v>шт</v>
          </cell>
          <cell r="E9868">
            <v>5</v>
          </cell>
        </row>
        <row r="9869">
          <cell r="B9869">
            <v>8483102901</v>
          </cell>
          <cell r="C9869" t="str">
            <v>- - - - для промышленной сборки моторных транспортных средств товарных позиций 8701 - 8705, их узлов и агрегатов &lt;5&gt;</v>
          </cell>
          <cell r="D9869" t="str">
            <v>шт</v>
          </cell>
          <cell r="E9869">
            <v>0</v>
          </cell>
        </row>
        <row r="9870">
          <cell r="B9870">
            <v>8483102909</v>
          </cell>
          <cell r="C9870" t="str">
            <v>- - - - прочие</v>
          </cell>
          <cell r="D9870" t="str">
            <v>шт</v>
          </cell>
          <cell r="E9870">
            <v>5</v>
          </cell>
        </row>
        <row r="9871">
          <cell r="B9871">
            <v>8483105000</v>
          </cell>
          <cell r="C9871" t="str">
            <v>- - шарнирные валы</v>
          </cell>
          <cell r="D9871" t="str">
            <v>шт</v>
          </cell>
          <cell r="E9871">
            <v>5</v>
          </cell>
        </row>
        <row r="9872">
          <cell r="B9872">
            <v>8483109500</v>
          </cell>
          <cell r="C9872" t="str">
            <v>- - прочие</v>
          </cell>
          <cell r="D9872" t="str">
            <v>шт</v>
          </cell>
          <cell r="E9872">
            <v>5</v>
          </cell>
        </row>
        <row r="9873">
          <cell r="B9873">
            <v>8483200000</v>
          </cell>
          <cell r="C9873" t="str">
            <v>- корпуса подшипников со встроенными шариковыми или роликовыми подшипниками</v>
          </cell>
          <cell r="D9873" t="str">
            <v>шт</v>
          </cell>
          <cell r="E9873">
            <v>5</v>
          </cell>
        </row>
        <row r="9874">
          <cell r="B9874">
            <v>8483303201</v>
          </cell>
          <cell r="C9874" t="str">
            <v>- - - - для производства авиационных двигателей &lt;5&gt;</v>
          </cell>
          <cell r="D9874" t="str">
            <v>шт</v>
          </cell>
          <cell r="E9874">
            <v>0</v>
          </cell>
        </row>
        <row r="9875">
          <cell r="B9875">
            <v>8483303209</v>
          </cell>
          <cell r="C9875" t="str">
            <v>- - - - прочие</v>
          </cell>
          <cell r="D9875" t="str">
            <v>шт</v>
          </cell>
          <cell r="E9875">
            <v>5</v>
          </cell>
        </row>
        <row r="9876">
          <cell r="B9876">
            <v>8483303801</v>
          </cell>
          <cell r="C9876" t="str">
            <v>- - - - для производства авиационных двигателей &lt;5&gt;</v>
          </cell>
          <cell r="D9876" t="str">
            <v>шт</v>
          </cell>
          <cell r="E9876">
            <v>0</v>
          </cell>
        </row>
        <row r="9877">
          <cell r="B9877">
            <v>8483303809</v>
          </cell>
          <cell r="C9877" t="str">
            <v>- - - - прочие</v>
          </cell>
          <cell r="D9877" t="str">
            <v>шт</v>
          </cell>
          <cell r="E9877">
            <v>5</v>
          </cell>
        </row>
        <row r="9878">
          <cell r="B9878">
            <v>8483308001</v>
          </cell>
          <cell r="C9878" t="str">
            <v>- - - для промышленной сборки моторных транспортных средств товарных позиций 8701 - 8705, их узлов и агрегатов &lt;5&gt;</v>
          </cell>
          <cell r="D9878" t="str">
            <v>шт</v>
          </cell>
          <cell r="E9878">
            <v>0</v>
          </cell>
        </row>
        <row r="9879">
          <cell r="B9879">
            <v>8483308003</v>
          </cell>
          <cell r="C9879" t="str">
            <v>- - - для производства авиационных двигателей и/или гражданских воздушных судов &lt;5&gt;</v>
          </cell>
          <cell r="D9879" t="str">
            <v>шт</v>
          </cell>
          <cell r="E9879">
            <v>0</v>
          </cell>
        </row>
        <row r="9880">
          <cell r="B9880">
            <v>8483308007</v>
          </cell>
          <cell r="C9880" t="str">
            <v>- - - прочие</v>
          </cell>
          <cell r="D9880" t="str">
            <v>шт</v>
          </cell>
          <cell r="E9880">
            <v>5</v>
          </cell>
        </row>
        <row r="9881">
          <cell r="B9881">
            <v>8483402100</v>
          </cell>
          <cell r="C9881" t="str">
            <v>- - - с цилиндрическими прямозубыми колесами и геликоидальными зубчатыми колесами</v>
          </cell>
          <cell r="D9881" t="str">
            <v>шт</v>
          </cell>
          <cell r="E9881">
            <v>3</v>
          </cell>
        </row>
        <row r="9882">
          <cell r="B9882">
            <v>8483402301</v>
          </cell>
          <cell r="C9882" t="str">
            <v>- - - - для гражданских воздушных судов &lt;5&gt;</v>
          </cell>
          <cell r="D9882" t="str">
            <v>шт</v>
          </cell>
          <cell r="E9882">
            <v>0</v>
          </cell>
        </row>
        <row r="9883">
          <cell r="B9883">
            <v>8483402309</v>
          </cell>
          <cell r="C9883" t="str">
            <v>- - - - прочие</v>
          </cell>
          <cell r="D9883" t="str">
            <v>шт</v>
          </cell>
          <cell r="E9883">
            <v>3</v>
          </cell>
        </row>
        <row r="9884">
          <cell r="B9884">
            <v>8483402500</v>
          </cell>
          <cell r="C9884" t="str">
            <v>- - - червячные передачи</v>
          </cell>
          <cell r="D9884" t="str">
            <v>шт</v>
          </cell>
          <cell r="E9884">
            <v>3</v>
          </cell>
        </row>
        <row r="9885">
          <cell r="B9885">
            <v>8483402900</v>
          </cell>
          <cell r="C9885" t="str">
            <v>- - - прочие</v>
          </cell>
          <cell r="D9885" t="str">
            <v>шт</v>
          </cell>
          <cell r="E9885">
            <v>3</v>
          </cell>
        </row>
        <row r="9886">
          <cell r="B9886">
            <v>8483403001</v>
          </cell>
          <cell r="C9886" t="str">
            <v>- - - для гражданских воздушных судов &lt;5&gt;</v>
          </cell>
          <cell r="D9886" t="str">
            <v>шт</v>
          </cell>
          <cell r="E9886">
            <v>0</v>
          </cell>
        </row>
        <row r="9887">
          <cell r="B9887">
            <v>8483403009</v>
          </cell>
          <cell r="C9887" t="str">
            <v>- - - прочие</v>
          </cell>
          <cell r="D9887" t="str">
            <v>шт</v>
          </cell>
          <cell r="E9887">
            <v>5</v>
          </cell>
        </row>
        <row r="9888">
          <cell r="B9888">
            <v>8483405101</v>
          </cell>
          <cell r="C9888" t="str">
            <v>- - - - для производства авиационных двигателей &lt;5&gt;</v>
          </cell>
          <cell r="D9888" t="str">
            <v>шт</v>
          </cell>
          <cell r="E9888">
            <v>0</v>
          </cell>
        </row>
        <row r="9889">
          <cell r="B9889">
            <v>8483405109</v>
          </cell>
          <cell r="C9889" t="str">
            <v>- - - - прочие</v>
          </cell>
          <cell r="D9889" t="str">
            <v>шт</v>
          </cell>
          <cell r="E9889">
            <v>5</v>
          </cell>
        </row>
        <row r="9890">
          <cell r="B9890">
            <v>8483405900</v>
          </cell>
          <cell r="C9890" t="str">
            <v>- - - прочие</v>
          </cell>
          <cell r="D9890" t="str">
            <v>шт</v>
          </cell>
          <cell r="E9890">
            <v>5</v>
          </cell>
        </row>
        <row r="9891">
          <cell r="B9891">
            <v>8483409000</v>
          </cell>
          <cell r="C9891" t="str">
            <v>- - прочие</v>
          </cell>
          <cell r="D9891" t="str">
            <v>шт</v>
          </cell>
          <cell r="E9891">
            <v>5</v>
          </cell>
        </row>
        <row r="9892">
          <cell r="B9892">
            <v>8483502000</v>
          </cell>
          <cell r="C9892" t="str">
            <v>- - чугунные литые или стальные литые</v>
          </cell>
          <cell r="D9892" t="str">
            <v>шт</v>
          </cell>
          <cell r="E9892">
            <v>5</v>
          </cell>
        </row>
        <row r="9893">
          <cell r="B9893">
            <v>8483508000</v>
          </cell>
          <cell r="C9893" t="str">
            <v>- - прочие</v>
          </cell>
          <cell r="D9893" t="str">
            <v>шт</v>
          </cell>
          <cell r="E9893">
            <v>5</v>
          </cell>
        </row>
        <row r="9894">
          <cell r="B9894">
            <v>8483602000</v>
          </cell>
          <cell r="C9894" t="str">
            <v>- - чугунные литые или стальные литые</v>
          </cell>
          <cell r="D9894" t="str">
            <v>шт</v>
          </cell>
          <cell r="E9894">
            <v>5</v>
          </cell>
        </row>
        <row r="9895">
          <cell r="B9895">
            <v>8483608000</v>
          </cell>
          <cell r="C9895" t="str">
            <v>- - прочие</v>
          </cell>
          <cell r="D9895" t="str">
            <v>шт</v>
          </cell>
          <cell r="E9895">
            <v>5</v>
          </cell>
        </row>
        <row r="9896">
          <cell r="B9896">
            <v>8483902001</v>
          </cell>
          <cell r="C9896" t="str">
            <v>- - - для промышленной сборки моторных транспортных средств товарных позиций 8701 - 8705, их узлов и агрегатов &lt;5&gt;</v>
          </cell>
          <cell r="D9896" t="str">
            <v>-</v>
          </cell>
          <cell r="E9896">
            <v>0</v>
          </cell>
        </row>
        <row r="9897">
          <cell r="B9897">
            <v>8483902009</v>
          </cell>
          <cell r="C9897" t="str">
            <v>- - - прочие</v>
          </cell>
          <cell r="D9897" t="str">
            <v>-</v>
          </cell>
          <cell r="E9897">
            <v>5</v>
          </cell>
        </row>
        <row r="9898">
          <cell r="B9898">
            <v>8483908100</v>
          </cell>
          <cell r="C9898" t="str">
            <v>- - - чугунные литые или стальные литые</v>
          </cell>
          <cell r="D9898" t="str">
            <v>-</v>
          </cell>
          <cell r="E9898">
            <v>5</v>
          </cell>
        </row>
        <row r="9899">
          <cell r="B9899">
            <v>8483908901</v>
          </cell>
          <cell r="C9899" t="str">
            <v>- - - - для промышленной сборки моторных транспортных средств товарных позиций 8701 - 8705, их узлов и агрегатов &lt;5&gt;</v>
          </cell>
          <cell r="D9899" t="str">
            <v>-</v>
          </cell>
          <cell r="E9899">
            <v>0</v>
          </cell>
        </row>
        <row r="9900">
          <cell r="B9900">
            <v>8483908909</v>
          </cell>
          <cell r="C9900" t="str">
            <v>- - - - прочие</v>
          </cell>
          <cell r="D9900" t="str">
            <v>-</v>
          </cell>
          <cell r="E9900">
            <v>3</v>
          </cell>
        </row>
        <row r="9901">
          <cell r="B9901">
            <v>8484100001</v>
          </cell>
          <cell r="C9901" t="str">
            <v>- - прокладки, в которых по крайней мере один слой изготовлен из плоского проката из коррозионностойкой никельсодержащей стали толщиной не менее 0,2 мм, но не более 0,3 мм (с содержанием никеля более 1,0%), предназначенные для использования в двигателях внутреннего сгорания моторных транспортных средств</v>
          </cell>
          <cell r="D9901" t="str">
            <v>-</v>
          </cell>
          <cell r="E9901">
            <v>0</v>
          </cell>
        </row>
        <row r="9902">
          <cell r="B9902">
            <v>8484100009</v>
          </cell>
          <cell r="C9902" t="str">
            <v>- - прочие</v>
          </cell>
          <cell r="D9902" t="str">
            <v>-</v>
          </cell>
          <cell r="E9902">
            <v>0</v>
          </cell>
        </row>
        <row r="9903">
          <cell r="B9903">
            <v>8484200000</v>
          </cell>
          <cell r="C9903" t="str">
            <v>- механические уплотнения</v>
          </cell>
          <cell r="D9903" t="str">
            <v>шт</v>
          </cell>
          <cell r="E9903">
            <v>0</v>
          </cell>
        </row>
        <row r="9904">
          <cell r="B9904">
            <v>8484900000</v>
          </cell>
          <cell r="C9904" t="str">
            <v>- прочие</v>
          </cell>
          <cell r="D9904" t="str">
            <v>-</v>
          </cell>
          <cell r="E9904">
            <v>0</v>
          </cell>
        </row>
        <row r="9905">
          <cell r="B9905">
            <v>8486100001</v>
          </cell>
          <cell r="C9905" t="str">
            <v>- - работающие с использованием процессов светового или фотонного излучения, кроме лазерного</v>
          </cell>
          <cell r="D9905" t="str">
            <v>шт</v>
          </cell>
          <cell r="E9905">
            <v>0</v>
          </cell>
        </row>
        <row r="9906">
          <cell r="B9906">
            <v>8486100009</v>
          </cell>
          <cell r="C9906" t="str">
            <v>- - прочие</v>
          </cell>
          <cell r="D9906" t="str">
            <v>шт</v>
          </cell>
          <cell r="E9906">
            <v>0</v>
          </cell>
        </row>
        <row r="9907">
          <cell r="B9907">
            <v>8486201000</v>
          </cell>
          <cell r="C9907" t="str">
            <v>- - станки, работающие с использованием ультразвуковых процессов</v>
          </cell>
          <cell r="D9907" t="str">
            <v>шт</v>
          </cell>
          <cell r="E9907">
            <v>0</v>
          </cell>
        </row>
        <row r="9908">
          <cell r="B9908">
            <v>8486209001</v>
          </cell>
          <cell r="C9908" t="str">
            <v>- - - работающие с использованием процессов светового или фотонного излучения, кроме лазерного, используемые в производстве полупроводниковых приборов</v>
          </cell>
          <cell r="D9908" t="str">
            <v>шт</v>
          </cell>
          <cell r="E9908">
            <v>0</v>
          </cell>
        </row>
        <row r="9909">
          <cell r="B9909">
            <v>8486209002</v>
          </cell>
          <cell r="C9909" t="str">
            <v>- - - для сухого травления рисунка на полупроводниковых материалах</v>
          </cell>
          <cell r="D9909" t="str">
            <v>шт</v>
          </cell>
          <cell r="E9909">
            <v>0</v>
          </cell>
        </row>
        <row r="9910">
          <cell r="B9910">
            <v>8486209003</v>
          </cell>
          <cell r="C9910" t="str">
            <v>- - - установки для удаления фоторезиста или очистки полупроводниковых пластин</v>
          </cell>
          <cell r="D9910" t="str">
            <v>шт</v>
          </cell>
          <cell r="E9910">
            <v>0</v>
          </cell>
        </row>
        <row r="9911">
          <cell r="B9911">
            <v>8486209004</v>
          </cell>
          <cell r="C9911" t="str">
            <v>- - - машины гибочные, кромкогибочные, правильные (включая прессы), используемые в производстве полупроводниковых приборов</v>
          </cell>
          <cell r="D9911" t="str">
            <v>шт</v>
          </cell>
          <cell r="E9911">
            <v>0</v>
          </cell>
        </row>
        <row r="9912">
          <cell r="B9912">
            <v>8486209005</v>
          </cell>
          <cell r="C9912" t="str">
            <v>- - - аппаратура для проецирования или нанесения рисунка маски на сенсибилизированные полупроводниковые материалы</v>
          </cell>
          <cell r="D9912" t="str">
            <v>шт</v>
          </cell>
          <cell r="E9912">
            <v>0</v>
          </cell>
        </row>
        <row r="9913">
          <cell r="B9913">
            <v>8486209009</v>
          </cell>
          <cell r="C9913" t="str">
            <v>- - - прочие</v>
          </cell>
          <cell r="D9913" t="str">
            <v>шт</v>
          </cell>
          <cell r="E9913">
            <v>0</v>
          </cell>
        </row>
        <row r="9914">
          <cell r="B9914">
            <v>8486301000</v>
          </cell>
          <cell r="C9914" t="str">
            <v>- - установки для химического осаждения из паровой фазы на подложки жидкокристаллических устройств</v>
          </cell>
          <cell r="D9914" t="str">
            <v>шт</v>
          </cell>
          <cell r="E9914">
            <v>0</v>
          </cell>
        </row>
        <row r="9915">
          <cell r="B9915">
            <v>8486303000</v>
          </cell>
          <cell r="C9915" t="str">
            <v>- - установки для сухого травления рисунка на подложках жидкокристаллических устройств</v>
          </cell>
          <cell r="D9915" t="str">
            <v>шт</v>
          </cell>
          <cell r="E9915">
            <v>0</v>
          </cell>
        </row>
        <row r="9916">
          <cell r="B9916">
            <v>8486305000</v>
          </cell>
          <cell r="C9916" t="str">
            <v>- - аппаратура для физического осаждения распылением на подложки жидкокристаллических устройств</v>
          </cell>
          <cell r="D9916" t="str">
            <v>шт</v>
          </cell>
          <cell r="E9916">
            <v>0</v>
          </cell>
        </row>
        <row r="9917">
          <cell r="B9917">
            <v>8486309001</v>
          </cell>
          <cell r="C9917" t="str">
            <v>- - - аппаратура для проецирования или нанесения рисунка маски на сенсибилизированные подложки плоских дисплейных панелей</v>
          </cell>
          <cell r="D9917" t="str">
            <v>шт</v>
          </cell>
          <cell r="E9917">
            <v>0</v>
          </cell>
        </row>
        <row r="9918">
          <cell r="B9918">
            <v>8486309009</v>
          </cell>
          <cell r="C9918" t="str">
            <v>- - - прочие</v>
          </cell>
          <cell r="D9918" t="str">
            <v>шт</v>
          </cell>
          <cell r="E9918">
            <v>0</v>
          </cell>
        </row>
        <row r="9919">
          <cell r="B9919">
            <v>8486400001</v>
          </cell>
          <cell r="C9919" t="str">
            <v>- - фрезерные станки, использующие сфокусированный ионный луч для изготовления или восстановления масок и фотошаблонов рисунков на полупроводниковых устройствах</v>
          </cell>
          <cell r="D9919" t="str">
            <v>шт</v>
          </cell>
          <cell r="E9919">
            <v>0</v>
          </cell>
        </row>
        <row r="9920">
          <cell r="B9920">
            <v>8486400002</v>
          </cell>
          <cell r="C9920" t="str">
            <v>- - фотокамеры, производящие рисунок, используемые для изготовления масок или фотошаблонов с покрытых фоторезистом подложек</v>
          </cell>
          <cell r="D9920" t="str">
            <v>шт</v>
          </cell>
          <cell r="E9920">
            <v>10</v>
          </cell>
        </row>
        <row r="9921">
          <cell r="B9921">
            <v>8486400003</v>
          </cell>
          <cell r="C9921" t="str">
            <v>- - инструменты для разметки, производящие рисунок, используемые для изготовления масок или фотошаблонов с покрытых фоторезистом подложек</v>
          </cell>
          <cell r="D9921" t="str">
            <v>шт</v>
          </cell>
          <cell r="E9921">
            <v>0</v>
          </cell>
        </row>
        <row r="9922">
          <cell r="B9922">
            <v>8486400009</v>
          </cell>
          <cell r="C9922" t="str">
            <v>- - прочие</v>
          </cell>
          <cell r="D9922" t="str">
            <v>шт</v>
          </cell>
          <cell r="E9922">
            <v>0</v>
          </cell>
        </row>
        <row r="9923">
          <cell r="B9923">
            <v>8486901000</v>
          </cell>
          <cell r="C9923" t="str">
            <v>- - приспособления для крепления инструмента и самораскрывающиеся резьбонарезные головки; приспособления для крепления обрабатываемых деталей</v>
          </cell>
          <cell r="D9923" t="str">
            <v>-</v>
          </cell>
          <cell r="E9923">
            <v>0</v>
          </cell>
        </row>
        <row r="9924">
          <cell r="B9924">
            <v>8486902000</v>
          </cell>
          <cell r="C9924" t="str">
            <v>- - - части центрифуг для нанесения фотографических эмульсий на подложки жидкокристаллических устройств</v>
          </cell>
          <cell r="D9924" t="str">
            <v>-</v>
          </cell>
          <cell r="E9924">
            <v>0</v>
          </cell>
        </row>
        <row r="9925">
          <cell r="B9925">
            <v>8486903000</v>
          </cell>
          <cell r="C9925" t="str">
            <v>- - - части машин для очистки металлических выводов, устанавливаемых в корпус полупроводниковых приборов, перед нанесением гальванического покрытия</v>
          </cell>
          <cell r="D9925" t="str">
            <v>-</v>
          </cell>
          <cell r="E9925">
            <v>0</v>
          </cell>
        </row>
        <row r="9926">
          <cell r="B9926">
            <v>8486904000</v>
          </cell>
          <cell r="C9926" t="str">
            <v>- - - части аппаратуры для физического осаждения распылением на подложки жидкокристаллических устройств</v>
          </cell>
          <cell r="D9926" t="str">
            <v>-</v>
          </cell>
          <cell r="E9926">
            <v>0</v>
          </cell>
        </row>
        <row r="9927">
          <cell r="B9927">
            <v>8486905000</v>
          </cell>
          <cell r="C9927" t="str">
            <v>- - - части и принадлежности установок для сухого травления рисунка на подложках жидкокристаллических устройств</v>
          </cell>
          <cell r="D9927" t="str">
            <v>-</v>
          </cell>
          <cell r="E9927">
            <v>0</v>
          </cell>
        </row>
        <row r="9928">
          <cell r="B9928">
            <v>8486906000</v>
          </cell>
          <cell r="C9928" t="str">
            <v>- - - части и принадлежности установок для химического осаждения из паровой фазы на подложки жидкокристаллических устройств</v>
          </cell>
          <cell r="D9928" t="str">
            <v>-</v>
          </cell>
          <cell r="E9928">
            <v>0</v>
          </cell>
        </row>
        <row r="9929">
          <cell r="B9929">
            <v>8486907000</v>
          </cell>
          <cell r="C9929" t="str">
            <v>- - - части и принадлежности станков, работающих с использованием ультразвуковых процессов</v>
          </cell>
          <cell r="D9929" t="str">
            <v>-</v>
          </cell>
          <cell r="E9929">
            <v>0</v>
          </cell>
        </row>
        <row r="9930">
          <cell r="B9930">
            <v>8486909001</v>
          </cell>
          <cell r="C9930" t="str">
            <v>- - - - для аппаратуры подсубпозиции 8486 40 000 2</v>
          </cell>
          <cell r="D9930" t="str">
            <v>-</v>
          </cell>
          <cell r="E9930">
            <v>5</v>
          </cell>
        </row>
        <row r="9931">
          <cell r="B9931">
            <v>8486909002</v>
          </cell>
          <cell r="C9931" t="str">
            <v>- - - - для аппаратуры подсубпозиции 8486 40 000 3</v>
          </cell>
          <cell r="D9931" t="str">
            <v>-</v>
          </cell>
          <cell r="E9931">
            <v>0</v>
          </cell>
        </row>
        <row r="9932">
          <cell r="B9932">
            <v>8486909003</v>
          </cell>
          <cell r="C9932" t="str">
            <v>- - - - для аппаратуры подсубпозиции 8486 20 900 5</v>
          </cell>
          <cell r="D9932" t="str">
            <v>-</v>
          </cell>
          <cell r="E9932">
            <v>0</v>
          </cell>
        </row>
        <row r="9933">
          <cell r="B9933">
            <v>8486909008</v>
          </cell>
          <cell r="C9933" t="str">
            <v>- - - - прочие</v>
          </cell>
          <cell r="D9933" t="str">
            <v>-</v>
          </cell>
          <cell r="E9933">
            <v>0</v>
          </cell>
        </row>
        <row r="9934">
          <cell r="B9934">
            <v>8487101000</v>
          </cell>
          <cell r="C9934" t="str">
            <v>- - из бронзы</v>
          </cell>
          <cell r="D9934" t="str">
            <v>шт</v>
          </cell>
          <cell r="E9934">
            <v>5</v>
          </cell>
        </row>
        <row r="9935">
          <cell r="B9935">
            <v>8487109000</v>
          </cell>
          <cell r="C9935" t="str">
            <v>- - прочие</v>
          </cell>
          <cell r="D9935" t="str">
            <v>шт</v>
          </cell>
          <cell r="E9935">
            <v>5</v>
          </cell>
        </row>
        <row r="9936">
          <cell r="B9936">
            <v>8487904000</v>
          </cell>
          <cell r="C9936" t="str">
            <v>- - из литого чугуна</v>
          </cell>
          <cell r="D9936" t="str">
            <v>-</v>
          </cell>
          <cell r="E9936">
            <v>0</v>
          </cell>
        </row>
        <row r="9937">
          <cell r="B9937">
            <v>8487905100</v>
          </cell>
          <cell r="C9937" t="str">
            <v>- - - из литой стали</v>
          </cell>
          <cell r="D9937" t="str">
            <v>-</v>
          </cell>
          <cell r="E9937">
            <v>5</v>
          </cell>
        </row>
        <row r="9938">
          <cell r="B9938">
            <v>8487905700</v>
          </cell>
          <cell r="C9938" t="str">
            <v>- - - кованые или штампованные из черных металлов</v>
          </cell>
          <cell r="D9938" t="str">
            <v>-</v>
          </cell>
          <cell r="E9938">
            <v>0</v>
          </cell>
        </row>
        <row r="9939">
          <cell r="B9939">
            <v>8487905900</v>
          </cell>
          <cell r="C9939" t="str">
            <v>- - - прочие</v>
          </cell>
          <cell r="D9939" t="str">
            <v>-</v>
          </cell>
          <cell r="E9939">
            <v>0</v>
          </cell>
        </row>
        <row r="9940">
          <cell r="B9940">
            <v>8487909000</v>
          </cell>
          <cell r="C9940" t="str">
            <v>- - прочие</v>
          </cell>
          <cell r="D9940" t="str">
            <v>-</v>
          </cell>
          <cell r="E9940">
            <v>0</v>
          </cell>
        </row>
        <row r="9941">
          <cell r="B9941">
            <v>8501101001</v>
          </cell>
          <cell r="C9941" t="str">
            <v>- - - для гражданских воздушных судов &lt;5&gt;</v>
          </cell>
          <cell r="D9941" t="str">
            <v>шт</v>
          </cell>
          <cell r="E9941">
            <v>0</v>
          </cell>
        </row>
        <row r="9942">
          <cell r="B9942">
            <v>8501101009</v>
          </cell>
          <cell r="C9942" t="str">
            <v>- - - прочие</v>
          </cell>
          <cell r="D9942" t="str">
            <v>шт</v>
          </cell>
          <cell r="E9942">
            <v>10</v>
          </cell>
        </row>
        <row r="9943">
          <cell r="B9943">
            <v>8501109100</v>
          </cell>
          <cell r="C9943" t="str">
            <v>- - - универсальные двигатели переменного/постоянного тока</v>
          </cell>
          <cell r="D9943" t="str">
            <v>шт</v>
          </cell>
          <cell r="E9943">
            <v>11</v>
          </cell>
        </row>
        <row r="9944">
          <cell r="B9944">
            <v>8501109300</v>
          </cell>
          <cell r="C9944" t="str">
            <v>- - - двигатели переменного тока</v>
          </cell>
          <cell r="D9944" t="str">
            <v>шт</v>
          </cell>
          <cell r="E9944">
            <v>11</v>
          </cell>
        </row>
        <row r="9945">
          <cell r="B9945">
            <v>8501109900</v>
          </cell>
          <cell r="C9945" t="str">
            <v>- - - двигатели постоянного тока</v>
          </cell>
          <cell r="D9945" t="str">
            <v>шт</v>
          </cell>
          <cell r="E9945">
            <v>11</v>
          </cell>
        </row>
        <row r="9946">
          <cell r="B9946">
            <v>8501200001</v>
          </cell>
          <cell r="C9946" t="str">
            <v>- - номинальной выходной мощностью более 735 Вт, но не более 150 кВт, для гражданских воздушных судов &lt;5&gt;</v>
          </cell>
          <cell r="D9946" t="str">
            <v>шт</v>
          </cell>
          <cell r="E9946">
            <v>0</v>
          </cell>
        </row>
        <row r="9947">
          <cell r="B9947">
            <v>8501200009</v>
          </cell>
          <cell r="C9947" t="str">
            <v>- - прочие</v>
          </cell>
          <cell r="D9947" t="str">
            <v>шт</v>
          </cell>
          <cell r="E9947">
            <v>11</v>
          </cell>
        </row>
        <row r="9948">
          <cell r="B9948">
            <v>8501310000</v>
          </cell>
          <cell r="C9948" t="str">
            <v>- - номинальной выходной мощностью не более 750 Вт</v>
          </cell>
          <cell r="D9948" t="str">
            <v>шт</v>
          </cell>
          <cell r="E9948">
            <v>0</v>
          </cell>
        </row>
        <row r="9949">
          <cell r="B9949">
            <v>8501320001</v>
          </cell>
          <cell r="C9949" t="str">
            <v>- - - - для гражданских воздушных судов &lt;5&gt;</v>
          </cell>
          <cell r="D9949" t="str">
            <v>шт</v>
          </cell>
          <cell r="E9949">
            <v>0</v>
          </cell>
        </row>
        <row r="9950">
          <cell r="B9950">
            <v>8501320002</v>
          </cell>
          <cell r="C9950" t="str">
            <v>- - - - прочие</v>
          </cell>
          <cell r="D9950" t="str">
            <v>шт</v>
          </cell>
          <cell r="E9950">
            <v>11</v>
          </cell>
        </row>
        <row r="9951">
          <cell r="B9951">
            <v>8501320009</v>
          </cell>
          <cell r="C9951" t="str">
            <v>- - - прочие</v>
          </cell>
          <cell r="D9951" t="str">
            <v>шт</v>
          </cell>
          <cell r="E9951">
            <v>0</v>
          </cell>
        </row>
        <row r="9952">
          <cell r="B9952">
            <v>8501330001</v>
          </cell>
          <cell r="C9952" t="str">
            <v>- - - двигатели номинальной выходной мощностью не более 150 кВт и генераторы, для гражданских воздушных судов &lt;5&gt;</v>
          </cell>
          <cell r="D9952" t="str">
            <v>шт</v>
          </cell>
          <cell r="E9952">
            <v>0</v>
          </cell>
        </row>
        <row r="9953">
          <cell r="B9953">
            <v>8501330002</v>
          </cell>
          <cell r="C9953" t="str">
            <v>- - - - двигатели постоянного тока номинальной выходной мощностью более 75 кВт, но не более 100 кВт</v>
          </cell>
          <cell r="D9953" t="str">
            <v>шт</v>
          </cell>
          <cell r="E9953">
            <v>15</v>
          </cell>
        </row>
        <row r="9954">
          <cell r="B9954">
            <v>8501330009</v>
          </cell>
          <cell r="C9954" t="str">
            <v>- - - - прочие</v>
          </cell>
          <cell r="D9954" t="str">
            <v>шт</v>
          </cell>
          <cell r="E9954">
            <v>0</v>
          </cell>
        </row>
        <row r="9955">
          <cell r="B9955">
            <v>8501340000</v>
          </cell>
          <cell r="C9955" t="str">
            <v>- - номинальной выходной мощностью более 375 кВт</v>
          </cell>
          <cell r="D9955" t="str">
            <v>шт</v>
          </cell>
          <cell r="E9955">
            <v>0</v>
          </cell>
        </row>
        <row r="9956">
          <cell r="B9956">
            <v>8501402001</v>
          </cell>
          <cell r="C9956" t="str">
            <v>- - - номинальной выходной мощностью более 735 Вт, но не более 750 Вт, для гражданских воздушных судов &lt;5&gt;</v>
          </cell>
          <cell r="D9956" t="str">
            <v>шт</v>
          </cell>
          <cell r="E9956">
            <v>0</v>
          </cell>
        </row>
        <row r="9957">
          <cell r="B9957">
            <v>8501402003</v>
          </cell>
          <cell r="C9957" t="str">
            <v>- - - - - для гражданских воздушных судов &lt;5&gt;</v>
          </cell>
          <cell r="D9957" t="str">
            <v>шт</v>
          </cell>
          <cell r="E9957">
            <v>0</v>
          </cell>
        </row>
        <row r="9958">
          <cell r="B9958">
            <v>8501402004</v>
          </cell>
          <cell r="C9958" t="str">
            <v>- - - - - прочие</v>
          </cell>
          <cell r="D9958" t="str">
            <v>шт</v>
          </cell>
          <cell r="E9958">
            <v>11</v>
          </cell>
        </row>
        <row r="9959">
          <cell r="B9959">
            <v>8501402009</v>
          </cell>
          <cell r="C9959" t="str">
            <v>- - - - прочие</v>
          </cell>
          <cell r="D9959" t="str">
            <v>шт</v>
          </cell>
          <cell r="E9959">
            <v>0</v>
          </cell>
        </row>
        <row r="9960">
          <cell r="B9960">
            <v>8501408001</v>
          </cell>
          <cell r="C9960" t="str">
            <v>- - - номинальной выходной мощностью не более 150 кВт, для гражданских воздушных судов &lt;5&gt;</v>
          </cell>
          <cell r="D9960" t="str">
            <v>шт</v>
          </cell>
          <cell r="E9960">
            <v>0</v>
          </cell>
        </row>
        <row r="9961">
          <cell r="B9961">
            <v>8501408002</v>
          </cell>
          <cell r="C9961" t="str">
            <v>- - - - асинхронные с высотой оси вращения 250 мм</v>
          </cell>
          <cell r="D9961" t="str">
            <v>шт</v>
          </cell>
          <cell r="E9961">
            <v>14</v>
          </cell>
        </row>
        <row r="9962">
          <cell r="B9962">
            <v>8501408009</v>
          </cell>
          <cell r="C9962" t="str">
            <v>- - - - прочие</v>
          </cell>
          <cell r="D9962" t="str">
            <v>шт</v>
          </cell>
          <cell r="E9962">
            <v>0</v>
          </cell>
        </row>
        <row r="9963">
          <cell r="B9963">
            <v>8501510001</v>
          </cell>
          <cell r="C9963" t="str">
            <v>- - - асинхронные</v>
          </cell>
          <cell r="D9963" t="str">
            <v>шт</v>
          </cell>
          <cell r="E9963">
            <v>5</v>
          </cell>
        </row>
        <row r="9964">
          <cell r="B9964">
            <v>8501510009</v>
          </cell>
          <cell r="C9964" t="str">
            <v>- - - прочие</v>
          </cell>
          <cell r="D9964" t="str">
            <v>шт</v>
          </cell>
          <cell r="E9964">
            <v>0</v>
          </cell>
        </row>
        <row r="9965">
          <cell r="B9965">
            <v>8501522001</v>
          </cell>
          <cell r="C9965" t="str">
            <v>- - - - асинхронные</v>
          </cell>
          <cell r="D9965" t="str">
            <v>шт</v>
          </cell>
          <cell r="E9965">
            <v>5</v>
          </cell>
        </row>
        <row r="9966">
          <cell r="B9966">
            <v>8501522009</v>
          </cell>
          <cell r="C9966" t="str">
            <v>- - - - прочие</v>
          </cell>
          <cell r="D9966" t="str">
            <v>шт</v>
          </cell>
          <cell r="E9966">
            <v>0</v>
          </cell>
        </row>
        <row r="9967">
          <cell r="B9967">
            <v>8501523000</v>
          </cell>
          <cell r="C9967" t="str">
            <v>- - - номинальной выходной мощностью более 7,5 кВт, но не более 37 кВт</v>
          </cell>
          <cell r="D9967" t="str">
            <v>шт</v>
          </cell>
          <cell r="E9967">
            <v>0</v>
          </cell>
        </row>
        <row r="9968">
          <cell r="B9968">
            <v>8501529001</v>
          </cell>
          <cell r="C9968" t="str">
            <v>- - - - для гражданских воздушных судов &lt;5&gt;</v>
          </cell>
          <cell r="D9968" t="str">
            <v>шт</v>
          </cell>
          <cell r="E9968">
            <v>0</v>
          </cell>
        </row>
        <row r="9969">
          <cell r="B9969">
            <v>8501529002</v>
          </cell>
          <cell r="C9969" t="str">
            <v>- - - - - асинхронные с высотой оси вращения 250 мм</v>
          </cell>
          <cell r="D9969" t="str">
            <v>шт</v>
          </cell>
          <cell r="E9969">
            <v>10</v>
          </cell>
        </row>
        <row r="9970">
          <cell r="B9970">
            <v>8501529009</v>
          </cell>
          <cell r="C9970" t="str">
            <v>- - - - - прочие</v>
          </cell>
          <cell r="D9970" t="str">
            <v>шт</v>
          </cell>
          <cell r="E9970">
            <v>0</v>
          </cell>
        </row>
        <row r="9971">
          <cell r="B9971">
            <v>8501535000</v>
          </cell>
          <cell r="C9971" t="str">
            <v>- - - тяговые двигатели</v>
          </cell>
          <cell r="D9971" t="str">
            <v>шт</v>
          </cell>
          <cell r="E9971">
            <v>0</v>
          </cell>
        </row>
        <row r="9972">
          <cell r="B9972">
            <v>8501538100</v>
          </cell>
          <cell r="C9972" t="str">
            <v>- - - - более 75 кВт, но не более 375 кВт</v>
          </cell>
          <cell r="D9972" t="str">
            <v>шт</v>
          </cell>
          <cell r="E9972">
            <v>0</v>
          </cell>
        </row>
        <row r="9973">
          <cell r="B9973">
            <v>8501539400</v>
          </cell>
          <cell r="C9973" t="str">
            <v>- - - - более 375 кВт, но не более 750 кВт</v>
          </cell>
          <cell r="D9973" t="str">
            <v>шт</v>
          </cell>
          <cell r="E9973">
            <v>0</v>
          </cell>
        </row>
        <row r="9974">
          <cell r="B9974">
            <v>8501539900</v>
          </cell>
          <cell r="C9974" t="str">
            <v>- - - - более 750 кВт</v>
          </cell>
          <cell r="D9974" t="str">
            <v>шт</v>
          </cell>
          <cell r="E9974">
            <v>0</v>
          </cell>
        </row>
        <row r="9975">
          <cell r="B9975">
            <v>8501612000</v>
          </cell>
          <cell r="C9975" t="str">
            <v>- - - номинальной выходной мощностью не более 7,5 кВА</v>
          </cell>
          <cell r="D9975" t="str">
            <v>шт</v>
          </cell>
          <cell r="E9975">
            <v>0</v>
          </cell>
        </row>
        <row r="9976">
          <cell r="B9976">
            <v>8501618000</v>
          </cell>
          <cell r="C9976" t="str">
            <v>- - - номинальной выходной мощностью более 7,5 кВА, но не более 75 кВА</v>
          </cell>
          <cell r="D9976" t="str">
            <v>шт</v>
          </cell>
          <cell r="E9976">
            <v>0</v>
          </cell>
        </row>
        <row r="9977">
          <cell r="B9977">
            <v>8501620000</v>
          </cell>
          <cell r="C9977" t="str">
            <v>- - номинальной выходной мощностью более 75 кВА, но не более 375 кВА</v>
          </cell>
          <cell r="D9977" t="str">
            <v>шт</v>
          </cell>
          <cell r="E9977">
            <v>0</v>
          </cell>
        </row>
        <row r="9978">
          <cell r="B9978">
            <v>8501630000</v>
          </cell>
          <cell r="C9978" t="str">
            <v>- - номинальной выходной мощностью более 375 кВА, но не более 750 кВА</v>
          </cell>
          <cell r="D9978" t="str">
            <v>шт</v>
          </cell>
          <cell r="E9978">
            <v>0</v>
          </cell>
        </row>
        <row r="9979">
          <cell r="B9979">
            <v>8501640000</v>
          </cell>
          <cell r="C9979" t="str">
            <v>- - номинальной выходной мощностью более 750 кВА</v>
          </cell>
          <cell r="D9979" t="str">
            <v>шт</v>
          </cell>
          <cell r="E9979">
            <v>0</v>
          </cell>
        </row>
        <row r="9980">
          <cell r="B9980">
            <v>8502112000</v>
          </cell>
          <cell r="C9980" t="str">
            <v>- - - номинальной выходной мощностью не более 7,5 кВА</v>
          </cell>
          <cell r="D9980" t="str">
            <v>шт</v>
          </cell>
          <cell r="E9980">
            <v>0</v>
          </cell>
        </row>
        <row r="9981">
          <cell r="B9981">
            <v>8502118000</v>
          </cell>
          <cell r="C9981" t="str">
            <v>- - - номинальной выходной мощностью более 7,5 кВА, но не более 75 кВА</v>
          </cell>
          <cell r="D9981" t="str">
            <v>шт</v>
          </cell>
          <cell r="E9981">
            <v>0</v>
          </cell>
        </row>
        <row r="9982">
          <cell r="B9982">
            <v>8502120000</v>
          </cell>
          <cell r="C9982" t="str">
            <v>- - номинальной выходной мощностью более 75 кВА, но не более 375 кВА</v>
          </cell>
          <cell r="D9982" t="str">
            <v>шт</v>
          </cell>
          <cell r="E9982">
            <v>0</v>
          </cell>
        </row>
        <row r="9983">
          <cell r="B9983">
            <v>8502132000</v>
          </cell>
          <cell r="C9983" t="str">
            <v>- - - номинальной выходной мощностью более 375 кВА, но не более 750 кВА</v>
          </cell>
          <cell r="D9983" t="str">
            <v>шт</v>
          </cell>
          <cell r="E9983">
            <v>0</v>
          </cell>
        </row>
        <row r="9984">
          <cell r="B9984">
            <v>8502134000</v>
          </cell>
          <cell r="C9984" t="str">
            <v>- - - номинальной выходной мощностью более 750 кВА, но не более 2000 кВА</v>
          </cell>
          <cell r="D9984" t="str">
            <v>шт</v>
          </cell>
          <cell r="E9984">
            <v>0</v>
          </cell>
        </row>
        <row r="9985">
          <cell r="B9985">
            <v>8502138000</v>
          </cell>
          <cell r="C9985" t="str">
            <v>- - - номинальной выходной мощностью более 2000 кВА</v>
          </cell>
          <cell r="D9985" t="str">
            <v>шт</v>
          </cell>
          <cell r="E9985">
            <v>0</v>
          </cell>
        </row>
        <row r="9986">
          <cell r="B9986">
            <v>8502202000</v>
          </cell>
          <cell r="C9986" t="str">
            <v>- - номинальной выходной мощностью не более 7,5 кВА</v>
          </cell>
          <cell r="D9986" t="str">
            <v>шт</v>
          </cell>
          <cell r="E9986">
            <v>0</v>
          </cell>
        </row>
        <row r="9987">
          <cell r="B9987">
            <v>8502204000</v>
          </cell>
          <cell r="C9987" t="str">
            <v>- - номинальной выходной мощностью более 7,5 кВА, но не более 375 кВА</v>
          </cell>
          <cell r="D9987" t="str">
            <v>шт</v>
          </cell>
          <cell r="E9987">
            <v>0</v>
          </cell>
        </row>
        <row r="9988">
          <cell r="B9988">
            <v>8502206000</v>
          </cell>
          <cell r="C9988" t="str">
            <v>- - номинальной выходной мощностью более 375 кВА, но не более 750 кВА</v>
          </cell>
          <cell r="D9988" t="str">
            <v>шт</v>
          </cell>
          <cell r="E9988">
            <v>0</v>
          </cell>
        </row>
        <row r="9989">
          <cell r="B9989">
            <v>8502208000</v>
          </cell>
          <cell r="C9989" t="str">
            <v>- - номинальной выходной мощностью более 750 кВА</v>
          </cell>
          <cell r="D9989" t="str">
            <v>шт</v>
          </cell>
          <cell r="E9989">
            <v>0</v>
          </cell>
        </row>
        <row r="9990">
          <cell r="B9990">
            <v>8502310000</v>
          </cell>
          <cell r="C9990" t="str">
            <v>- - ветроэнергетические</v>
          </cell>
          <cell r="D9990" t="str">
            <v>шт</v>
          </cell>
          <cell r="E9990">
            <v>0</v>
          </cell>
        </row>
        <row r="9991">
          <cell r="B9991">
            <v>8502392000</v>
          </cell>
          <cell r="C9991" t="str">
            <v>- - - турбогенераторы</v>
          </cell>
          <cell r="D9991" t="str">
            <v>шт</v>
          </cell>
          <cell r="E9991">
            <v>0</v>
          </cell>
        </row>
        <row r="9992">
          <cell r="B9992">
            <v>8502398000</v>
          </cell>
          <cell r="C9992" t="str">
            <v>- - - прочие</v>
          </cell>
          <cell r="D9992" t="str">
            <v>шт</v>
          </cell>
          <cell r="E9992">
            <v>0</v>
          </cell>
        </row>
        <row r="9993">
          <cell r="B9993">
            <v>8502400000</v>
          </cell>
          <cell r="C9993" t="str">
            <v>- электрические вращающиеся преобразователи</v>
          </cell>
          <cell r="D9993" t="str">
            <v>шт</v>
          </cell>
          <cell r="E9993">
            <v>0</v>
          </cell>
        </row>
        <row r="9994">
          <cell r="B9994">
            <v>8503001000</v>
          </cell>
          <cell r="C9994" t="str">
            <v>- кольца фиксирующие немагнитные</v>
          </cell>
          <cell r="D9994" t="str">
            <v>-</v>
          </cell>
          <cell r="E9994">
            <v>0</v>
          </cell>
        </row>
        <row r="9995">
          <cell r="B9995">
            <v>8503009100</v>
          </cell>
          <cell r="C9995" t="str">
            <v>- - чугунные литые или стальные литые</v>
          </cell>
          <cell r="D9995" t="str">
            <v>-</v>
          </cell>
          <cell r="E9995">
            <v>0</v>
          </cell>
        </row>
        <row r="9996">
          <cell r="B9996">
            <v>8503009900</v>
          </cell>
          <cell r="C9996" t="str">
            <v>- - прочие</v>
          </cell>
          <cell r="D9996" t="str">
            <v>-</v>
          </cell>
          <cell r="E9996">
            <v>0</v>
          </cell>
        </row>
        <row r="9997">
          <cell r="B9997">
            <v>8504102000</v>
          </cell>
          <cell r="C9997" t="str">
            <v>- - катушки индуктивности и дроссели, соединенные или не соединенные с конденсатором</v>
          </cell>
          <cell r="D9997" t="str">
            <v>шт</v>
          </cell>
          <cell r="E9997">
            <v>5</v>
          </cell>
        </row>
        <row r="9998">
          <cell r="B9998">
            <v>8504108000</v>
          </cell>
          <cell r="C9998" t="str">
            <v>- - прочие</v>
          </cell>
          <cell r="D9998" t="str">
            <v>шт</v>
          </cell>
          <cell r="E9998">
            <v>5</v>
          </cell>
        </row>
        <row r="9999">
          <cell r="B9999">
            <v>8504210000</v>
          </cell>
          <cell r="C9999" t="str">
            <v>- - мощностью не более 650 кВА</v>
          </cell>
          <cell r="D9999" t="str">
            <v>шт</v>
          </cell>
          <cell r="E9999">
            <v>7.5</v>
          </cell>
        </row>
        <row r="10000">
          <cell r="B10000">
            <v>8504221000</v>
          </cell>
          <cell r="C10000" t="str">
            <v>- - - мощностью более 650 кВА, но не более 1600 кВА</v>
          </cell>
          <cell r="D10000" t="str">
            <v>шт</v>
          </cell>
          <cell r="E10000">
            <v>8</v>
          </cell>
        </row>
        <row r="10001">
          <cell r="B10001">
            <v>8504229000</v>
          </cell>
          <cell r="C10001" t="str">
            <v>- - - мощностью более 1600 кВА, но не более 10 000 кВА</v>
          </cell>
          <cell r="D10001" t="str">
            <v>шт</v>
          </cell>
          <cell r="E10001">
            <v>8</v>
          </cell>
        </row>
        <row r="10002">
          <cell r="B10002">
            <v>8504230001</v>
          </cell>
          <cell r="C10002" t="str">
            <v>- - - мощностью 148 000 кВА</v>
          </cell>
          <cell r="D10002" t="str">
            <v>шт</v>
          </cell>
          <cell r="E10002">
            <v>8</v>
          </cell>
        </row>
        <row r="10003">
          <cell r="B10003">
            <v>8504230009</v>
          </cell>
          <cell r="C10003" t="str">
            <v>- - - прочие</v>
          </cell>
          <cell r="D10003" t="str">
            <v>шт</v>
          </cell>
          <cell r="E10003">
            <v>8</v>
          </cell>
        </row>
        <row r="10004">
          <cell r="B10004">
            <v>8504312101</v>
          </cell>
          <cell r="C10004" t="str">
            <v>- - - - - для гражданских воздушных судов &lt;5&gt;</v>
          </cell>
          <cell r="D10004" t="str">
            <v>шт</v>
          </cell>
          <cell r="E10004">
            <v>8</v>
          </cell>
        </row>
        <row r="10005">
          <cell r="B10005">
            <v>8504312109</v>
          </cell>
          <cell r="C10005" t="str">
            <v>- - - - - прочие</v>
          </cell>
          <cell r="D10005" t="str">
            <v>шт</v>
          </cell>
          <cell r="E10005">
            <v>10.4</v>
          </cell>
        </row>
        <row r="10006">
          <cell r="B10006">
            <v>8504312901</v>
          </cell>
          <cell r="C10006" t="str">
            <v>- - - - - для гражданских воздушных судов &lt;5&gt;</v>
          </cell>
          <cell r="D10006" t="str">
            <v>шт</v>
          </cell>
          <cell r="E10006">
            <v>8</v>
          </cell>
        </row>
        <row r="10007">
          <cell r="B10007">
            <v>8504312909</v>
          </cell>
          <cell r="C10007" t="str">
            <v>- - - - - прочие</v>
          </cell>
          <cell r="D10007" t="str">
            <v>шт</v>
          </cell>
          <cell r="E10007">
            <v>10.4</v>
          </cell>
        </row>
        <row r="10008">
          <cell r="B10008">
            <v>8504318001</v>
          </cell>
          <cell r="C10008" t="str">
            <v>- - - - трансформаторы силовые и сплиттрансформаторы для телевизоров</v>
          </cell>
          <cell r="D10008" t="str">
            <v>шт</v>
          </cell>
          <cell r="E10008">
            <v>0</v>
          </cell>
        </row>
        <row r="10009">
          <cell r="B10009">
            <v>8504318002</v>
          </cell>
          <cell r="C10009" t="str">
            <v>- - - - - для гражданских воздушных судов &lt;5&gt;</v>
          </cell>
          <cell r="D10009" t="str">
            <v>шт</v>
          </cell>
          <cell r="E10009">
            <v>8</v>
          </cell>
        </row>
        <row r="10010">
          <cell r="B10010">
            <v>8504318008</v>
          </cell>
          <cell r="C10010" t="str">
            <v>- - - - - прочие</v>
          </cell>
          <cell r="D10010" t="str">
            <v>шт</v>
          </cell>
          <cell r="E10010">
            <v>10.4</v>
          </cell>
        </row>
        <row r="10011">
          <cell r="B10011">
            <v>8504320001</v>
          </cell>
          <cell r="C10011" t="str">
            <v>- - - для гражданских воздушных судов &lt;5&gt;</v>
          </cell>
          <cell r="D10011" t="str">
            <v>шт</v>
          </cell>
          <cell r="E10011">
            <v>5</v>
          </cell>
        </row>
        <row r="10012">
          <cell r="B10012">
            <v>8504320002</v>
          </cell>
          <cell r="C10012" t="str">
            <v>- - - - трансформаторы измерительные</v>
          </cell>
          <cell r="D10012" t="str">
            <v>шт</v>
          </cell>
          <cell r="E10012">
            <v>12</v>
          </cell>
        </row>
        <row r="10013">
          <cell r="B10013">
            <v>8504320009</v>
          </cell>
          <cell r="C10013" t="str">
            <v>- - - - прочие</v>
          </cell>
          <cell r="D10013" t="str">
            <v>шт</v>
          </cell>
          <cell r="E10013">
            <v>7.5</v>
          </cell>
        </row>
        <row r="10014">
          <cell r="B10014">
            <v>8504330001</v>
          </cell>
          <cell r="C10014" t="str">
            <v>- - - для гражданских воздушных судов &lt;5&gt;</v>
          </cell>
          <cell r="D10014" t="str">
            <v>шт</v>
          </cell>
          <cell r="E10014">
            <v>5</v>
          </cell>
        </row>
        <row r="10015">
          <cell r="B10015">
            <v>8504330009</v>
          </cell>
          <cell r="C10015" t="str">
            <v>- - - прочие</v>
          </cell>
          <cell r="D10015" t="str">
            <v>шт</v>
          </cell>
          <cell r="E10015">
            <v>7.5</v>
          </cell>
        </row>
        <row r="10016">
          <cell r="B10016">
            <v>8504340000</v>
          </cell>
          <cell r="C10016" t="str">
            <v>- - мощностью более 500 кВА</v>
          </cell>
          <cell r="D10016" t="str">
            <v>шт</v>
          </cell>
          <cell r="E10016">
            <v>9</v>
          </cell>
        </row>
        <row r="10017">
          <cell r="B10017">
            <v>8504403001</v>
          </cell>
          <cell r="C10017" t="str">
            <v>- - - для гражданских воздушных судов &lt;5&gt;</v>
          </cell>
          <cell r="D10017" t="str">
            <v>шт</v>
          </cell>
          <cell r="E10017">
            <v>0</v>
          </cell>
        </row>
        <row r="10018">
          <cell r="B10018">
            <v>8504403002</v>
          </cell>
          <cell r="C10018" t="str">
            <v>- - - - для промышленной сборки вычислительных машин</v>
          </cell>
          <cell r="D10018" t="str">
            <v>шт</v>
          </cell>
          <cell r="E10018">
            <v>0</v>
          </cell>
        </row>
        <row r="10019">
          <cell r="B10019">
            <v>8504403009</v>
          </cell>
          <cell r="C10019" t="str">
            <v>- - - - прочие</v>
          </cell>
          <cell r="D10019" t="str">
            <v>шт</v>
          </cell>
          <cell r="E10019">
            <v>0</v>
          </cell>
        </row>
        <row r="10020">
          <cell r="B10020">
            <v>8504405500</v>
          </cell>
          <cell r="C10020" t="str">
            <v>- - - устройства для зарядки аккумуляторов</v>
          </cell>
          <cell r="D10020" t="str">
            <v>шт</v>
          </cell>
          <cell r="E10020">
            <v>0</v>
          </cell>
        </row>
        <row r="10021">
          <cell r="B10021">
            <v>8504408200</v>
          </cell>
          <cell r="C10021" t="str">
            <v>- - - - выпрямители</v>
          </cell>
          <cell r="D10021" t="str">
            <v>шт</v>
          </cell>
          <cell r="E10021">
            <v>0</v>
          </cell>
        </row>
        <row r="10022">
          <cell r="B10022">
            <v>8504408400</v>
          </cell>
          <cell r="C10022" t="str">
            <v>- - - - - мощностью не более 7,5 кВА</v>
          </cell>
          <cell r="D10022" t="str">
            <v>шт</v>
          </cell>
          <cell r="E10022">
            <v>0</v>
          </cell>
        </row>
        <row r="10023">
          <cell r="B10023">
            <v>8504408800</v>
          </cell>
          <cell r="C10023" t="str">
            <v>- - - - - мощностью более 7,5 кВА</v>
          </cell>
          <cell r="D10023" t="str">
            <v>шт</v>
          </cell>
          <cell r="E10023">
            <v>0</v>
          </cell>
        </row>
        <row r="10024">
          <cell r="B10024">
            <v>8504409000</v>
          </cell>
          <cell r="C10024" t="str">
            <v>- - - - прочие</v>
          </cell>
          <cell r="D10024" t="str">
            <v>шт</v>
          </cell>
          <cell r="E10024">
            <v>0</v>
          </cell>
        </row>
        <row r="10025">
          <cell r="B10025">
            <v>8504502000</v>
          </cell>
          <cell r="C10025" t="str">
            <v>- - используемые с телекоммуникационной аппаратурой и для источников питания вычислительных машин и их блоков</v>
          </cell>
          <cell r="D10025" t="str">
            <v>шт</v>
          </cell>
          <cell r="E10025">
            <v>0</v>
          </cell>
        </row>
        <row r="10026">
          <cell r="B10026">
            <v>8504509500</v>
          </cell>
          <cell r="C10026" t="str">
            <v>- - прочие</v>
          </cell>
          <cell r="D10026" t="str">
            <v>шт</v>
          </cell>
          <cell r="E10026">
            <v>0</v>
          </cell>
        </row>
        <row r="10027">
          <cell r="B10027">
            <v>8504900500</v>
          </cell>
          <cell r="C10027" t="str">
            <v>- - - электронные модули машин подсубпозиции 8504 50 200 0</v>
          </cell>
          <cell r="D10027" t="str">
            <v>-</v>
          </cell>
          <cell r="E10027">
            <v>0</v>
          </cell>
        </row>
        <row r="10028">
          <cell r="B10028">
            <v>8504901100</v>
          </cell>
          <cell r="C10028" t="str">
            <v>- - - - сердечники ферритовые</v>
          </cell>
          <cell r="D10028" t="str">
            <v>-</v>
          </cell>
          <cell r="E10028">
            <v>0</v>
          </cell>
        </row>
        <row r="10029">
          <cell r="B10029">
            <v>8504901800</v>
          </cell>
          <cell r="C10029" t="str">
            <v>- - - - прочие</v>
          </cell>
          <cell r="D10029" t="str">
            <v>-</v>
          </cell>
          <cell r="E10029">
            <v>0</v>
          </cell>
        </row>
        <row r="10030">
          <cell r="B10030">
            <v>8504909100</v>
          </cell>
          <cell r="C10030" t="str">
            <v>- - - электронные модули машин подсубпозиции 8504 40 300</v>
          </cell>
          <cell r="D10030" t="str">
            <v>-</v>
          </cell>
          <cell r="E10030">
            <v>0</v>
          </cell>
        </row>
        <row r="10031">
          <cell r="B10031">
            <v>8504909900</v>
          </cell>
          <cell r="C10031" t="str">
            <v>- - - прочие</v>
          </cell>
          <cell r="D10031" t="str">
            <v>-</v>
          </cell>
          <cell r="E10031">
            <v>0</v>
          </cell>
        </row>
        <row r="10032">
          <cell r="B10032">
            <v>8505110000</v>
          </cell>
          <cell r="C10032" t="str">
            <v>- - металлические</v>
          </cell>
          <cell r="D10032" t="str">
            <v>-</v>
          </cell>
          <cell r="E10032">
            <v>15</v>
          </cell>
        </row>
        <row r="10033">
          <cell r="B10033">
            <v>8505191000</v>
          </cell>
          <cell r="C10033" t="str">
            <v>- - - постоянные магниты из агломерированного феррита</v>
          </cell>
          <cell r="D10033" t="str">
            <v>-</v>
          </cell>
          <cell r="E10033">
            <v>10</v>
          </cell>
        </row>
        <row r="10034">
          <cell r="B10034">
            <v>8505199000</v>
          </cell>
          <cell r="C10034" t="str">
            <v>- - - прочие</v>
          </cell>
          <cell r="D10034" t="str">
            <v>-</v>
          </cell>
          <cell r="E10034">
            <v>15</v>
          </cell>
        </row>
        <row r="10035">
          <cell r="B10035">
            <v>8505200000</v>
          </cell>
          <cell r="C10035" t="str">
            <v>- электромагнитные сцепления, муфты и тормоза</v>
          </cell>
          <cell r="D10035" t="str">
            <v>-</v>
          </cell>
          <cell r="E10035">
            <v>10</v>
          </cell>
        </row>
        <row r="10036">
          <cell r="B10036">
            <v>8505902001</v>
          </cell>
          <cell r="C10036" t="str">
            <v>- - - для производства гражданских воздушных судов &lt;5&gt;</v>
          </cell>
          <cell r="D10036" t="str">
            <v>-</v>
          </cell>
          <cell r="E10036">
            <v>0</v>
          </cell>
        </row>
        <row r="10037">
          <cell r="B10037">
            <v>8505902009</v>
          </cell>
          <cell r="C10037" t="str">
            <v>- - - прочие</v>
          </cell>
          <cell r="D10037" t="str">
            <v>-</v>
          </cell>
          <cell r="E10037">
            <v>9</v>
          </cell>
        </row>
        <row r="10038">
          <cell r="B10038">
            <v>8505905000</v>
          </cell>
          <cell r="C10038" t="str">
            <v>- - электромагнитные подъемные головки</v>
          </cell>
          <cell r="D10038" t="str">
            <v>-</v>
          </cell>
          <cell r="E10038">
            <v>9</v>
          </cell>
        </row>
        <row r="10039">
          <cell r="B10039">
            <v>8505909000</v>
          </cell>
          <cell r="C10039" t="str">
            <v>- - части</v>
          </cell>
          <cell r="D10039" t="str">
            <v>-</v>
          </cell>
          <cell r="E10039">
            <v>5</v>
          </cell>
        </row>
        <row r="10040">
          <cell r="B10040">
            <v>8506101100</v>
          </cell>
          <cell r="C10040" t="str">
            <v>- - - цилиндрические элементы</v>
          </cell>
          <cell r="D10040" t="str">
            <v>шт</v>
          </cell>
          <cell r="E10040">
            <v>8</v>
          </cell>
        </row>
        <row r="10041">
          <cell r="B10041">
            <v>8506101801</v>
          </cell>
          <cell r="C10041" t="str">
            <v>- - - - кнопочные элементы</v>
          </cell>
          <cell r="D10041" t="str">
            <v>шт</v>
          </cell>
          <cell r="E10041">
            <v>8</v>
          </cell>
        </row>
        <row r="10042">
          <cell r="B10042">
            <v>8506101809</v>
          </cell>
          <cell r="C10042" t="str">
            <v>- - - - прочие</v>
          </cell>
          <cell r="D10042" t="str">
            <v>шт</v>
          </cell>
          <cell r="E10042">
            <v>8</v>
          </cell>
        </row>
        <row r="10043">
          <cell r="B10043">
            <v>8506109100</v>
          </cell>
          <cell r="C10043" t="str">
            <v>- - - цилиндрические элементы</v>
          </cell>
          <cell r="D10043" t="str">
            <v>шт</v>
          </cell>
          <cell r="E10043">
            <v>8</v>
          </cell>
        </row>
        <row r="10044">
          <cell r="B10044">
            <v>8506109801</v>
          </cell>
          <cell r="C10044" t="str">
            <v>- - - - кнопочные элементы</v>
          </cell>
          <cell r="D10044" t="str">
            <v>шт</v>
          </cell>
          <cell r="E10044">
            <v>8</v>
          </cell>
        </row>
        <row r="10045">
          <cell r="B10045">
            <v>8506109809</v>
          </cell>
          <cell r="C10045" t="str">
            <v>- - - - прочие</v>
          </cell>
          <cell r="D10045" t="str">
            <v>шт</v>
          </cell>
          <cell r="E10045">
            <v>8</v>
          </cell>
        </row>
        <row r="10046">
          <cell r="B10046">
            <v>8506300000</v>
          </cell>
          <cell r="C10046" t="str">
            <v>- оксид-ртутные</v>
          </cell>
          <cell r="D10046" t="str">
            <v>шт</v>
          </cell>
          <cell r="E10046">
            <v>8</v>
          </cell>
        </row>
        <row r="10047">
          <cell r="B10047">
            <v>8506400000</v>
          </cell>
          <cell r="C10047" t="str">
            <v>- оксид-серебряные</v>
          </cell>
          <cell r="D10047" t="str">
            <v>шт</v>
          </cell>
          <cell r="E10047">
            <v>8</v>
          </cell>
        </row>
        <row r="10048">
          <cell r="B10048">
            <v>8506501000</v>
          </cell>
          <cell r="C10048" t="str">
            <v>- - цилиндрические элементы</v>
          </cell>
          <cell r="D10048" t="str">
            <v>шт</v>
          </cell>
          <cell r="E10048">
            <v>8</v>
          </cell>
        </row>
        <row r="10049">
          <cell r="B10049">
            <v>8506503000</v>
          </cell>
          <cell r="C10049" t="str">
            <v>- - кнопочные элементы</v>
          </cell>
          <cell r="D10049" t="str">
            <v>шт</v>
          </cell>
          <cell r="E10049">
            <v>8</v>
          </cell>
        </row>
        <row r="10050">
          <cell r="B10050">
            <v>8506509000</v>
          </cell>
          <cell r="C10050" t="str">
            <v>- - прочие</v>
          </cell>
          <cell r="D10050" t="str">
            <v>шт</v>
          </cell>
          <cell r="E10050">
            <v>8</v>
          </cell>
        </row>
        <row r="10051">
          <cell r="B10051">
            <v>8506600000</v>
          </cell>
          <cell r="C10051" t="str">
            <v>- воздушно-цинковые</v>
          </cell>
          <cell r="D10051" t="str">
            <v>шт</v>
          </cell>
          <cell r="E10051">
            <v>8</v>
          </cell>
        </row>
        <row r="10052">
          <cell r="B10052">
            <v>8506800500</v>
          </cell>
          <cell r="C10052" t="str">
            <v>- - сухие угольно-цинковые батареи с напряжением 5,5 В или более, но не более 6,5 В</v>
          </cell>
          <cell r="D10052" t="str">
            <v>шт</v>
          </cell>
          <cell r="E10052">
            <v>8</v>
          </cell>
        </row>
        <row r="10053">
          <cell r="B10053">
            <v>8506808000</v>
          </cell>
          <cell r="C10053" t="str">
            <v>- - прочие</v>
          </cell>
          <cell r="D10053" t="str">
            <v>шт</v>
          </cell>
          <cell r="E10053">
            <v>8</v>
          </cell>
        </row>
        <row r="10054">
          <cell r="B10054">
            <v>8506900000</v>
          </cell>
          <cell r="C10054" t="str">
            <v>- части</v>
          </cell>
          <cell r="D10054" t="str">
            <v>-</v>
          </cell>
          <cell r="E10054">
            <v>8</v>
          </cell>
        </row>
        <row r="10055">
          <cell r="B10055">
            <v>8507102001</v>
          </cell>
          <cell r="C10055" t="str">
            <v>- - - для гражданских воздушных судов &lt;5&gt;</v>
          </cell>
          <cell r="D10055" t="str">
            <v>шт</v>
          </cell>
          <cell r="E10055">
            <v>5</v>
          </cell>
        </row>
        <row r="10056">
          <cell r="B10056">
            <v>8507102002</v>
          </cell>
          <cell r="C10056" t="str">
            <v>- - - массой более 5 кг, для промышленной сборки моторных транспортных средств товарных позиций 8701 - 8705, их узлов и агрегатов &lt;5&gt;</v>
          </cell>
          <cell r="D10056" t="str">
            <v>шт</v>
          </cell>
          <cell r="E10056">
            <v>5</v>
          </cell>
        </row>
        <row r="10057">
          <cell r="B10057">
            <v>8507102003</v>
          </cell>
          <cell r="C10057" t="str">
            <v>- - - - массой более 5 кг</v>
          </cell>
          <cell r="D10057" t="str">
            <v>шт</v>
          </cell>
          <cell r="E10057" t="str">
            <v>10, но не менее 1,5 евро за 1 шт</v>
          </cell>
        </row>
        <row r="10058">
          <cell r="B10058">
            <v>8507102009</v>
          </cell>
          <cell r="C10058" t="str">
            <v>- - - - прочие</v>
          </cell>
          <cell r="D10058" t="str">
            <v>шт</v>
          </cell>
          <cell r="E10058" t="str">
            <v>10, но не менее 2,2 евро за 1 шт</v>
          </cell>
        </row>
        <row r="10059">
          <cell r="B10059">
            <v>8507108001</v>
          </cell>
          <cell r="C10059" t="str">
            <v>- - - для гражданских воздушных судов &lt;5&gt;</v>
          </cell>
          <cell r="D10059" t="str">
            <v>шт</v>
          </cell>
          <cell r="E10059">
            <v>5</v>
          </cell>
        </row>
        <row r="10060">
          <cell r="B10060">
            <v>8507108009</v>
          </cell>
          <cell r="C10060" t="str">
            <v>- - - прочие</v>
          </cell>
          <cell r="D10060" t="str">
            <v>шт</v>
          </cell>
          <cell r="E10060" t="str">
            <v>2,86 евро за 1 шт</v>
          </cell>
        </row>
        <row r="10061">
          <cell r="B10061">
            <v>8507202000</v>
          </cell>
          <cell r="C10061" t="str">
            <v>- - работающие с жидким электролитом</v>
          </cell>
          <cell r="D10061" t="str">
            <v>шт</v>
          </cell>
          <cell r="E10061">
            <v>3</v>
          </cell>
        </row>
        <row r="10062">
          <cell r="B10062">
            <v>8507208001</v>
          </cell>
          <cell r="C10062" t="str">
            <v>- - - силовые аккумуляторы</v>
          </cell>
          <cell r="D10062" t="str">
            <v>шт</v>
          </cell>
          <cell r="E10062">
            <v>5</v>
          </cell>
        </row>
        <row r="10063">
          <cell r="B10063">
            <v>8507208008</v>
          </cell>
          <cell r="C10063" t="str">
            <v>- - - прочие</v>
          </cell>
          <cell r="D10063" t="str">
            <v>шт</v>
          </cell>
          <cell r="E10063">
            <v>3</v>
          </cell>
        </row>
        <row r="10064">
          <cell r="B10064">
            <v>8507302001</v>
          </cell>
          <cell r="C10064" t="str">
            <v>- - - для гражданских воздушных судов &lt;5&gt;</v>
          </cell>
          <cell r="D10064" t="str">
            <v>шт</v>
          </cell>
          <cell r="E10064">
            <v>0</v>
          </cell>
        </row>
        <row r="10065">
          <cell r="B10065">
            <v>8507302009</v>
          </cell>
          <cell r="C10065" t="str">
            <v>- - - прочие</v>
          </cell>
          <cell r="D10065" t="str">
            <v>шт</v>
          </cell>
          <cell r="E10065">
            <v>5</v>
          </cell>
        </row>
        <row r="10066">
          <cell r="B10066">
            <v>8507308000</v>
          </cell>
          <cell r="C10066" t="str">
            <v>- - прочие</v>
          </cell>
          <cell r="D10066" t="str">
            <v>шт</v>
          </cell>
          <cell r="E10066">
            <v>5</v>
          </cell>
        </row>
        <row r="10067">
          <cell r="B10067">
            <v>8507400000</v>
          </cell>
          <cell r="C10067" t="str">
            <v>- никель-железные</v>
          </cell>
          <cell r="D10067" t="str">
            <v>шт</v>
          </cell>
          <cell r="E10067">
            <v>5</v>
          </cell>
        </row>
        <row r="10068">
          <cell r="B10068">
            <v>8507500000</v>
          </cell>
          <cell r="C10068" t="str">
            <v>- гидридно-никелевые</v>
          </cell>
          <cell r="D10068" t="str">
            <v>шт</v>
          </cell>
          <cell r="E10068">
            <v>0</v>
          </cell>
        </row>
        <row r="10069">
          <cell r="B10069">
            <v>8507600000</v>
          </cell>
          <cell r="C10069" t="str">
            <v>- литий-ионные</v>
          </cell>
          <cell r="D10069" t="str">
            <v>шт</v>
          </cell>
          <cell r="E10069">
            <v>0</v>
          </cell>
        </row>
        <row r="10070">
          <cell r="B10070">
            <v>8507800000</v>
          </cell>
          <cell r="C10070" t="str">
            <v>- аккумуляторы прочие</v>
          </cell>
          <cell r="D10070" t="str">
            <v>шт</v>
          </cell>
          <cell r="E10070">
            <v>0</v>
          </cell>
        </row>
        <row r="10071">
          <cell r="B10071">
            <v>8507903000</v>
          </cell>
          <cell r="C10071" t="str">
            <v>- - сепараторы</v>
          </cell>
          <cell r="D10071" t="str">
            <v>-</v>
          </cell>
          <cell r="E10071">
            <v>0</v>
          </cell>
        </row>
        <row r="10072">
          <cell r="B10072">
            <v>8507908000</v>
          </cell>
          <cell r="C10072" t="str">
            <v>- - прочие</v>
          </cell>
          <cell r="D10072" t="str">
            <v>-</v>
          </cell>
          <cell r="E10072">
            <v>0</v>
          </cell>
        </row>
        <row r="10073">
          <cell r="B10073">
            <v>8508110000</v>
          </cell>
          <cell r="C10073" t="str">
            <v>- - мощностью не более 1500 Вт, имеющие мешок для сбора пыли или другой пылесборник объемом не более 20 л</v>
          </cell>
          <cell r="D10073" t="str">
            <v>шт</v>
          </cell>
          <cell r="E10073">
            <v>5</v>
          </cell>
        </row>
        <row r="10074">
          <cell r="B10074">
            <v>8508190001</v>
          </cell>
          <cell r="C10074" t="str">
            <v>- - - мощностью не более 2000 Вт, имеющие мешок для сбора пыли или другой пылесборник объемом не более 30 л</v>
          </cell>
          <cell r="D10074" t="str">
            <v>шт</v>
          </cell>
          <cell r="E10074">
            <v>5</v>
          </cell>
        </row>
        <row r="10075">
          <cell r="B10075">
            <v>8508190009</v>
          </cell>
          <cell r="C10075" t="str">
            <v>- - - прочие</v>
          </cell>
          <cell r="D10075" t="str">
            <v>шт</v>
          </cell>
          <cell r="E10075">
            <v>3</v>
          </cell>
        </row>
        <row r="10076">
          <cell r="B10076">
            <v>8508600000</v>
          </cell>
          <cell r="C10076" t="str">
            <v>- пылесосы прочие</v>
          </cell>
          <cell r="D10076" t="str">
            <v>шт</v>
          </cell>
          <cell r="E10076">
            <v>3</v>
          </cell>
        </row>
        <row r="10077">
          <cell r="B10077">
            <v>8508700001</v>
          </cell>
          <cell r="C10077" t="str">
            <v>- - пылесосов подсубпозиций 8508 11 000 0 и 8508 19 000 1</v>
          </cell>
          <cell r="D10077" t="str">
            <v>-</v>
          </cell>
          <cell r="E10077">
            <v>5</v>
          </cell>
        </row>
        <row r="10078">
          <cell r="B10078">
            <v>8508700009</v>
          </cell>
          <cell r="C10078" t="str">
            <v>- - прочие</v>
          </cell>
          <cell r="D10078" t="str">
            <v>-</v>
          </cell>
          <cell r="E10078">
            <v>5</v>
          </cell>
        </row>
        <row r="10079">
          <cell r="B10079">
            <v>8509400000</v>
          </cell>
          <cell r="C10079" t="str">
            <v>- измельчители пищевых продуктов и миксеры; соковыжималки для фруктов или овощей</v>
          </cell>
          <cell r="D10079" t="str">
            <v>шт</v>
          </cell>
          <cell r="E10079">
            <v>5</v>
          </cell>
        </row>
        <row r="10080">
          <cell r="B10080">
            <v>8509800000</v>
          </cell>
          <cell r="C10080" t="str">
            <v>- приборы прочие</v>
          </cell>
          <cell r="D10080" t="str">
            <v>шт</v>
          </cell>
          <cell r="E10080">
            <v>5</v>
          </cell>
        </row>
        <row r="10081">
          <cell r="B10081">
            <v>8509900000</v>
          </cell>
          <cell r="C10081" t="str">
            <v>- части</v>
          </cell>
          <cell r="D10081" t="str">
            <v>-</v>
          </cell>
          <cell r="E10081">
            <v>5</v>
          </cell>
        </row>
        <row r="10082">
          <cell r="B10082">
            <v>8510100000</v>
          </cell>
          <cell r="C10082" t="str">
            <v>- электробритвы</v>
          </cell>
          <cell r="D10082" t="str">
            <v>шт</v>
          </cell>
          <cell r="E10082">
            <v>5</v>
          </cell>
        </row>
        <row r="10083">
          <cell r="B10083">
            <v>8510200000</v>
          </cell>
          <cell r="C10083" t="str">
            <v>- машинки для стрижки волос</v>
          </cell>
          <cell r="D10083" t="str">
            <v>шт</v>
          </cell>
          <cell r="E10083">
            <v>5</v>
          </cell>
        </row>
        <row r="10084">
          <cell r="B10084">
            <v>8510300000</v>
          </cell>
          <cell r="C10084" t="str">
            <v>- приспособления для удаления волос</v>
          </cell>
          <cell r="D10084" t="str">
            <v>шт</v>
          </cell>
          <cell r="E10084">
            <v>5</v>
          </cell>
        </row>
        <row r="10085">
          <cell r="B10085">
            <v>8510900000</v>
          </cell>
          <cell r="C10085" t="str">
            <v>- части</v>
          </cell>
          <cell r="D10085" t="str">
            <v>-</v>
          </cell>
          <cell r="E10085">
            <v>5</v>
          </cell>
        </row>
        <row r="10086">
          <cell r="B10086">
            <v>8511100001</v>
          </cell>
          <cell r="C10086" t="str">
            <v>- - для двигателей автобусов, предназначенных для перевозки не менее 20 человек, включая водителя</v>
          </cell>
          <cell r="D10086" t="str">
            <v>шт</v>
          </cell>
          <cell r="E10086">
            <v>5</v>
          </cell>
        </row>
        <row r="10087">
          <cell r="B10087">
            <v>8511100002</v>
          </cell>
          <cell r="C10087" t="str">
            <v>- - для производства авиационных &lt;5&gt; двигателей</v>
          </cell>
          <cell r="D10087" t="str">
            <v>шт</v>
          </cell>
          <cell r="E10087">
            <v>0</v>
          </cell>
        </row>
        <row r="10088">
          <cell r="B10088">
            <v>8511100003</v>
          </cell>
          <cell r="C10088" t="str">
            <v>- - - для гражданских воздушных судов &lt;5&gt;</v>
          </cell>
          <cell r="D10088" t="str">
            <v>шт</v>
          </cell>
          <cell r="E10088">
            <v>5</v>
          </cell>
        </row>
        <row r="10089">
          <cell r="B10089">
            <v>8511100009</v>
          </cell>
          <cell r="C10089" t="str">
            <v>- - - прочие</v>
          </cell>
          <cell r="D10089" t="str">
            <v>шт</v>
          </cell>
          <cell r="E10089">
            <v>10</v>
          </cell>
        </row>
        <row r="10090">
          <cell r="B10090">
            <v>8511200001</v>
          </cell>
          <cell r="C10090" t="str">
            <v>- - для двигателей автобусов, предназначенных для перевозки не менее 20 человек, включая водителя</v>
          </cell>
          <cell r="D10090" t="str">
            <v>шт</v>
          </cell>
          <cell r="E10090">
            <v>5</v>
          </cell>
        </row>
        <row r="10091">
          <cell r="B10091">
            <v>8511200002</v>
          </cell>
          <cell r="C10091" t="str">
            <v>- - для гражданских воздушных судов &lt;5&gt;</v>
          </cell>
          <cell r="D10091" t="str">
            <v>шт</v>
          </cell>
          <cell r="E10091">
            <v>5</v>
          </cell>
        </row>
        <row r="10092">
          <cell r="B10092">
            <v>8511200008</v>
          </cell>
          <cell r="C10092" t="str">
            <v>- - прочие</v>
          </cell>
          <cell r="D10092" t="str">
            <v>шт</v>
          </cell>
          <cell r="E10092">
            <v>10</v>
          </cell>
        </row>
        <row r="10093">
          <cell r="B10093">
            <v>8511300001</v>
          </cell>
          <cell r="C10093" t="str">
            <v>- - для двигателей автобусов, предназначенных для перевозки не менее 20 человек, включая водителя</v>
          </cell>
          <cell r="D10093" t="str">
            <v>шт</v>
          </cell>
          <cell r="E10093">
            <v>5</v>
          </cell>
        </row>
        <row r="10094">
          <cell r="B10094">
            <v>8511300002</v>
          </cell>
          <cell r="C10094" t="str">
            <v>- - - для промышленной сборки моторных транспортных средств товарных позиций 8701 - 8705, их узлов и агрегатов &lt;5&gt;</v>
          </cell>
          <cell r="D10094" t="str">
            <v>шт</v>
          </cell>
          <cell r="E10094">
            <v>5</v>
          </cell>
        </row>
        <row r="10095">
          <cell r="B10095">
            <v>8511300003</v>
          </cell>
          <cell r="C10095" t="str">
            <v>- - - для производства авиационных двигателе &lt;5&gt;</v>
          </cell>
          <cell r="D10095" t="str">
            <v>шт</v>
          </cell>
          <cell r="E10095">
            <v>0</v>
          </cell>
        </row>
        <row r="10096">
          <cell r="B10096">
            <v>8511300008</v>
          </cell>
          <cell r="C10096" t="str">
            <v>- - - прочие</v>
          </cell>
          <cell r="D10096" t="str">
            <v>шт</v>
          </cell>
          <cell r="E10096">
            <v>10</v>
          </cell>
        </row>
        <row r="10097">
          <cell r="B10097">
            <v>8511400001</v>
          </cell>
          <cell r="C10097" t="str">
            <v>- - для двигателей автобусов, предназначенных для перевозки не менее 20 человек, включая водителя</v>
          </cell>
          <cell r="D10097" t="str">
            <v>шт</v>
          </cell>
          <cell r="E10097">
            <v>5</v>
          </cell>
        </row>
        <row r="10098">
          <cell r="B10098">
            <v>8511400002</v>
          </cell>
          <cell r="C10098" t="str">
            <v>- - - для промышленной сборки моторных транспортных средств товарных позиций 8701 - 8705, их узлов и агрегатов &lt;5&gt;</v>
          </cell>
          <cell r="D10098" t="str">
            <v>шт</v>
          </cell>
          <cell r="E10098">
            <v>3</v>
          </cell>
        </row>
        <row r="10099">
          <cell r="B10099">
            <v>8511400003</v>
          </cell>
          <cell r="C10099" t="str">
            <v>- - - для производства авиационных двигателей &lt;5&gt;</v>
          </cell>
          <cell r="D10099" t="str">
            <v>шт</v>
          </cell>
          <cell r="E10099">
            <v>0</v>
          </cell>
        </row>
        <row r="10100">
          <cell r="B10100">
            <v>8511400008</v>
          </cell>
          <cell r="C10100" t="str">
            <v>- - - прочие</v>
          </cell>
          <cell r="D10100" t="str">
            <v>шт</v>
          </cell>
          <cell r="E10100">
            <v>7.5</v>
          </cell>
        </row>
        <row r="10101">
          <cell r="B10101">
            <v>8511500001</v>
          </cell>
          <cell r="C10101" t="str">
            <v>- - для двигателей автобусов, предназначенных для перевозки не менее 20 человек, включая водителя</v>
          </cell>
          <cell r="D10101" t="str">
            <v>шт</v>
          </cell>
          <cell r="E10101">
            <v>5</v>
          </cell>
        </row>
        <row r="10102">
          <cell r="B10102">
            <v>8511500002</v>
          </cell>
          <cell r="C10102" t="str">
            <v>- - - для промышленной сборки моторных транспортных средств товарных позиций 8701 - 8705, их узлов и агрегатов &lt;5&gt;</v>
          </cell>
          <cell r="D10102" t="str">
            <v>шт</v>
          </cell>
          <cell r="E10102">
            <v>0</v>
          </cell>
        </row>
        <row r="10103">
          <cell r="B10103">
            <v>8511500003</v>
          </cell>
          <cell r="C10103" t="str">
            <v>- - - для гражданских воздушных судов &lt;5&gt;</v>
          </cell>
          <cell r="D10103" t="str">
            <v>шт</v>
          </cell>
          <cell r="E10103">
            <v>5</v>
          </cell>
        </row>
        <row r="10104">
          <cell r="B10104">
            <v>8511500008</v>
          </cell>
          <cell r="C10104" t="str">
            <v>- - - прочие</v>
          </cell>
          <cell r="D10104" t="str">
            <v>шт</v>
          </cell>
          <cell r="E10104">
            <v>7.5</v>
          </cell>
        </row>
        <row r="10105">
          <cell r="B10105">
            <v>8511800001</v>
          </cell>
          <cell r="C10105" t="str">
            <v>- - для двигателей автобусов, предназначенных для перевозки не менее 20 человек, включая водителя</v>
          </cell>
          <cell r="D10105" t="str">
            <v>шт</v>
          </cell>
          <cell r="E10105">
            <v>5</v>
          </cell>
        </row>
        <row r="10106">
          <cell r="B10106">
            <v>8511800002</v>
          </cell>
          <cell r="C10106" t="str">
            <v>- - для гражданских воздушных судов &lt;5&gt;</v>
          </cell>
          <cell r="D10106" t="str">
            <v>шт</v>
          </cell>
          <cell r="E10106">
            <v>5</v>
          </cell>
        </row>
        <row r="10107">
          <cell r="B10107">
            <v>8511800008</v>
          </cell>
          <cell r="C10107" t="str">
            <v>- - прочее</v>
          </cell>
          <cell r="D10107" t="str">
            <v>шт</v>
          </cell>
          <cell r="E10107">
            <v>7.5</v>
          </cell>
        </row>
        <row r="10108">
          <cell r="B10108">
            <v>8511900001</v>
          </cell>
          <cell r="C10108" t="str">
            <v>- - электрооборудование двигателей автобусов, предназначенных для перевозки не менее 20 человек, включая водителя</v>
          </cell>
          <cell r="D10108" t="str">
            <v>-</v>
          </cell>
          <cell r="E10108">
            <v>5</v>
          </cell>
        </row>
        <row r="10109">
          <cell r="B10109">
            <v>8511900002</v>
          </cell>
          <cell r="C10109" t="str">
            <v>- - - для промышленной сборки моторных транспортных средств товарных позиций 8701 - 8705, их узлов и агрегатов &lt;5&gt;</v>
          </cell>
          <cell r="D10109" t="str">
            <v>-</v>
          </cell>
          <cell r="E10109">
            <v>5</v>
          </cell>
        </row>
        <row r="10110">
          <cell r="B10110">
            <v>8511900007</v>
          </cell>
          <cell r="C10110" t="str">
            <v>- - - для гражданских воздушных судов &lt;5&gt;</v>
          </cell>
          <cell r="D10110" t="str">
            <v>-</v>
          </cell>
          <cell r="E10110">
            <v>0</v>
          </cell>
        </row>
        <row r="10111">
          <cell r="B10111">
            <v>8511900009</v>
          </cell>
          <cell r="C10111" t="str">
            <v>- - - прочие</v>
          </cell>
          <cell r="D10111" t="str">
            <v>-</v>
          </cell>
          <cell r="E10111">
            <v>10</v>
          </cell>
        </row>
        <row r="10112">
          <cell r="B10112">
            <v>8512100000</v>
          </cell>
          <cell r="C10112" t="str">
            <v>- приборы освещения или визуальной сигнализации, используемые на велосипедах</v>
          </cell>
          <cell r="D10112" t="str">
            <v>шт</v>
          </cell>
          <cell r="E10112">
            <v>10</v>
          </cell>
        </row>
        <row r="10113">
          <cell r="B10113">
            <v>8512200001</v>
          </cell>
          <cell r="C10113" t="str">
            <v>- - для промышленной сборки моторных транспортных средств товарных позиций 8701 - 8705, их узлов и агрегатов &lt;5&gt;</v>
          </cell>
          <cell r="D10113" t="str">
            <v>шт</v>
          </cell>
          <cell r="E10113">
            <v>0</v>
          </cell>
        </row>
        <row r="10114">
          <cell r="B10114">
            <v>8512200009</v>
          </cell>
          <cell r="C10114" t="str">
            <v>- - прочие</v>
          </cell>
          <cell r="D10114" t="str">
            <v>шт</v>
          </cell>
          <cell r="E10114">
            <v>7</v>
          </cell>
        </row>
        <row r="10115">
          <cell r="B10115">
            <v>8512301001</v>
          </cell>
          <cell r="C10115" t="str">
            <v>- - - для промышленной сборки моторных транспортных средств товарных позиций 8701 - 8705, их узлов и агрегатов &lt;5&gt;</v>
          </cell>
          <cell r="D10115" t="str">
            <v>-</v>
          </cell>
          <cell r="E10115">
            <v>0</v>
          </cell>
        </row>
        <row r="10116">
          <cell r="B10116">
            <v>8512301009</v>
          </cell>
          <cell r="C10116" t="str">
            <v>- - - прочие</v>
          </cell>
          <cell r="D10116" t="str">
            <v>-</v>
          </cell>
          <cell r="E10116">
            <v>7</v>
          </cell>
        </row>
        <row r="10117">
          <cell r="B10117">
            <v>8512309001</v>
          </cell>
          <cell r="C10117" t="str">
            <v>- - - для промышленной сборки моторных транспортных средств товарных позиций 8701 - 8705, их узлов и агрегатов &lt;5&gt;</v>
          </cell>
          <cell r="D10117" t="str">
            <v>-</v>
          </cell>
          <cell r="E10117">
            <v>0</v>
          </cell>
        </row>
        <row r="10118">
          <cell r="B10118">
            <v>8512309009</v>
          </cell>
          <cell r="C10118" t="str">
            <v>- - - прочие</v>
          </cell>
          <cell r="D10118" t="str">
            <v>-</v>
          </cell>
          <cell r="E10118">
            <v>7</v>
          </cell>
        </row>
        <row r="10119">
          <cell r="B10119">
            <v>8512400001</v>
          </cell>
          <cell r="C10119" t="str">
            <v>- - для промышленной сборки моторных транспортных средств товарных позиций 8701 - 8705, их узлов и агрегатов &lt;5&gt;</v>
          </cell>
          <cell r="D10119" t="str">
            <v>шт</v>
          </cell>
          <cell r="E10119">
            <v>0</v>
          </cell>
        </row>
        <row r="10120">
          <cell r="B10120">
            <v>8512400009</v>
          </cell>
          <cell r="C10120" t="str">
            <v>- - прочие</v>
          </cell>
          <cell r="D10120" t="str">
            <v>шт</v>
          </cell>
          <cell r="E10120">
            <v>8</v>
          </cell>
        </row>
        <row r="10121">
          <cell r="B10121">
            <v>8512901000</v>
          </cell>
          <cell r="C10121" t="str">
            <v>- - устройств подсубпозиции 8512 30 100</v>
          </cell>
          <cell r="D10121" t="str">
            <v>-</v>
          </cell>
          <cell r="E10121">
            <v>7</v>
          </cell>
        </row>
        <row r="10122">
          <cell r="B10122">
            <v>8512909001</v>
          </cell>
          <cell r="C10122" t="str">
            <v>- - - приборов освещения, визуальной или прочей звуковой сигнализации, стеклоочистителей, антиобледенителей и противозапотевателей, предназначенных для промышленной сборки моторных транспортных средств товарных позиций 8701 - 8705, их узлов и агрегатов &lt;5&gt;</v>
          </cell>
          <cell r="D10122" t="str">
            <v>-</v>
          </cell>
          <cell r="E10122">
            <v>0</v>
          </cell>
        </row>
        <row r="10123">
          <cell r="B10123">
            <v>8512909009</v>
          </cell>
          <cell r="C10123" t="str">
            <v>- - - прочие</v>
          </cell>
          <cell r="D10123" t="str">
            <v>-</v>
          </cell>
          <cell r="E10123">
            <v>7</v>
          </cell>
        </row>
        <row r="10124">
          <cell r="B10124">
            <v>8513100000</v>
          </cell>
          <cell r="C10124" t="str">
            <v>- фонари</v>
          </cell>
          <cell r="D10124" t="str">
            <v>шт</v>
          </cell>
          <cell r="E10124">
            <v>5</v>
          </cell>
        </row>
        <row r="10125">
          <cell r="B10125">
            <v>8513900000</v>
          </cell>
          <cell r="C10125" t="str">
            <v>- части</v>
          </cell>
          <cell r="D10125" t="str">
            <v>-</v>
          </cell>
          <cell r="E10125">
            <v>5</v>
          </cell>
        </row>
        <row r="10126">
          <cell r="B10126">
            <v>8514101000</v>
          </cell>
          <cell r="C10126" t="str">
            <v>- - печи хлебопекарные и кондитерские</v>
          </cell>
          <cell r="D10126" t="str">
            <v>шт</v>
          </cell>
          <cell r="E10126">
            <v>0</v>
          </cell>
        </row>
        <row r="10127">
          <cell r="B10127">
            <v>8514108000</v>
          </cell>
          <cell r="C10127" t="str">
            <v>- - прочие</v>
          </cell>
          <cell r="D10127" t="str">
            <v>шт</v>
          </cell>
          <cell r="E10127">
            <v>0</v>
          </cell>
        </row>
        <row r="10128">
          <cell r="B10128">
            <v>8514201000</v>
          </cell>
          <cell r="C10128" t="str">
            <v>- печи и камеры, действующие на основе явления индукции</v>
          </cell>
          <cell r="D10128" t="str">
            <v>шт</v>
          </cell>
          <cell r="E10128">
            <v>0</v>
          </cell>
        </row>
        <row r="10129">
          <cell r="B10129">
            <v>8514208000</v>
          </cell>
          <cell r="C10129" t="str">
            <v>- - печи и камеры, действующие на основе диэлектрических потерь</v>
          </cell>
          <cell r="D10129" t="str">
            <v>шт</v>
          </cell>
          <cell r="E10129">
            <v>0</v>
          </cell>
        </row>
        <row r="10130">
          <cell r="B10130">
            <v>8514300000</v>
          </cell>
          <cell r="C10130" t="str">
            <v>- печи и камеры прочие</v>
          </cell>
          <cell r="D10130" t="str">
            <v>шт</v>
          </cell>
          <cell r="E10130">
            <v>0</v>
          </cell>
        </row>
        <row r="10131">
          <cell r="B10131">
            <v>8514400000</v>
          </cell>
          <cell r="C10131" t="str">
            <v>- оборудование для термической обработки материалов с помощью явления индукции или диэлектрических потерь прочее</v>
          </cell>
          <cell r="D10131" t="str">
            <v>шт</v>
          </cell>
          <cell r="E10131">
            <v>0</v>
          </cell>
        </row>
        <row r="10132">
          <cell r="B10132">
            <v>8514900000</v>
          </cell>
          <cell r="C10132" t="str">
            <v>- части</v>
          </cell>
          <cell r="D10132" t="str">
            <v>-</v>
          </cell>
          <cell r="E10132">
            <v>0</v>
          </cell>
        </row>
        <row r="10133">
          <cell r="B10133">
            <v>8515110000</v>
          </cell>
          <cell r="C10133" t="str">
            <v>- - паяльники и пистолеты паяльные для низкотемпературной пайки</v>
          </cell>
          <cell r="D10133" t="str">
            <v>шт</v>
          </cell>
          <cell r="E10133">
            <v>0</v>
          </cell>
        </row>
        <row r="10134">
          <cell r="B10134">
            <v>8515190000</v>
          </cell>
          <cell r="C10134" t="str">
            <v>- - прочие</v>
          </cell>
          <cell r="D10134" t="str">
            <v>шт</v>
          </cell>
          <cell r="E10134">
            <v>0</v>
          </cell>
        </row>
        <row r="10135">
          <cell r="B10135">
            <v>8515210000</v>
          </cell>
          <cell r="C10135" t="str">
            <v>- - автоматические или полуавтоматические</v>
          </cell>
          <cell r="D10135" t="str">
            <v>шт</v>
          </cell>
          <cell r="E10135">
            <v>0</v>
          </cell>
        </row>
        <row r="10136">
          <cell r="B10136">
            <v>8515290001</v>
          </cell>
          <cell r="C10136" t="str">
            <v>- - - машины для сварки встык</v>
          </cell>
          <cell r="D10136" t="str">
            <v>шт</v>
          </cell>
          <cell r="E10136">
            <v>0</v>
          </cell>
        </row>
        <row r="10137">
          <cell r="B10137">
            <v>8515290009</v>
          </cell>
          <cell r="C10137" t="str">
            <v>- - - прочие</v>
          </cell>
          <cell r="D10137" t="str">
            <v>шт</v>
          </cell>
          <cell r="E10137">
            <v>0</v>
          </cell>
        </row>
        <row r="10138">
          <cell r="B10138">
            <v>8515310000</v>
          </cell>
          <cell r="C10138" t="str">
            <v>- - автоматические или полуавтоматические</v>
          </cell>
          <cell r="D10138" t="str">
            <v>шт</v>
          </cell>
          <cell r="E10138">
            <v>0</v>
          </cell>
        </row>
        <row r="10139">
          <cell r="B10139">
            <v>8515391300</v>
          </cell>
          <cell r="C10139" t="str">
            <v>- - - - трансформаторами</v>
          </cell>
          <cell r="D10139" t="str">
            <v>шт</v>
          </cell>
          <cell r="E10139">
            <v>0</v>
          </cell>
        </row>
        <row r="10140">
          <cell r="B10140">
            <v>8515391800</v>
          </cell>
          <cell r="C10140" t="str">
            <v>- - - - генераторами или вращающимися преобразователями или статическими преобразователями, выпрямителями или выпрямляющими устройствами</v>
          </cell>
          <cell r="D10140" t="str">
            <v>шт</v>
          </cell>
          <cell r="E10140">
            <v>0</v>
          </cell>
        </row>
        <row r="10141">
          <cell r="B10141">
            <v>8515399000</v>
          </cell>
          <cell r="C10141" t="str">
            <v>- - - прочие</v>
          </cell>
          <cell r="D10141" t="str">
            <v>шт</v>
          </cell>
          <cell r="E10141">
            <v>0</v>
          </cell>
        </row>
        <row r="10142">
          <cell r="B10142">
            <v>8515801000</v>
          </cell>
          <cell r="C10142" t="str">
            <v>- - для обработки металлов</v>
          </cell>
          <cell r="D10142" t="str">
            <v>шт</v>
          </cell>
          <cell r="E10142">
            <v>0</v>
          </cell>
        </row>
        <row r="10143">
          <cell r="B10143">
            <v>8515809000</v>
          </cell>
          <cell r="C10143" t="str">
            <v>- - прочие</v>
          </cell>
          <cell r="D10143" t="str">
            <v>шт</v>
          </cell>
          <cell r="E10143">
            <v>0</v>
          </cell>
        </row>
        <row r="10144">
          <cell r="B10144">
            <v>8515900000</v>
          </cell>
          <cell r="C10144" t="str">
            <v>- части</v>
          </cell>
          <cell r="D10144" t="str">
            <v>-</v>
          </cell>
          <cell r="E10144">
            <v>0</v>
          </cell>
        </row>
        <row r="10145">
          <cell r="B10145">
            <v>8516101100</v>
          </cell>
          <cell r="C10145" t="str">
            <v>- - водонагреватели проточные</v>
          </cell>
          <cell r="D10145" t="str">
            <v>шт</v>
          </cell>
          <cell r="E10145">
            <v>10</v>
          </cell>
        </row>
        <row r="10146">
          <cell r="B10146">
            <v>8516108000</v>
          </cell>
          <cell r="C10146" t="str">
            <v>- - прочие</v>
          </cell>
          <cell r="D10146" t="str">
            <v>шт</v>
          </cell>
          <cell r="E10146">
            <v>10</v>
          </cell>
        </row>
        <row r="10147">
          <cell r="B10147">
            <v>8516210000</v>
          </cell>
          <cell r="C10147" t="str">
            <v>- - радиаторы теплоаккумулирующие</v>
          </cell>
          <cell r="D10147" t="str">
            <v>шт</v>
          </cell>
          <cell r="E10147">
            <v>10</v>
          </cell>
        </row>
        <row r="10148">
          <cell r="B10148">
            <v>8516291000</v>
          </cell>
          <cell r="C10148" t="str">
            <v>- - - радиаторы жидконаполненные</v>
          </cell>
          <cell r="D10148" t="str">
            <v>шт</v>
          </cell>
          <cell r="E10148">
            <v>10</v>
          </cell>
        </row>
        <row r="10149">
          <cell r="B10149">
            <v>8516295000</v>
          </cell>
          <cell r="C10149" t="str">
            <v>- - - конвекционные нагреватели</v>
          </cell>
          <cell r="D10149" t="str">
            <v>шт</v>
          </cell>
          <cell r="E10149">
            <v>9</v>
          </cell>
        </row>
        <row r="10150">
          <cell r="B10150">
            <v>8516299100</v>
          </cell>
          <cell r="C10150" t="str">
            <v>- - - - со встроенным вентилятором</v>
          </cell>
          <cell r="D10150" t="str">
            <v>шт</v>
          </cell>
          <cell r="E10150">
            <v>9</v>
          </cell>
        </row>
        <row r="10151">
          <cell r="B10151">
            <v>8516299900</v>
          </cell>
          <cell r="C10151" t="str">
            <v>- - - - прочие</v>
          </cell>
          <cell r="D10151" t="str">
            <v>шт</v>
          </cell>
          <cell r="E10151">
            <v>9</v>
          </cell>
        </row>
        <row r="10152">
          <cell r="B10152">
            <v>8516310001</v>
          </cell>
          <cell r="C10152" t="str">
            <v>- - - сушильные колпаки</v>
          </cell>
          <cell r="D10152" t="str">
            <v>шт</v>
          </cell>
          <cell r="E10152">
            <v>8</v>
          </cell>
        </row>
        <row r="10153">
          <cell r="B10153">
            <v>8516310009</v>
          </cell>
          <cell r="C10153" t="str">
            <v>- - - прочие</v>
          </cell>
          <cell r="D10153" t="str">
            <v>шт</v>
          </cell>
          <cell r="E10153">
            <v>10</v>
          </cell>
        </row>
        <row r="10154">
          <cell r="B10154">
            <v>8516320000</v>
          </cell>
          <cell r="C10154" t="str">
            <v>- - аппараты для ухода за волосами прочие</v>
          </cell>
          <cell r="D10154" t="str">
            <v>шт</v>
          </cell>
          <cell r="E10154">
            <v>8</v>
          </cell>
        </row>
        <row r="10155">
          <cell r="B10155">
            <v>8516330000</v>
          </cell>
          <cell r="C10155" t="str">
            <v>- - аппараты для сушки рук</v>
          </cell>
          <cell r="D10155" t="str">
            <v>шт</v>
          </cell>
          <cell r="E10155">
            <v>10</v>
          </cell>
        </row>
        <row r="10156">
          <cell r="B10156">
            <v>8516400000</v>
          </cell>
          <cell r="C10156" t="str">
            <v>- электроутюги</v>
          </cell>
          <cell r="D10156" t="str">
            <v>шт</v>
          </cell>
          <cell r="E10156">
            <v>10</v>
          </cell>
        </row>
        <row r="10157">
          <cell r="B10157">
            <v>8516500000</v>
          </cell>
          <cell r="C10157" t="str">
            <v>- печи микроволновые</v>
          </cell>
          <cell r="D10157" t="str">
            <v>шт</v>
          </cell>
          <cell r="E10157">
            <v>12</v>
          </cell>
        </row>
        <row r="10158">
          <cell r="B10158">
            <v>8516601010</v>
          </cell>
          <cell r="C10158" t="str">
            <v>- - - электроплиты бытовые стационарные</v>
          </cell>
          <cell r="D10158" t="str">
            <v>шт</v>
          </cell>
          <cell r="E10158">
            <v>10</v>
          </cell>
        </row>
        <row r="10159">
          <cell r="B10159">
            <v>8516601090</v>
          </cell>
          <cell r="C10159" t="str">
            <v>- - - прочие</v>
          </cell>
          <cell r="D10159" t="str">
            <v>шт</v>
          </cell>
          <cell r="E10159">
            <v>10</v>
          </cell>
        </row>
        <row r="10160">
          <cell r="B10160">
            <v>8516605000</v>
          </cell>
          <cell r="C10160" t="str">
            <v>- - электроплитки, варочные электрокотлы и варочные панели</v>
          </cell>
          <cell r="D10160" t="str">
            <v>шт</v>
          </cell>
          <cell r="E10160">
            <v>10</v>
          </cell>
        </row>
        <row r="10161">
          <cell r="B10161">
            <v>8516607000</v>
          </cell>
          <cell r="C10161" t="str">
            <v>- - грили и ростеры</v>
          </cell>
          <cell r="D10161" t="str">
            <v>шт</v>
          </cell>
          <cell r="E10161">
            <v>10</v>
          </cell>
        </row>
        <row r="10162">
          <cell r="B10162">
            <v>8516608000</v>
          </cell>
          <cell r="C10162" t="str">
            <v>- - печи встраиваемые</v>
          </cell>
          <cell r="D10162" t="str">
            <v>шт</v>
          </cell>
          <cell r="E10162">
            <v>10</v>
          </cell>
        </row>
        <row r="10163">
          <cell r="B10163">
            <v>8516609000</v>
          </cell>
          <cell r="C10163" t="str">
            <v>- - прочие</v>
          </cell>
          <cell r="D10163" t="str">
            <v>шт</v>
          </cell>
          <cell r="E10163">
            <v>10</v>
          </cell>
        </row>
        <row r="10164">
          <cell r="B10164">
            <v>8516710000</v>
          </cell>
          <cell r="C10164" t="str">
            <v>- - для приготовления кофе или чая</v>
          </cell>
          <cell r="D10164" t="str">
            <v>шт</v>
          </cell>
          <cell r="E10164">
            <v>8.5</v>
          </cell>
        </row>
        <row r="10165">
          <cell r="B10165">
            <v>8516720000</v>
          </cell>
          <cell r="C10165" t="str">
            <v>- - тостеры</v>
          </cell>
          <cell r="D10165" t="str">
            <v>шт</v>
          </cell>
          <cell r="E10165">
            <v>10</v>
          </cell>
        </row>
        <row r="10166">
          <cell r="B10166">
            <v>8516792000</v>
          </cell>
          <cell r="C10166" t="str">
            <v>- - - фритюрницы</v>
          </cell>
          <cell r="D10166" t="str">
            <v>шт</v>
          </cell>
          <cell r="E10166">
            <v>10</v>
          </cell>
        </row>
        <row r="10167">
          <cell r="B10167">
            <v>8516797000</v>
          </cell>
          <cell r="C10167" t="str">
            <v>- - - прочие</v>
          </cell>
          <cell r="D10167" t="str">
            <v>шт</v>
          </cell>
          <cell r="E10167">
            <v>10</v>
          </cell>
        </row>
        <row r="10168">
          <cell r="B10168">
            <v>8516802001</v>
          </cell>
          <cell r="C10168" t="str">
            <v>- - - собранные в блоки и состоящие только из простого изолированного каркаса и электрических соединений, применяемые в противообледенительных и размораживающих системах гражданских воздушных судов &lt;5&gt;</v>
          </cell>
          <cell r="D10168" t="str">
            <v>шт</v>
          </cell>
          <cell r="E10168">
            <v>5</v>
          </cell>
        </row>
        <row r="10169">
          <cell r="B10169">
            <v>8516802002</v>
          </cell>
          <cell r="C10169" t="str">
            <v>- - - - мощностью не менее 1400 Вт, но не более 2000 Вт</v>
          </cell>
          <cell r="D10169" t="str">
            <v>шт</v>
          </cell>
          <cell r="E10169">
            <v>5</v>
          </cell>
        </row>
        <row r="10170">
          <cell r="B10170">
            <v>8516802009</v>
          </cell>
          <cell r="C10170" t="str">
            <v>- - - - прочие</v>
          </cell>
          <cell r="D10170" t="str">
            <v>шт</v>
          </cell>
          <cell r="E10170">
            <v>10</v>
          </cell>
        </row>
        <row r="10171">
          <cell r="B10171">
            <v>8516808000</v>
          </cell>
          <cell r="C10171" t="str">
            <v>- - прочие</v>
          </cell>
          <cell r="D10171" t="str">
            <v>шт</v>
          </cell>
          <cell r="E10171">
            <v>10</v>
          </cell>
        </row>
        <row r="10172">
          <cell r="B10172">
            <v>8516900000</v>
          </cell>
          <cell r="C10172" t="str">
            <v>- части</v>
          </cell>
          <cell r="D10172" t="str">
            <v>-</v>
          </cell>
          <cell r="E10172">
            <v>5</v>
          </cell>
        </row>
        <row r="10173">
          <cell r="B10173">
            <v>8517110000</v>
          </cell>
          <cell r="C10173" t="str">
            <v>- - телефонные аппараты для проводной связи с беспроводной трубкой</v>
          </cell>
          <cell r="D10173" t="str">
            <v>шт</v>
          </cell>
          <cell r="E10173">
            <v>0</v>
          </cell>
        </row>
        <row r="10174">
          <cell r="B10174">
            <v>8517120000</v>
          </cell>
          <cell r="C10174" t="str">
            <v>- - телефонные аппараты для сотовых сетей связи или других беспроводных сетей связи</v>
          </cell>
          <cell r="D10174" t="str">
            <v>шт</v>
          </cell>
          <cell r="E10174">
            <v>0</v>
          </cell>
        </row>
        <row r="10175">
          <cell r="B10175">
            <v>8517180000</v>
          </cell>
          <cell r="C10175" t="str">
            <v>- - прочие</v>
          </cell>
          <cell r="D10175" t="str">
            <v>шт</v>
          </cell>
          <cell r="E10175">
            <v>0</v>
          </cell>
        </row>
        <row r="10176">
          <cell r="B10176">
            <v>8517610001</v>
          </cell>
          <cell r="C10176" t="str">
            <v>- - - для цифровых проводных систем связи</v>
          </cell>
          <cell r="D10176" t="str">
            <v>шт</v>
          </cell>
          <cell r="E10176">
            <v>0</v>
          </cell>
        </row>
        <row r="10177">
          <cell r="B10177">
            <v>8517610002</v>
          </cell>
          <cell r="C10177" t="str">
            <v>- - - для беспроводных сетей связи с возможностью работы в диапазоне несущих частот 2,2 - 10 ГГц</v>
          </cell>
          <cell r="D10177" t="str">
            <v>шт</v>
          </cell>
          <cell r="E10177">
            <v>0</v>
          </cell>
        </row>
        <row r="10178">
          <cell r="B10178">
            <v>8517610008</v>
          </cell>
          <cell r="C10178" t="str">
            <v>- - - прочие</v>
          </cell>
          <cell r="D10178" t="str">
            <v>шт</v>
          </cell>
          <cell r="E10178">
            <v>0</v>
          </cell>
        </row>
        <row r="10179">
          <cell r="B10179">
            <v>8517620002</v>
          </cell>
          <cell r="C10179" t="str">
            <v>- - - - аппаратура для систем волоконно-оптической связи, работающая исключительно в диапазоне длин несущей волны 1270 - 1610 нм</v>
          </cell>
          <cell r="D10179" t="str">
            <v>шт</v>
          </cell>
          <cell r="E10179">
            <v>0</v>
          </cell>
        </row>
        <row r="10180">
          <cell r="B10180">
            <v>8517620003</v>
          </cell>
          <cell r="C10180" t="str">
            <v>- - - - прочие</v>
          </cell>
          <cell r="D10180" t="str">
            <v>шт</v>
          </cell>
          <cell r="E10180">
            <v>0</v>
          </cell>
        </row>
        <row r="10181">
          <cell r="B10181">
            <v>8517620009</v>
          </cell>
          <cell r="C10181" t="str">
            <v>- - - прочие</v>
          </cell>
          <cell r="D10181" t="str">
            <v>шт</v>
          </cell>
          <cell r="E10181">
            <v>0</v>
          </cell>
        </row>
        <row r="10182">
          <cell r="B10182">
            <v>8517691000</v>
          </cell>
          <cell r="C10182" t="str">
            <v>- - - видеофоны</v>
          </cell>
          <cell r="D10182" t="str">
            <v>шт</v>
          </cell>
          <cell r="E10182">
            <v>0</v>
          </cell>
        </row>
        <row r="10183">
          <cell r="B10183">
            <v>8517692000</v>
          </cell>
          <cell r="C10183" t="str">
            <v>- - - домофоны</v>
          </cell>
          <cell r="D10183" t="str">
            <v>шт</v>
          </cell>
          <cell r="E10183">
            <v>0</v>
          </cell>
        </row>
        <row r="10184">
          <cell r="B10184">
            <v>8517693100</v>
          </cell>
          <cell r="C10184" t="str">
            <v>- - - - приемники портативные для приема сигналов вызова или пейджингового сообщения</v>
          </cell>
          <cell r="D10184" t="str">
            <v>шт</v>
          </cell>
          <cell r="E10184">
            <v>0</v>
          </cell>
        </row>
        <row r="10185">
          <cell r="B10185">
            <v>8517693900</v>
          </cell>
          <cell r="C10185" t="str">
            <v>- - - - прочие</v>
          </cell>
          <cell r="D10185" t="str">
            <v>шт</v>
          </cell>
          <cell r="E10185">
            <v>0</v>
          </cell>
        </row>
        <row r="10186">
          <cell r="B10186">
            <v>8517699000</v>
          </cell>
          <cell r="C10186" t="str">
            <v>- - - прочие</v>
          </cell>
          <cell r="D10186" t="str">
            <v>шт</v>
          </cell>
          <cell r="E10186">
            <v>0</v>
          </cell>
        </row>
        <row r="10187">
          <cell r="B10187">
            <v>8517701100</v>
          </cell>
          <cell r="C10187" t="str">
            <v>- - - антенны для радиотелеграфной или радиотелефонной аппаратуры</v>
          </cell>
          <cell r="D10187" t="str">
            <v>шт</v>
          </cell>
          <cell r="E10187">
            <v>0</v>
          </cell>
        </row>
        <row r="10188">
          <cell r="B10188">
            <v>8517701500</v>
          </cell>
          <cell r="C10188" t="str">
            <v>- - - антенны телескопические и штыревые для портативных аппаратов или аппаратов, устанавливаемых в моторных транспортных средствах</v>
          </cell>
          <cell r="D10188" t="str">
            <v>шт</v>
          </cell>
          <cell r="E10188">
            <v>0</v>
          </cell>
        </row>
        <row r="10189">
          <cell r="B10189">
            <v>8517701900</v>
          </cell>
          <cell r="C10189" t="str">
            <v>- - - прочие</v>
          </cell>
          <cell r="D10189" t="str">
            <v>шт</v>
          </cell>
          <cell r="E10189">
            <v>0</v>
          </cell>
        </row>
        <row r="10190">
          <cell r="B10190">
            <v>8517709001</v>
          </cell>
          <cell r="C10190" t="str">
            <v>- - - части устройств вычислительных машин подсубпозиций 8517 62 000 2 и 8517 62 000 3</v>
          </cell>
          <cell r="D10190" t="str">
            <v>шт</v>
          </cell>
          <cell r="E10190">
            <v>0</v>
          </cell>
        </row>
        <row r="10191">
          <cell r="B10191">
            <v>8517709009</v>
          </cell>
          <cell r="C10191" t="str">
            <v>- - - прочие</v>
          </cell>
          <cell r="D10191" t="str">
            <v>шт</v>
          </cell>
          <cell r="E10191">
            <v>0</v>
          </cell>
        </row>
        <row r="10192">
          <cell r="B10192">
            <v>8518103001</v>
          </cell>
          <cell r="C10192" t="str">
            <v>- - - для гражданских воздушных судов &lt;5&gt;</v>
          </cell>
          <cell r="D10192" t="str">
            <v>шт</v>
          </cell>
          <cell r="E10192">
            <v>0</v>
          </cell>
        </row>
        <row r="10193">
          <cell r="B10193">
            <v>8518103009</v>
          </cell>
          <cell r="C10193" t="str">
            <v>- - - прочие</v>
          </cell>
          <cell r="D10193" t="str">
            <v>шт</v>
          </cell>
          <cell r="E10193">
            <v>0</v>
          </cell>
        </row>
        <row r="10194">
          <cell r="B10194">
            <v>8518109500</v>
          </cell>
          <cell r="C10194" t="str">
            <v>- - прочие</v>
          </cell>
          <cell r="D10194" t="str">
            <v>шт</v>
          </cell>
          <cell r="E10194">
            <v>5</v>
          </cell>
        </row>
        <row r="10195">
          <cell r="B10195">
            <v>8518210000</v>
          </cell>
          <cell r="C10195" t="str">
            <v>- - громкоговорители одиночные, смонтированные в корпусах</v>
          </cell>
          <cell r="D10195" t="str">
            <v>шт</v>
          </cell>
          <cell r="E10195">
            <v>5</v>
          </cell>
        </row>
        <row r="10196">
          <cell r="B10196">
            <v>8518220001</v>
          </cell>
          <cell r="C10196" t="str">
            <v>- - - для гражданских воздушных судов &lt;5&gt;</v>
          </cell>
          <cell r="D10196" t="str">
            <v>шт</v>
          </cell>
          <cell r="E10196">
            <v>5</v>
          </cell>
        </row>
        <row r="10197">
          <cell r="B10197">
            <v>8518220009</v>
          </cell>
          <cell r="C10197" t="str">
            <v>- - - прочие</v>
          </cell>
          <cell r="D10197" t="str">
            <v>шт</v>
          </cell>
          <cell r="E10197">
            <v>7.5</v>
          </cell>
        </row>
        <row r="10198">
          <cell r="B10198">
            <v>8518293001</v>
          </cell>
          <cell r="C10198" t="str">
            <v>- - - - для гражданских воздушных судов &lt;5&gt;</v>
          </cell>
          <cell r="D10198" t="str">
            <v>шт</v>
          </cell>
          <cell r="E10198">
            <v>0</v>
          </cell>
        </row>
        <row r="10199">
          <cell r="B10199">
            <v>8518293009</v>
          </cell>
          <cell r="C10199" t="str">
            <v>- - - - прочие</v>
          </cell>
          <cell r="D10199" t="str">
            <v>шт</v>
          </cell>
          <cell r="E10199">
            <v>0</v>
          </cell>
        </row>
        <row r="10200">
          <cell r="B10200">
            <v>8518299500</v>
          </cell>
          <cell r="C10200" t="str">
            <v>- - - прочие</v>
          </cell>
          <cell r="D10200" t="str">
            <v>шт</v>
          </cell>
          <cell r="E10200">
            <v>5</v>
          </cell>
        </row>
        <row r="10201">
          <cell r="B10201">
            <v>8518302000</v>
          </cell>
          <cell r="C10201" t="str">
            <v>- - телефонные проводные трубки</v>
          </cell>
          <cell r="D10201" t="str">
            <v>шт</v>
          </cell>
          <cell r="E10201">
            <v>0</v>
          </cell>
        </row>
        <row r="10202">
          <cell r="B10202">
            <v>8518309500</v>
          </cell>
          <cell r="C10202" t="str">
            <v>- - прочие</v>
          </cell>
          <cell r="D10202" t="str">
            <v>шт</v>
          </cell>
          <cell r="E10202">
            <v>5</v>
          </cell>
        </row>
        <row r="10203">
          <cell r="B10203">
            <v>8518403001</v>
          </cell>
          <cell r="C10203" t="str">
            <v>- - - усилители телефонные</v>
          </cell>
          <cell r="D10203" t="str">
            <v>шт</v>
          </cell>
          <cell r="E10203">
            <v>0</v>
          </cell>
        </row>
        <row r="10204">
          <cell r="B10204">
            <v>8518403009</v>
          </cell>
          <cell r="C10204" t="str">
            <v>- - - прочие</v>
          </cell>
          <cell r="D10204" t="str">
            <v>шт</v>
          </cell>
          <cell r="E10204">
            <v>5</v>
          </cell>
        </row>
        <row r="10205">
          <cell r="B10205">
            <v>8518408001</v>
          </cell>
          <cell r="C10205" t="str">
            <v>- - - для гражданских воздушных судов &lt;5&gt;</v>
          </cell>
          <cell r="D10205" t="str">
            <v>шт</v>
          </cell>
          <cell r="E10205">
            <v>0</v>
          </cell>
        </row>
        <row r="10206">
          <cell r="B10206">
            <v>8518408009</v>
          </cell>
          <cell r="C10206" t="str">
            <v>- - - прочие</v>
          </cell>
          <cell r="D10206" t="str">
            <v>шт</v>
          </cell>
          <cell r="E10206">
            <v>7.5</v>
          </cell>
        </row>
        <row r="10207">
          <cell r="B10207">
            <v>8518500000</v>
          </cell>
          <cell r="C10207" t="str">
            <v>- электрические звукоусилительные комплекты</v>
          </cell>
          <cell r="D10207" t="str">
            <v>шт</v>
          </cell>
          <cell r="E10207">
            <v>5</v>
          </cell>
        </row>
        <row r="10208">
          <cell r="B10208">
            <v>8518900001</v>
          </cell>
          <cell r="C10208" t="str">
            <v>- - усилителей телефонных подсубпозиции 8518 40 300 1</v>
          </cell>
          <cell r="D10208" t="str">
            <v>-</v>
          </cell>
          <cell r="E10208">
            <v>0</v>
          </cell>
        </row>
        <row r="10209">
          <cell r="B10209">
            <v>8518900002</v>
          </cell>
          <cell r="C10209" t="str">
            <v>- - - наборы печатных плат, состоящие из одной или нескольких печатных плат с одним или несколькими активными элементами, собранными для приборов подсубпозиций 8518 10 300, 8518 30 200 0</v>
          </cell>
          <cell r="D10209" t="str">
            <v>-</v>
          </cell>
          <cell r="E10209">
            <v>0</v>
          </cell>
        </row>
        <row r="10210">
          <cell r="B10210">
            <v>8518900009</v>
          </cell>
          <cell r="C10210" t="str">
            <v>- - - прочие</v>
          </cell>
          <cell r="D10210" t="str">
            <v>-</v>
          </cell>
          <cell r="E10210">
            <v>5</v>
          </cell>
        </row>
        <row r="10211">
          <cell r="B10211">
            <v>8519201000</v>
          </cell>
          <cell r="C10211" t="str">
            <v>- - проигрыватели грампластинок, включаемые монетой или жетоном</v>
          </cell>
          <cell r="D10211" t="str">
            <v>шт</v>
          </cell>
          <cell r="E10211">
            <v>7.5</v>
          </cell>
        </row>
        <row r="10212">
          <cell r="B10212">
            <v>8519209100</v>
          </cell>
          <cell r="C10212" t="str">
            <v>- - - с лазерной считывающей системой</v>
          </cell>
          <cell r="D10212" t="str">
            <v>шт</v>
          </cell>
          <cell r="E10212">
            <v>8</v>
          </cell>
        </row>
        <row r="10213">
          <cell r="B10213">
            <v>8519209900</v>
          </cell>
          <cell r="C10213" t="str">
            <v>- - - прочая</v>
          </cell>
          <cell r="D10213" t="str">
            <v>шт</v>
          </cell>
          <cell r="E10213">
            <v>10</v>
          </cell>
        </row>
        <row r="10214">
          <cell r="B10214">
            <v>8519300000</v>
          </cell>
          <cell r="C10214" t="str">
            <v>- устройства электропроигрывающие (деки)</v>
          </cell>
          <cell r="D10214" t="str">
            <v>шт</v>
          </cell>
          <cell r="E10214">
            <v>11</v>
          </cell>
        </row>
        <row r="10215">
          <cell r="B10215">
            <v>8519500000</v>
          </cell>
          <cell r="C10215" t="str">
            <v>- автоответчики телефонные</v>
          </cell>
          <cell r="D10215" t="str">
            <v>шт</v>
          </cell>
          <cell r="E10215">
            <v>0</v>
          </cell>
        </row>
        <row r="10216">
          <cell r="B10216">
            <v>8519811100</v>
          </cell>
          <cell r="C10216" t="str">
            <v>- - - - устройства воспроизведения звука для трансляции по радио</v>
          </cell>
          <cell r="D10216" t="str">
            <v>шт</v>
          </cell>
          <cell r="E10216">
            <v>13</v>
          </cell>
        </row>
        <row r="10217">
          <cell r="B10217">
            <v>8519811500</v>
          </cell>
          <cell r="C10217" t="str">
            <v>- - - - - карманные кассетные плееры</v>
          </cell>
          <cell r="D10217" t="str">
            <v>шт</v>
          </cell>
          <cell r="E10217">
            <v>8</v>
          </cell>
        </row>
        <row r="10218">
          <cell r="B10218">
            <v>8519812100</v>
          </cell>
          <cell r="C10218" t="str">
            <v>- - - - - - с аналоговой и цифровой считывающей системой</v>
          </cell>
          <cell r="D10218" t="str">
            <v>шт</v>
          </cell>
          <cell r="E10218">
            <v>8</v>
          </cell>
        </row>
        <row r="10219">
          <cell r="B10219">
            <v>8519812500</v>
          </cell>
          <cell r="C10219" t="str">
            <v>- - - - - - прочая</v>
          </cell>
          <cell r="D10219" t="str">
            <v>шт</v>
          </cell>
          <cell r="E10219">
            <v>8</v>
          </cell>
        </row>
        <row r="10220">
          <cell r="B10220">
            <v>8519813100</v>
          </cell>
          <cell r="C10220" t="str">
            <v>- - - - - - - используемая в моторных транспортных средствах, использующая диски диаметром не более 6,5 см</v>
          </cell>
          <cell r="D10220" t="str">
            <v>шт</v>
          </cell>
          <cell r="E10220">
            <v>8</v>
          </cell>
        </row>
        <row r="10221">
          <cell r="B10221">
            <v>8519813500</v>
          </cell>
          <cell r="C10221" t="str">
            <v>- - - - - - - прочая</v>
          </cell>
          <cell r="D10221" t="str">
            <v>шт</v>
          </cell>
          <cell r="E10221">
            <v>8</v>
          </cell>
        </row>
        <row r="10222">
          <cell r="B10222">
            <v>8519814500</v>
          </cell>
          <cell r="C10222" t="str">
            <v>- - - - - - прочая</v>
          </cell>
          <cell r="D10222" t="str">
            <v>шт</v>
          </cell>
          <cell r="E10222">
            <v>10</v>
          </cell>
        </row>
        <row r="10223">
          <cell r="B10223">
            <v>8519815100</v>
          </cell>
          <cell r="C10223" t="str">
            <v>- - - - диктофоны, не способные работать без внешнего источника энергии</v>
          </cell>
          <cell r="D10223" t="str">
            <v>шт</v>
          </cell>
          <cell r="E10223">
            <v>13</v>
          </cell>
        </row>
        <row r="10224">
          <cell r="B10224">
            <v>8519815501</v>
          </cell>
          <cell r="C10224" t="str">
            <v>- - - - - - - - с цифровой записью звука</v>
          </cell>
          <cell r="D10224" t="str">
            <v>шт</v>
          </cell>
          <cell r="E10224">
            <v>10</v>
          </cell>
        </row>
        <row r="10225">
          <cell r="B10225">
            <v>8519815509</v>
          </cell>
          <cell r="C10225" t="str">
            <v>- - - - - - - - прочие</v>
          </cell>
          <cell r="D10225" t="str">
            <v>шт</v>
          </cell>
          <cell r="E10225">
            <v>15</v>
          </cell>
        </row>
        <row r="10226">
          <cell r="B10226">
            <v>8519816101</v>
          </cell>
          <cell r="C10226" t="str">
            <v>- - - - - - - - с цифровой записью звука</v>
          </cell>
          <cell r="D10226" t="str">
            <v>шт</v>
          </cell>
          <cell r="E10226">
            <v>10</v>
          </cell>
        </row>
        <row r="10227">
          <cell r="B10227">
            <v>8519816109</v>
          </cell>
          <cell r="C10227" t="str">
            <v>- - - - - - - - прочие</v>
          </cell>
          <cell r="D10227" t="str">
            <v>шт</v>
          </cell>
          <cell r="E10227">
            <v>15</v>
          </cell>
        </row>
        <row r="10228">
          <cell r="B10228">
            <v>8519816501</v>
          </cell>
          <cell r="C10228" t="str">
            <v>- - - - - - - с цифровой записью звука</v>
          </cell>
          <cell r="D10228" t="str">
            <v>шт</v>
          </cell>
          <cell r="E10228">
            <v>10</v>
          </cell>
        </row>
        <row r="10229">
          <cell r="B10229">
            <v>8519816509</v>
          </cell>
          <cell r="C10229" t="str">
            <v>- - - - - - - прочие</v>
          </cell>
          <cell r="D10229" t="str">
            <v>шт</v>
          </cell>
          <cell r="E10229">
            <v>15</v>
          </cell>
        </row>
        <row r="10230">
          <cell r="B10230">
            <v>8519817501</v>
          </cell>
          <cell r="C10230" t="str">
            <v>- - - - - - - с цифровой записью звука</v>
          </cell>
          <cell r="D10230" t="str">
            <v>шт</v>
          </cell>
          <cell r="E10230">
            <v>10</v>
          </cell>
        </row>
        <row r="10231">
          <cell r="B10231">
            <v>8519817509</v>
          </cell>
          <cell r="C10231" t="str">
            <v>- - - - - - - прочие</v>
          </cell>
          <cell r="D10231" t="str">
            <v>шт</v>
          </cell>
          <cell r="E10231">
            <v>15</v>
          </cell>
        </row>
        <row r="10232">
          <cell r="B10232">
            <v>8519818101</v>
          </cell>
          <cell r="C10232" t="str">
            <v>- - - - - - - с цифровой записью звука</v>
          </cell>
          <cell r="D10232" t="str">
            <v>шт</v>
          </cell>
          <cell r="E10232">
            <v>10</v>
          </cell>
        </row>
        <row r="10233">
          <cell r="B10233">
            <v>8519818109</v>
          </cell>
          <cell r="C10233" t="str">
            <v>- - - - - - - прочие</v>
          </cell>
          <cell r="D10233" t="str">
            <v>шт</v>
          </cell>
          <cell r="E10233">
            <v>15</v>
          </cell>
        </row>
        <row r="10234">
          <cell r="B10234">
            <v>8519818501</v>
          </cell>
          <cell r="C10234" t="str">
            <v>- - - - - - - с цифровой записью звука</v>
          </cell>
          <cell r="D10234" t="str">
            <v>шт</v>
          </cell>
          <cell r="E10234">
            <v>10</v>
          </cell>
        </row>
        <row r="10235">
          <cell r="B10235">
            <v>8519818509</v>
          </cell>
          <cell r="C10235" t="str">
            <v>- - - - - - - прочие</v>
          </cell>
          <cell r="D10235" t="str">
            <v>шт</v>
          </cell>
          <cell r="E10235">
            <v>15</v>
          </cell>
        </row>
        <row r="10236">
          <cell r="B10236">
            <v>8519819501</v>
          </cell>
          <cell r="C10236" t="str">
            <v>- - - - - для гражданских воздушных судов &lt;5&gt;</v>
          </cell>
          <cell r="D10236" t="str">
            <v>шт</v>
          </cell>
          <cell r="E10236">
            <v>5</v>
          </cell>
        </row>
        <row r="10237">
          <cell r="B10237">
            <v>8519819509</v>
          </cell>
          <cell r="C10237" t="str">
            <v>- - - - - прочие</v>
          </cell>
          <cell r="D10237" t="str">
            <v>шт</v>
          </cell>
          <cell r="E10237">
            <v>10</v>
          </cell>
        </row>
        <row r="10238">
          <cell r="B10238">
            <v>8519891100</v>
          </cell>
          <cell r="C10238" t="str">
            <v>- - - - проигрыватели грампластинок, кроме относящихся к субпозиции 8519 20</v>
          </cell>
          <cell r="D10238" t="str">
            <v>шт</v>
          </cell>
          <cell r="E10238">
            <v>13</v>
          </cell>
        </row>
        <row r="10239">
          <cell r="B10239">
            <v>8519891500</v>
          </cell>
          <cell r="C10239" t="str">
            <v>- - - - устройства воспроизведения звука для трансляции по радио</v>
          </cell>
          <cell r="D10239" t="str">
            <v>шт</v>
          </cell>
          <cell r="E10239">
            <v>13</v>
          </cell>
        </row>
        <row r="10240">
          <cell r="B10240">
            <v>8519891900</v>
          </cell>
          <cell r="C10240" t="str">
            <v>- - - - прочая</v>
          </cell>
          <cell r="D10240" t="str">
            <v>шт</v>
          </cell>
          <cell r="E10240">
            <v>11</v>
          </cell>
        </row>
        <row r="10241">
          <cell r="B10241">
            <v>8519899001</v>
          </cell>
          <cell r="C10241" t="str">
            <v>- - - - для гражданских воздушных судов &lt;5&gt;</v>
          </cell>
          <cell r="D10241" t="str">
            <v>шт</v>
          </cell>
          <cell r="E10241">
            <v>5</v>
          </cell>
        </row>
        <row r="10242">
          <cell r="B10242">
            <v>8519899009</v>
          </cell>
          <cell r="C10242" t="str">
            <v>- - - - прочая</v>
          </cell>
          <cell r="D10242" t="str">
            <v>шт</v>
          </cell>
          <cell r="E10242">
            <v>10</v>
          </cell>
        </row>
        <row r="10243">
          <cell r="B10243">
            <v>8521102000</v>
          </cell>
          <cell r="C10243" t="str">
            <v>- - использующая ленту шириной не более 1,3 см и позволяющая вести запись или воспроизведение при скорости движения ленты не более 50 мм/с</v>
          </cell>
          <cell r="D10243" t="str">
            <v>шт</v>
          </cell>
          <cell r="E10243">
            <v>5</v>
          </cell>
        </row>
        <row r="10244">
          <cell r="B10244">
            <v>8521109501</v>
          </cell>
          <cell r="C10244" t="str">
            <v>- - - для гражданских воздушных судов &lt;5&gt;</v>
          </cell>
          <cell r="D10244" t="str">
            <v>шт</v>
          </cell>
          <cell r="E10244">
            <v>5</v>
          </cell>
        </row>
        <row r="10245">
          <cell r="B10245">
            <v>8521109509</v>
          </cell>
          <cell r="C10245" t="str">
            <v>- - - прочая</v>
          </cell>
          <cell r="D10245" t="str">
            <v>шт</v>
          </cell>
          <cell r="E10245">
            <v>8.75</v>
          </cell>
        </row>
        <row r="10246">
          <cell r="B10246">
            <v>8521900001</v>
          </cell>
          <cell r="C10246" t="str">
            <v>- - DVD-проигрыватели</v>
          </cell>
          <cell r="D10246" t="str">
            <v>шт</v>
          </cell>
          <cell r="E10246">
            <v>5</v>
          </cell>
        </row>
        <row r="10247">
          <cell r="B10247">
            <v>8521900009</v>
          </cell>
          <cell r="C10247" t="str">
            <v>- - прочая</v>
          </cell>
          <cell r="D10247" t="str">
            <v>шт</v>
          </cell>
          <cell r="E10247">
            <v>8</v>
          </cell>
        </row>
        <row r="10248">
          <cell r="B10248">
            <v>8522100000</v>
          </cell>
          <cell r="C10248" t="str">
            <v>- звукосниматели</v>
          </cell>
          <cell r="D10248" t="str">
            <v>-</v>
          </cell>
          <cell r="E10248">
            <v>5</v>
          </cell>
        </row>
        <row r="10249">
          <cell r="B10249">
            <v>8522903000</v>
          </cell>
          <cell r="C10249" t="str">
            <v>- - иглы звукоснимателей; алмазы, сапфиры и другие драгоценные или полудрагоценные камни (природные, искусственные или реконструированные) для игл звукоснимателей, закрепленные или незакрепленные</v>
          </cell>
          <cell r="D10249" t="str">
            <v>-</v>
          </cell>
          <cell r="E10249">
            <v>0</v>
          </cell>
        </row>
        <row r="10250">
          <cell r="B10250">
            <v>8522904100</v>
          </cell>
          <cell r="C10250" t="str">
            <v>- - - - аппаратуры субпозиции 8519 50 000 0</v>
          </cell>
          <cell r="D10250" t="str">
            <v>-</v>
          </cell>
          <cell r="E10250">
            <v>0</v>
          </cell>
        </row>
        <row r="10251">
          <cell r="B10251">
            <v>8522904900</v>
          </cell>
          <cell r="C10251" t="str">
            <v>- - - - прочие</v>
          </cell>
          <cell r="D10251" t="str">
            <v>-</v>
          </cell>
          <cell r="E10251">
            <v>0</v>
          </cell>
        </row>
        <row r="10252">
          <cell r="B10252">
            <v>8522907000</v>
          </cell>
          <cell r="C10252" t="str">
            <v>- - - отдельные кассетные деки с общей толщиной не более 53 мм, используемые для изготовления устройств записи и воспроизведения звука</v>
          </cell>
          <cell r="D10252" t="str">
            <v>-</v>
          </cell>
          <cell r="E10252">
            <v>0</v>
          </cell>
        </row>
        <row r="10253">
          <cell r="B10253">
            <v>8522908000</v>
          </cell>
          <cell r="C10253" t="str">
            <v>- - - прочие</v>
          </cell>
          <cell r="D10253" t="str">
            <v>-</v>
          </cell>
          <cell r="E10253">
            <v>0</v>
          </cell>
        </row>
        <row r="10254">
          <cell r="B10254">
            <v>8523210000</v>
          </cell>
          <cell r="C10254" t="str">
            <v>- - карточки, содержащие магнитную полоску</v>
          </cell>
          <cell r="D10254" t="str">
            <v>шт</v>
          </cell>
          <cell r="E10254">
            <v>5</v>
          </cell>
        </row>
        <row r="10255">
          <cell r="B10255">
            <v>8523291501</v>
          </cell>
          <cell r="C10255" t="str">
            <v>- - - - - - - в кассетах</v>
          </cell>
          <cell r="D10255" t="str">
            <v>шт</v>
          </cell>
          <cell r="E10255">
            <v>0</v>
          </cell>
        </row>
        <row r="10256">
          <cell r="B10256">
            <v>8523291502</v>
          </cell>
          <cell r="C10256" t="str">
            <v>- - - - - - - в рулонах</v>
          </cell>
          <cell r="D10256" t="str">
            <v>шт</v>
          </cell>
          <cell r="E10256">
            <v>0</v>
          </cell>
        </row>
        <row r="10257">
          <cell r="B10257">
            <v>8523291503</v>
          </cell>
          <cell r="C10257" t="str">
            <v>- - - - - - - прочие</v>
          </cell>
          <cell r="D10257" t="str">
            <v>шт</v>
          </cell>
          <cell r="E10257">
            <v>0</v>
          </cell>
        </row>
        <row r="10258">
          <cell r="B10258">
            <v>8523291504</v>
          </cell>
          <cell r="C10258" t="str">
            <v>- - - - - - шириной более 4 мм, но не более 6,5 мм</v>
          </cell>
          <cell r="D10258" t="str">
            <v>шт</v>
          </cell>
          <cell r="E10258">
            <v>0</v>
          </cell>
        </row>
        <row r="10259">
          <cell r="B10259">
            <v>8523291505</v>
          </cell>
          <cell r="C10259" t="str">
            <v>- - - - - - - в кассетах</v>
          </cell>
          <cell r="D10259" t="str">
            <v>шт</v>
          </cell>
          <cell r="E10259">
            <v>0</v>
          </cell>
        </row>
        <row r="10260">
          <cell r="B10260">
            <v>8523291506</v>
          </cell>
          <cell r="C10260" t="str">
            <v>- - - - - - - шириной не более 100 мм в рулонах</v>
          </cell>
          <cell r="D10260" t="str">
            <v>шт</v>
          </cell>
          <cell r="E10260">
            <v>0</v>
          </cell>
        </row>
        <row r="10261">
          <cell r="B10261">
            <v>8523291507</v>
          </cell>
          <cell r="C10261" t="str">
            <v>- - - - - - - шириной более 100 мм в рулонах</v>
          </cell>
          <cell r="D10261" t="str">
            <v>шт</v>
          </cell>
          <cell r="E10261">
            <v>0</v>
          </cell>
        </row>
        <row r="10262">
          <cell r="B10262">
            <v>8523291508</v>
          </cell>
          <cell r="C10262" t="str">
            <v>- - - - - - - прочие</v>
          </cell>
          <cell r="D10262" t="str">
            <v>шт</v>
          </cell>
          <cell r="E10262">
            <v>0</v>
          </cell>
        </row>
        <row r="10263">
          <cell r="B10263">
            <v>8523291509</v>
          </cell>
          <cell r="C10263" t="str">
            <v>- - - - - диски магнитные</v>
          </cell>
          <cell r="D10263" t="str">
            <v>шт</v>
          </cell>
          <cell r="E10263">
            <v>0</v>
          </cell>
        </row>
        <row r="10264">
          <cell r="B10264">
            <v>8523293101</v>
          </cell>
          <cell r="C10264" t="str">
            <v>- - - - - - ленты магнитные</v>
          </cell>
          <cell r="D10264" t="str">
            <v>шт</v>
          </cell>
          <cell r="E10264">
            <v>0</v>
          </cell>
        </row>
        <row r="10265">
          <cell r="B10265">
            <v>8523293102</v>
          </cell>
          <cell r="C10265" t="str">
            <v>- - - - - - - с записью данных или команд, используемые в вычислительных машинах</v>
          </cell>
          <cell r="D10265" t="str">
            <v>шт</v>
          </cell>
          <cell r="E10265">
            <v>0</v>
          </cell>
        </row>
        <row r="10266">
          <cell r="B10266">
            <v>8523293109</v>
          </cell>
          <cell r="C10266" t="str">
            <v>- - - - - - - прочие</v>
          </cell>
          <cell r="D10266" t="str">
            <v>шт</v>
          </cell>
          <cell r="E10266">
            <v>0</v>
          </cell>
        </row>
        <row r="10267">
          <cell r="B10267">
            <v>8523293301</v>
          </cell>
          <cell r="C10267" t="str">
            <v>- - - - - - - - в кассетах</v>
          </cell>
          <cell r="D10267" t="str">
            <v>шт</v>
          </cell>
          <cell r="E10267">
            <v>0</v>
          </cell>
        </row>
        <row r="10268">
          <cell r="B10268">
            <v>8523293302</v>
          </cell>
          <cell r="C10268" t="str">
            <v>- - - - - - - - в рулонах</v>
          </cell>
          <cell r="D10268" t="str">
            <v>шт</v>
          </cell>
          <cell r="E10268">
            <v>0</v>
          </cell>
        </row>
        <row r="10269">
          <cell r="B10269">
            <v>8523293303</v>
          </cell>
          <cell r="C10269" t="str">
            <v>- - - - - - - - прочие</v>
          </cell>
          <cell r="D10269" t="str">
            <v>шт</v>
          </cell>
          <cell r="E10269">
            <v>0</v>
          </cell>
        </row>
        <row r="10270">
          <cell r="B10270">
            <v>8523293304</v>
          </cell>
          <cell r="C10270" t="str">
            <v>- - - - - - - шириной более 4 мм, но не более 6,5 мм</v>
          </cell>
          <cell r="D10270" t="str">
            <v>шт</v>
          </cell>
          <cell r="E10270">
            <v>0</v>
          </cell>
        </row>
        <row r="10271">
          <cell r="B10271">
            <v>8523293305</v>
          </cell>
          <cell r="C10271" t="str">
            <v>- - - - - - - - в кассетах</v>
          </cell>
          <cell r="D10271" t="str">
            <v>шт</v>
          </cell>
          <cell r="E10271">
            <v>0</v>
          </cell>
        </row>
        <row r="10272">
          <cell r="B10272">
            <v>8523293306</v>
          </cell>
          <cell r="C10272" t="str">
            <v>- - - - - - - - в рулонах</v>
          </cell>
          <cell r="D10272" t="str">
            <v>шт</v>
          </cell>
          <cell r="E10272">
            <v>0</v>
          </cell>
        </row>
        <row r="10273">
          <cell r="B10273">
            <v>8523293307</v>
          </cell>
          <cell r="C10273" t="str">
            <v>- - - - - - - - прочие</v>
          </cell>
          <cell r="D10273" t="str">
            <v>шт</v>
          </cell>
          <cell r="E10273">
            <v>0</v>
          </cell>
        </row>
        <row r="10274">
          <cell r="B10274">
            <v>8523293308</v>
          </cell>
          <cell r="C10274" t="str">
            <v>- - - - - - диски магнитные</v>
          </cell>
          <cell r="D10274" t="str">
            <v>шт</v>
          </cell>
          <cell r="E10274">
            <v>0</v>
          </cell>
        </row>
        <row r="10275">
          <cell r="B10275">
            <v>8523293901</v>
          </cell>
          <cell r="C10275" t="str">
            <v>- - - - - - - - в кассетах</v>
          </cell>
          <cell r="D10275" t="str">
            <v>шт</v>
          </cell>
          <cell r="E10275">
            <v>13</v>
          </cell>
        </row>
        <row r="10276">
          <cell r="B10276">
            <v>8523293902</v>
          </cell>
          <cell r="C10276" t="str">
            <v>- - - - - - - - в рулонах</v>
          </cell>
          <cell r="D10276" t="str">
            <v>шт</v>
          </cell>
          <cell r="E10276">
            <v>13</v>
          </cell>
        </row>
        <row r="10277">
          <cell r="B10277">
            <v>8523293903</v>
          </cell>
          <cell r="C10277" t="str">
            <v>- - - - - - - - прочие</v>
          </cell>
          <cell r="D10277" t="str">
            <v>шт</v>
          </cell>
          <cell r="E10277">
            <v>10</v>
          </cell>
        </row>
        <row r="10278">
          <cell r="B10278">
            <v>8523293904</v>
          </cell>
          <cell r="C10278" t="str">
            <v>- - - - - - - шириной более 4 мм, но не более 6,5 мм</v>
          </cell>
          <cell r="D10278" t="str">
            <v>шт</v>
          </cell>
          <cell r="E10278">
            <v>10</v>
          </cell>
        </row>
        <row r="10279">
          <cell r="B10279">
            <v>8523293905</v>
          </cell>
          <cell r="C10279" t="str">
            <v>- - - - - - - - в кассетах</v>
          </cell>
          <cell r="D10279" t="str">
            <v>шт</v>
          </cell>
          <cell r="E10279">
            <v>10</v>
          </cell>
        </row>
        <row r="10280">
          <cell r="B10280">
            <v>8523293906</v>
          </cell>
          <cell r="C10280" t="str">
            <v>- - - - - - - - в рулонах</v>
          </cell>
          <cell r="D10280" t="str">
            <v>шт</v>
          </cell>
          <cell r="E10280">
            <v>10</v>
          </cell>
        </row>
        <row r="10281">
          <cell r="B10281">
            <v>8523293907</v>
          </cell>
          <cell r="C10281" t="str">
            <v>- - - - - - - - прочие</v>
          </cell>
          <cell r="D10281" t="str">
            <v>шт</v>
          </cell>
          <cell r="E10281">
            <v>10</v>
          </cell>
        </row>
        <row r="10282">
          <cell r="B10282">
            <v>8523293908</v>
          </cell>
          <cell r="C10282" t="str">
            <v>- - - - - - диски магнитные</v>
          </cell>
          <cell r="D10282" t="str">
            <v>шт</v>
          </cell>
          <cell r="E10282">
            <v>10</v>
          </cell>
        </row>
        <row r="10283">
          <cell r="B10283">
            <v>8523299000</v>
          </cell>
          <cell r="C10283" t="str">
            <v>- - - прочие</v>
          </cell>
          <cell r="D10283" t="str">
            <v>шт</v>
          </cell>
          <cell r="E10283">
            <v>0</v>
          </cell>
        </row>
        <row r="10284">
          <cell r="B10284">
            <v>8523411000</v>
          </cell>
          <cell r="C10284" t="str">
            <v>- - - диски для лазерных считывающих систем емкостью для записи не более 900 мегабайт, кроме стираемых</v>
          </cell>
          <cell r="D10284" t="str">
            <v>шт</v>
          </cell>
          <cell r="E10284">
            <v>0</v>
          </cell>
        </row>
        <row r="10285">
          <cell r="B10285">
            <v>8523413000</v>
          </cell>
          <cell r="C10285" t="str">
            <v>- - - диски для лазерных считывающих систем емкостью для записи более 900 мегабайт, но не более 18 гигабайт, кроме стираемых</v>
          </cell>
          <cell r="D10285" t="str">
            <v>шт</v>
          </cell>
          <cell r="E10285">
            <v>0</v>
          </cell>
        </row>
        <row r="10286">
          <cell r="B10286">
            <v>8523419000</v>
          </cell>
          <cell r="C10286" t="str">
            <v>- - - прочие</v>
          </cell>
          <cell r="D10286" t="str">
            <v>шт</v>
          </cell>
          <cell r="E10286">
            <v>0</v>
          </cell>
        </row>
        <row r="10287">
          <cell r="B10287">
            <v>8523492500</v>
          </cell>
          <cell r="C10287" t="str">
            <v>- - - - для воспроизведения явлений, отличных от звука или изображения</v>
          </cell>
          <cell r="D10287" t="str">
            <v>шт</v>
          </cell>
          <cell r="E10287">
            <v>0</v>
          </cell>
        </row>
        <row r="10288">
          <cell r="B10288">
            <v>8523493100</v>
          </cell>
          <cell r="C10288" t="str">
            <v>- - - - - диаметром не более 6,5 см</v>
          </cell>
          <cell r="D10288" t="str">
            <v>шт</v>
          </cell>
          <cell r="E10288">
            <v>10</v>
          </cell>
        </row>
        <row r="10289">
          <cell r="B10289">
            <v>8523493900</v>
          </cell>
          <cell r="C10289" t="str">
            <v>- - - - - диаметром более 6,5 см</v>
          </cell>
          <cell r="D10289" t="str">
            <v>шт</v>
          </cell>
          <cell r="E10289">
            <v>10</v>
          </cell>
        </row>
        <row r="10290">
          <cell r="B10290">
            <v>8523494500</v>
          </cell>
          <cell r="C10290" t="str">
            <v>- - - -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v>
          </cell>
          <cell r="D10290" t="str">
            <v>шт</v>
          </cell>
          <cell r="E10290">
            <v>0</v>
          </cell>
        </row>
        <row r="10291">
          <cell r="B10291">
            <v>8523495100</v>
          </cell>
          <cell r="C10291" t="str">
            <v>- - - - - - диски универсальные цифровые (DVD)</v>
          </cell>
          <cell r="D10291" t="str">
            <v>шт</v>
          </cell>
          <cell r="E10291">
            <v>5</v>
          </cell>
        </row>
        <row r="10292">
          <cell r="B10292">
            <v>8523495900</v>
          </cell>
          <cell r="C10292" t="str">
            <v>- - - - - - прочие</v>
          </cell>
          <cell r="D10292" t="str">
            <v>шт</v>
          </cell>
          <cell r="E10292">
            <v>5</v>
          </cell>
        </row>
        <row r="10293">
          <cell r="B10293">
            <v>8523499101</v>
          </cell>
          <cell r="C10293" t="str">
            <v>- - - - - с записью данных или команд, используемые в вычислительных машинах</v>
          </cell>
          <cell r="D10293" t="str">
            <v>шт</v>
          </cell>
          <cell r="E10293">
            <v>0</v>
          </cell>
        </row>
        <row r="10294">
          <cell r="B10294">
            <v>8523499109</v>
          </cell>
          <cell r="C10294" t="str">
            <v>- - - - - прочие</v>
          </cell>
          <cell r="D10294" t="str">
            <v>шт</v>
          </cell>
          <cell r="E10294">
            <v>0</v>
          </cell>
        </row>
        <row r="10295">
          <cell r="B10295">
            <v>8523499300</v>
          </cell>
          <cell r="C10295" t="str">
            <v>- - -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v>
          </cell>
          <cell r="D10295" t="str">
            <v>шт</v>
          </cell>
          <cell r="E10295">
            <v>0</v>
          </cell>
        </row>
        <row r="10296">
          <cell r="B10296">
            <v>8523499900</v>
          </cell>
          <cell r="C10296" t="str">
            <v>- - - - прочие</v>
          </cell>
          <cell r="D10296" t="str">
            <v>шт</v>
          </cell>
          <cell r="E10296">
            <v>10</v>
          </cell>
        </row>
        <row r="10297">
          <cell r="B10297">
            <v>8523511000</v>
          </cell>
          <cell r="C10297" t="str">
            <v>- - - незаписанные</v>
          </cell>
          <cell r="D10297" t="str">
            <v>шт</v>
          </cell>
          <cell r="E10297">
            <v>0</v>
          </cell>
        </row>
        <row r="10298">
          <cell r="B10298">
            <v>8523519101</v>
          </cell>
          <cell r="C10298" t="str">
            <v>- - - - - с записью данных или команд, используемые в вычислительных машинах</v>
          </cell>
          <cell r="D10298" t="str">
            <v>шт</v>
          </cell>
          <cell r="E10298">
            <v>0</v>
          </cell>
        </row>
        <row r="10299">
          <cell r="B10299">
            <v>8523519109</v>
          </cell>
          <cell r="C10299" t="str">
            <v>- - - - - прочие</v>
          </cell>
          <cell r="D10299" t="str">
            <v>шт</v>
          </cell>
          <cell r="E10299">
            <v>0</v>
          </cell>
        </row>
        <row r="10300">
          <cell r="B10300">
            <v>8523519300</v>
          </cell>
          <cell r="C10300" t="str">
            <v>- - -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v>
          </cell>
          <cell r="D10300" t="str">
            <v>шт</v>
          </cell>
          <cell r="E10300">
            <v>0</v>
          </cell>
        </row>
        <row r="10301">
          <cell r="B10301">
            <v>8523519900</v>
          </cell>
          <cell r="C10301" t="str">
            <v>- - - - прочие</v>
          </cell>
          <cell r="D10301" t="str">
            <v>шт</v>
          </cell>
          <cell r="E10301">
            <v>10</v>
          </cell>
        </row>
        <row r="10302">
          <cell r="B10302">
            <v>8523521000</v>
          </cell>
          <cell r="C10302" t="str">
            <v>- - - с двумя или более электронными интегральными схемами</v>
          </cell>
          <cell r="D10302" t="str">
            <v>шт</v>
          </cell>
          <cell r="E10302">
            <v>0</v>
          </cell>
        </row>
        <row r="10303">
          <cell r="B10303">
            <v>8523529001</v>
          </cell>
          <cell r="C10303" t="str">
            <v>- - - - карточки и бирки с нанесенными специальными метками, действие которых основано на приближении</v>
          </cell>
          <cell r="D10303" t="str">
            <v>шт</v>
          </cell>
          <cell r="E10303">
            <v>0</v>
          </cell>
        </row>
        <row r="10304">
          <cell r="B10304">
            <v>8523529009</v>
          </cell>
          <cell r="C10304" t="str">
            <v>- - - - прочие</v>
          </cell>
          <cell r="D10304" t="str">
            <v>шт</v>
          </cell>
          <cell r="E10304">
            <v>0</v>
          </cell>
        </row>
        <row r="10305">
          <cell r="B10305">
            <v>8523591000</v>
          </cell>
          <cell r="C10305" t="str">
            <v>- - - незаписанные</v>
          </cell>
          <cell r="D10305" t="str">
            <v>шт</v>
          </cell>
          <cell r="E10305">
            <v>0</v>
          </cell>
        </row>
        <row r="10306">
          <cell r="B10306">
            <v>8523599101</v>
          </cell>
          <cell r="C10306" t="str">
            <v>- - - - - с записью данных или команд, используемые в вычислительных машинах</v>
          </cell>
          <cell r="D10306" t="str">
            <v>шт</v>
          </cell>
          <cell r="E10306">
            <v>0</v>
          </cell>
        </row>
        <row r="10307">
          <cell r="B10307">
            <v>8523599109</v>
          </cell>
          <cell r="C10307" t="str">
            <v>- - - - - прочие</v>
          </cell>
          <cell r="D10307" t="str">
            <v>шт</v>
          </cell>
          <cell r="E10307">
            <v>0</v>
          </cell>
        </row>
        <row r="10308">
          <cell r="B10308">
            <v>8523599300</v>
          </cell>
          <cell r="C10308" t="str">
            <v>- - -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v>
          </cell>
          <cell r="D10308" t="str">
            <v>шт</v>
          </cell>
          <cell r="E10308">
            <v>0</v>
          </cell>
        </row>
        <row r="10309">
          <cell r="B10309">
            <v>8523599900</v>
          </cell>
          <cell r="C10309" t="str">
            <v>- - - - прочие</v>
          </cell>
          <cell r="D10309" t="str">
            <v>шт</v>
          </cell>
          <cell r="E10309">
            <v>0</v>
          </cell>
        </row>
        <row r="10310">
          <cell r="B10310">
            <v>8523801000</v>
          </cell>
          <cell r="C10310" t="str">
            <v>- - незаписанные</v>
          </cell>
          <cell r="D10310" t="str">
            <v>шт</v>
          </cell>
          <cell r="E10310">
            <v>0</v>
          </cell>
        </row>
        <row r="10311">
          <cell r="B10311">
            <v>8523809101</v>
          </cell>
          <cell r="C10311" t="str">
            <v>- - - - с записью данных или команд, используемые в вычислительных машинах</v>
          </cell>
          <cell r="D10311" t="str">
            <v>шт</v>
          </cell>
          <cell r="E10311">
            <v>0</v>
          </cell>
        </row>
        <row r="10312">
          <cell r="B10312">
            <v>8523809109</v>
          </cell>
          <cell r="C10312" t="str">
            <v>- - - - прочие</v>
          </cell>
          <cell r="D10312" t="str">
            <v>шт</v>
          </cell>
          <cell r="E10312">
            <v>0</v>
          </cell>
        </row>
        <row r="10313">
          <cell r="B10313">
            <v>8523809300</v>
          </cell>
          <cell r="C10313" t="str">
            <v>- -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v>
          </cell>
          <cell r="D10313" t="str">
            <v>шт</v>
          </cell>
          <cell r="E10313">
            <v>0</v>
          </cell>
        </row>
        <row r="10314">
          <cell r="B10314">
            <v>8523809900</v>
          </cell>
          <cell r="C10314" t="str">
            <v>- - - прочие</v>
          </cell>
          <cell r="D10314" t="str">
            <v>шт</v>
          </cell>
          <cell r="E10314">
            <v>10</v>
          </cell>
        </row>
        <row r="10315">
          <cell r="B10315">
            <v>8525500000</v>
          </cell>
          <cell r="C10315" t="str">
            <v>- аппаратура передающая</v>
          </cell>
          <cell r="D10315" t="str">
            <v>шт</v>
          </cell>
          <cell r="E10315">
            <v>5</v>
          </cell>
        </row>
        <row r="10316">
          <cell r="B10316">
            <v>8525600001</v>
          </cell>
          <cell r="C10316" t="str">
            <v>- - для гражданских воздушных судов &lt;5&gt;</v>
          </cell>
          <cell r="D10316" t="str">
            <v>шт</v>
          </cell>
          <cell r="E10316">
            <v>0</v>
          </cell>
        </row>
        <row r="10317">
          <cell r="B10317">
            <v>8525600009</v>
          </cell>
          <cell r="C10317" t="str">
            <v>- - прочая</v>
          </cell>
          <cell r="D10317" t="str">
            <v>шт</v>
          </cell>
          <cell r="E10317">
            <v>0</v>
          </cell>
        </row>
        <row r="10318">
          <cell r="B10318">
            <v>8525801100</v>
          </cell>
          <cell r="C10318" t="str">
            <v>- - - с тремя или более передающими трубками</v>
          </cell>
          <cell r="D10318" t="str">
            <v>шт</v>
          </cell>
          <cell r="E10318">
            <v>3</v>
          </cell>
        </row>
        <row r="10319">
          <cell r="B10319">
            <v>8525801900</v>
          </cell>
          <cell r="C10319" t="str">
            <v>- - - прочие</v>
          </cell>
          <cell r="D10319" t="str">
            <v>шт</v>
          </cell>
          <cell r="E10319">
            <v>5</v>
          </cell>
        </row>
        <row r="10320">
          <cell r="B10320">
            <v>8525803000</v>
          </cell>
          <cell r="C10320" t="str">
            <v>- - цифровые камеры</v>
          </cell>
          <cell r="D10320" t="str">
            <v>шт</v>
          </cell>
          <cell r="E10320">
            <v>0</v>
          </cell>
        </row>
        <row r="10321">
          <cell r="B10321">
            <v>8525809101</v>
          </cell>
          <cell r="C10321" t="str">
            <v>- - - - 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с телевизионной передающей камерой в том же корпусе</v>
          </cell>
          <cell r="D10321" t="str">
            <v>шт</v>
          </cell>
          <cell r="E10321">
            <v>5</v>
          </cell>
        </row>
        <row r="10322">
          <cell r="B10322">
            <v>8525809109</v>
          </cell>
          <cell r="C10322" t="str">
            <v>- - - - прочие</v>
          </cell>
          <cell r="D10322" t="str">
            <v>шт</v>
          </cell>
          <cell r="E10322">
            <v>0</v>
          </cell>
        </row>
        <row r="10323">
          <cell r="B10323">
            <v>8525809901</v>
          </cell>
          <cell r="C10323" t="str">
            <v>- - - - 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с телевизионной передающей камерой в том же корпусе</v>
          </cell>
          <cell r="D10323" t="str">
            <v>шт</v>
          </cell>
          <cell r="E10323">
            <v>5</v>
          </cell>
        </row>
        <row r="10324">
          <cell r="B10324">
            <v>8525809909</v>
          </cell>
          <cell r="C10324" t="str">
            <v>- - - - прочие</v>
          </cell>
          <cell r="D10324" t="str">
            <v>шт</v>
          </cell>
          <cell r="E10324">
            <v>5</v>
          </cell>
        </row>
        <row r="10325">
          <cell r="B10325">
            <v>8526100001</v>
          </cell>
          <cell r="C10325" t="str">
            <v>- - для гражданских воздушных судов &lt;5&gt;</v>
          </cell>
          <cell r="D10325" t="str">
            <v>шт</v>
          </cell>
          <cell r="E10325">
            <v>0</v>
          </cell>
        </row>
        <row r="10326">
          <cell r="B10326">
            <v>8526100009</v>
          </cell>
          <cell r="C10326" t="str">
            <v>- - прочая</v>
          </cell>
          <cell r="D10326" t="str">
            <v>шт</v>
          </cell>
          <cell r="E10326">
            <v>3</v>
          </cell>
        </row>
        <row r="10327">
          <cell r="B10327">
            <v>8526912000</v>
          </cell>
          <cell r="C10327" t="str">
            <v>- - - приемники радионавигационные</v>
          </cell>
          <cell r="D10327" t="str">
            <v>шт</v>
          </cell>
          <cell r="E10327">
            <v>5</v>
          </cell>
        </row>
        <row r="10328">
          <cell r="B10328">
            <v>8526918000</v>
          </cell>
          <cell r="C10328" t="str">
            <v>- - - прочая</v>
          </cell>
          <cell r="D10328" t="str">
            <v>шт</v>
          </cell>
          <cell r="E10328">
            <v>5</v>
          </cell>
        </row>
        <row r="10329">
          <cell r="B10329">
            <v>8526920001</v>
          </cell>
          <cell r="C10329" t="str">
            <v>- - - для промышленной сборки моторных транспортных средств товарных позиций 8701 - 8705, их узлов и агрегатов &lt;5&gt;</v>
          </cell>
          <cell r="D10329" t="str">
            <v>шт</v>
          </cell>
          <cell r="E10329">
            <v>0</v>
          </cell>
        </row>
        <row r="10330">
          <cell r="B10330">
            <v>8526920002</v>
          </cell>
          <cell r="C10330" t="str">
            <v>- - - для управления разведывательно-ударными беспилотными летательными аппаратами &lt;14&gt;</v>
          </cell>
          <cell r="D10330" t="str">
            <v>шт</v>
          </cell>
          <cell r="E10330">
            <v>5</v>
          </cell>
        </row>
        <row r="10331">
          <cell r="B10331">
            <v>8526920008</v>
          </cell>
          <cell r="C10331" t="str">
            <v>- - - прочая</v>
          </cell>
          <cell r="D10331" t="str">
            <v>шт</v>
          </cell>
          <cell r="E10331">
            <v>5</v>
          </cell>
        </row>
        <row r="10332">
          <cell r="B10332">
            <v>8527121000</v>
          </cell>
          <cell r="C10332" t="str">
            <v>- - - с аналоговой и цифровой считывающей системой</v>
          </cell>
          <cell r="D10332" t="str">
            <v>шт</v>
          </cell>
          <cell r="E10332">
            <v>5</v>
          </cell>
        </row>
        <row r="10333">
          <cell r="B10333">
            <v>8527129000</v>
          </cell>
          <cell r="C10333" t="str">
            <v>- - - прочие</v>
          </cell>
          <cell r="D10333" t="str">
            <v>шт</v>
          </cell>
          <cell r="E10333">
            <v>10</v>
          </cell>
        </row>
        <row r="10334">
          <cell r="B10334">
            <v>8527131000</v>
          </cell>
          <cell r="C10334" t="str">
            <v>- - - с лазерной считывающей системой</v>
          </cell>
          <cell r="D10334" t="str">
            <v>шт</v>
          </cell>
          <cell r="E10334">
            <v>5</v>
          </cell>
        </row>
        <row r="10335">
          <cell r="B10335">
            <v>8527139100</v>
          </cell>
          <cell r="C10335" t="str">
            <v>- - - - кассетного типа с аналоговой и цифровой считывающей системой</v>
          </cell>
          <cell r="D10335" t="str">
            <v>шт</v>
          </cell>
          <cell r="E10335">
            <v>5</v>
          </cell>
        </row>
        <row r="10336">
          <cell r="B10336">
            <v>8527139900</v>
          </cell>
          <cell r="C10336" t="str">
            <v>- - - - прочая</v>
          </cell>
          <cell r="D10336" t="str">
            <v>шт</v>
          </cell>
          <cell r="E10336">
            <v>10</v>
          </cell>
        </row>
        <row r="10337">
          <cell r="B10337">
            <v>8527190000</v>
          </cell>
          <cell r="C10337" t="str">
            <v>- - прочие</v>
          </cell>
          <cell r="D10337" t="str">
            <v>шт</v>
          </cell>
          <cell r="E10337">
            <v>10</v>
          </cell>
        </row>
        <row r="10338">
          <cell r="B10338">
            <v>8527212001</v>
          </cell>
          <cell r="C10338" t="str">
            <v>- - - - - для промышленной сборки моторных транспортных средств товарных позиций 8701 - 8705, их узлов и агрегатов &lt;5&gt;</v>
          </cell>
          <cell r="D10338" t="str">
            <v>шт</v>
          </cell>
          <cell r="E10338">
            <v>0</v>
          </cell>
        </row>
        <row r="10339">
          <cell r="B10339">
            <v>8527212009</v>
          </cell>
          <cell r="C10339" t="str">
            <v>- - - - - прочие</v>
          </cell>
          <cell r="D10339" t="str">
            <v>шт</v>
          </cell>
          <cell r="E10339">
            <v>5</v>
          </cell>
        </row>
        <row r="10340">
          <cell r="B10340">
            <v>8527215201</v>
          </cell>
          <cell r="C10340" t="str">
            <v>- - - - - - для промышленной сборки моторных транспортных средств товарных позиций 8701 - 8705, их узлов и агрегатов &lt;5&gt;</v>
          </cell>
          <cell r="D10340" t="str">
            <v>шт</v>
          </cell>
          <cell r="E10340">
            <v>0</v>
          </cell>
        </row>
        <row r="10341">
          <cell r="B10341">
            <v>8527215209</v>
          </cell>
          <cell r="C10341" t="str">
            <v>- - - - - - прочие</v>
          </cell>
          <cell r="D10341" t="str">
            <v>шт</v>
          </cell>
          <cell r="E10341">
            <v>5</v>
          </cell>
        </row>
        <row r="10342">
          <cell r="B10342">
            <v>8527215901</v>
          </cell>
          <cell r="C10342" t="str">
            <v>- - - - - - для промышленной сборки моторных транспортных средств товарных позиций 8701 - 8705, их узлов и агрегатов &lt;5&gt;</v>
          </cell>
          <cell r="D10342" t="str">
            <v>шт</v>
          </cell>
          <cell r="E10342">
            <v>0</v>
          </cell>
        </row>
        <row r="10343">
          <cell r="B10343">
            <v>8527215909</v>
          </cell>
          <cell r="C10343" t="str">
            <v>- - - - - - прочие</v>
          </cell>
          <cell r="D10343" t="str">
            <v>шт</v>
          </cell>
          <cell r="E10343">
            <v>10</v>
          </cell>
        </row>
        <row r="10344">
          <cell r="B10344">
            <v>8527217000</v>
          </cell>
          <cell r="C10344" t="str">
            <v>- - - - с лазерной считывающей системой</v>
          </cell>
          <cell r="D10344" t="str">
            <v>шт</v>
          </cell>
          <cell r="E10344">
            <v>5</v>
          </cell>
        </row>
        <row r="10345">
          <cell r="B10345">
            <v>8527219200</v>
          </cell>
          <cell r="C10345" t="str">
            <v>- - - - - кассетного типа с аналоговой и цифровой считывающей системой</v>
          </cell>
          <cell r="D10345" t="str">
            <v>шт</v>
          </cell>
          <cell r="E10345">
            <v>5</v>
          </cell>
        </row>
        <row r="10346">
          <cell r="B10346">
            <v>8527219800</v>
          </cell>
          <cell r="C10346" t="str">
            <v>- - - - - прочие</v>
          </cell>
          <cell r="D10346" t="str">
            <v>шт</v>
          </cell>
          <cell r="E10346">
            <v>10</v>
          </cell>
        </row>
        <row r="10347">
          <cell r="B10347">
            <v>8527290001</v>
          </cell>
          <cell r="C10347" t="str">
            <v>- - - для промышленной сборки моторных транспортных средств товарных позиций 8701 - 8705, их узлов и агрегатов &lt;5&gt;</v>
          </cell>
          <cell r="D10347" t="str">
            <v>шт</v>
          </cell>
          <cell r="E10347">
            <v>0</v>
          </cell>
        </row>
        <row r="10348">
          <cell r="B10348">
            <v>8527290009</v>
          </cell>
          <cell r="C10348" t="str">
            <v>- - - прочие</v>
          </cell>
          <cell r="D10348" t="str">
            <v>шт</v>
          </cell>
          <cell r="E10348">
            <v>10</v>
          </cell>
        </row>
        <row r="10349">
          <cell r="B10349">
            <v>8527911100</v>
          </cell>
          <cell r="C10349" t="str">
            <v>- - - - кассетного типа с аналоговой и цифровой считывающей системой</v>
          </cell>
          <cell r="D10349" t="str">
            <v>шт</v>
          </cell>
          <cell r="E10349">
            <v>5</v>
          </cell>
        </row>
        <row r="10350">
          <cell r="B10350">
            <v>8527911900</v>
          </cell>
          <cell r="C10350" t="str">
            <v>- - - - прочая</v>
          </cell>
          <cell r="D10350" t="str">
            <v>шт</v>
          </cell>
          <cell r="E10350">
            <v>10</v>
          </cell>
        </row>
        <row r="10351">
          <cell r="B10351">
            <v>8527913500</v>
          </cell>
          <cell r="C10351" t="str">
            <v>- - - - с лазерной считывающей системой</v>
          </cell>
          <cell r="D10351" t="str">
            <v>шт</v>
          </cell>
          <cell r="E10351">
            <v>5</v>
          </cell>
        </row>
        <row r="10352">
          <cell r="B10352">
            <v>8527919100</v>
          </cell>
          <cell r="C10352" t="str">
            <v>- - - - - кассетного типа с аналоговой и цифровой считывающей системой</v>
          </cell>
          <cell r="D10352" t="str">
            <v>шт</v>
          </cell>
          <cell r="E10352">
            <v>5</v>
          </cell>
        </row>
        <row r="10353">
          <cell r="B10353">
            <v>8527919900</v>
          </cell>
          <cell r="C10353" t="str">
            <v>- - - - - прочая</v>
          </cell>
          <cell r="D10353" t="str">
            <v>шт</v>
          </cell>
          <cell r="E10353">
            <v>10</v>
          </cell>
        </row>
        <row r="10354">
          <cell r="B10354">
            <v>8527921000</v>
          </cell>
          <cell r="C10354" t="str">
            <v>- - - радиоприемники-будильники</v>
          </cell>
          <cell r="D10354" t="str">
            <v>шт</v>
          </cell>
          <cell r="E10354">
            <v>10</v>
          </cell>
        </row>
        <row r="10355">
          <cell r="B10355">
            <v>8527929000</v>
          </cell>
          <cell r="C10355" t="str">
            <v>- - - прочая</v>
          </cell>
          <cell r="D10355" t="str">
            <v>шт</v>
          </cell>
          <cell r="E10355">
            <v>10</v>
          </cell>
        </row>
        <row r="10356">
          <cell r="B10356">
            <v>8527990000</v>
          </cell>
          <cell r="C10356" t="str">
            <v>- - прочая</v>
          </cell>
          <cell r="D10356" t="str">
            <v>шт</v>
          </cell>
          <cell r="E10356">
            <v>10</v>
          </cell>
        </row>
        <row r="10357">
          <cell r="B10357">
            <v>8528421000</v>
          </cell>
          <cell r="C10357" t="str">
            <v>- - - используемые исключительно или главным образом в вычислительных системах товарной позиции 8471</v>
          </cell>
          <cell r="D10357" t="str">
            <v>шт</v>
          </cell>
          <cell r="E10357">
            <v>0</v>
          </cell>
        </row>
        <row r="10358">
          <cell r="B10358">
            <v>8528423001</v>
          </cell>
          <cell r="C10358" t="str">
            <v>- - - - - для гражданских воздушных судов &lt;5&gt;</v>
          </cell>
          <cell r="D10358" t="str">
            <v>шт</v>
          </cell>
          <cell r="E10358">
            <v>0</v>
          </cell>
        </row>
        <row r="10359">
          <cell r="B10359">
            <v>8528423009</v>
          </cell>
          <cell r="C10359" t="str">
            <v>- - - - - прочие</v>
          </cell>
          <cell r="D10359" t="str">
            <v>шт</v>
          </cell>
          <cell r="E10359">
            <v>5</v>
          </cell>
        </row>
        <row r="10360">
          <cell r="B10360">
            <v>8528429001</v>
          </cell>
          <cell r="C10360" t="str">
            <v>- - - - - с соотношением ширина/высота экрана менее 1,5 для гражданских воздушных судов &lt;5&gt;</v>
          </cell>
          <cell r="D10360" t="str">
            <v>шт</v>
          </cell>
          <cell r="E10360">
            <v>0</v>
          </cell>
        </row>
        <row r="10361">
          <cell r="B10361">
            <v>8528429009</v>
          </cell>
          <cell r="C10361" t="str">
            <v>- - - - - прочие</v>
          </cell>
          <cell r="D10361" t="str">
            <v>шт</v>
          </cell>
          <cell r="E10361">
            <v>5</v>
          </cell>
        </row>
        <row r="10362">
          <cell r="B10362">
            <v>8528491002</v>
          </cell>
          <cell r="C10362" t="str">
            <v>- - - - для гражданских воздушных судов &lt;5&gt;</v>
          </cell>
          <cell r="D10362" t="str">
            <v>шт</v>
          </cell>
          <cell r="E10362">
            <v>0</v>
          </cell>
        </row>
        <row r="10363">
          <cell r="B10363">
            <v>8528491008</v>
          </cell>
          <cell r="C10363" t="str">
            <v>- - - - прочие</v>
          </cell>
          <cell r="D10363" t="str">
            <v>шт</v>
          </cell>
          <cell r="E10363">
            <v>5</v>
          </cell>
        </row>
        <row r="10364">
          <cell r="B10364">
            <v>8528498002</v>
          </cell>
          <cell r="C10364" t="str">
            <v>- - - - с соотношением ширина/высота экрана менее 1,5 для гражданских воздушных судов &lt;5&gt;</v>
          </cell>
          <cell r="D10364" t="str">
            <v>шт</v>
          </cell>
          <cell r="E10364">
            <v>0</v>
          </cell>
        </row>
        <row r="10365">
          <cell r="B10365">
            <v>8528498008</v>
          </cell>
          <cell r="C10365" t="str">
            <v>- - - - прочие</v>
          </cell>
          <cell r="D10365" t="str">
            <v>шт</v>
          </cell>
          <cell r="E10365">
            <v>5</v>
          </cell>
        </row>
        <row r="10366">
          <cell r="B10366">
            <v>8528521000</v>
          </cell>
          <cell r="C10366" t="str">
            <v>- - - используемые исключительно или главным образом в вычислительных системах товарной позиции 8471</v>
          </cell>
          <cell r="D10366" t="str">
            <v>шт</v>
          </cell>
          <cell r="E10366">
            <v>0</v>
          </cell>
        </row>
        <row r="10367">
          <cell r="B10367">
            <v>8528523001</v>
          </cell>
          <cell r="C10367" t="str">
            <v>- - - - - для гражданских воздушных судов &lt;5&gt;</v>
          </cell>
          <cell r="D10367" t="str">
            <v>шт</v>
          </cell>
          <cell r="E10367">
            <v>0</v>
          </cell>
        </row>
        <row r="10368">
          <cell r="B10368">
            <v>8528523009</v>
          </cell>
          <cell r="C10368" t="str">
            <v>- - - - - прочие</v>
          </cell>
          <cell r="D10368" t="str">
            <v>шт</v>
          </cell>
          <cell r="E10368">
            <v>5</v>
          </cell>
        </row>
        <row r="10369">
          <cell r="B10369">
            <v>8528529001</v>
          </cell>
          <cell r="C10369" t="str">
            <v>- - - - - для гражданских воздушных судов &lt;5&gt;</v>
          </cell>
          <cell r="D10369" t="str">
            <v>шт</v>
          </cell>
          <cell r="E10369">
            <v>0</v>
          </cell>
        </row>
        <row r="10370">
          <cell r="B10370">
            <v>8528529009</v>
          </cell>
          <cell r="C10370" t="str">
            <v>- - - - - прочие</v>
          </cell>
          <cell r="D10370" t="str">
            <v>шт</v>
          </cell>
          <cell r="E10370">
            <v>5</v>
          </cell>
        </row>
        <row r="10371">
          <cell r="B10371">
            <v>8528591002</v>
          </cell>
          <cell r="C10371" t="str">
            <v>- - - - для гражданских воздушных судов &lt;5&gt;</v>
          </cell>
          <cell r="D10371" t="str">
            <v>шт</v>
          </cell>
          <cell r="E10371">
            <v>0</v>
          </cell>
        </row>
        <row r="10372">
          <cell r="B10372">
            <v>8528591008</v>
          </cell>
          <cell r="C10372" t="str">
            <v>- - - - прочие</v>
          </cell>
          <cell r="D10372" t="str">
            <v>шт</v>
          </cell>
          <cell r="E10372">
            <v>5</v>
          </cell>
        </row>
        <row r="10373">
          <cell r="B10373">
            <v>8528599001</v>
          </cell>
          <cell r="C10373" t="str">
            <v>- - - - для гражданских воздушных судов &lt;5&gt;</v>
          </cell>
          <cell r="D10373" t="str">
            <v>шт</v>
          </cell>
          <cell r="E10373">
            <v>0</v>
          </cell>
        </row>
        <row r="10374">
          <cell r="B10374">
            <v>8528599009</v>
          </cell>
          <cell r="C10374" t="str">
            <v>- - - - прочие</v>
          </cell>
          <cell r="D10374" t="str">
            <v>шт</v>
          </cell>
          <cell r="E10374">
            <v>5</v>
          </cell>
        </row>
        <row r="10375">
          <cell r="B10375">
            <v>8528621000</v>
          </cell>
          <cell r="C10375" t="str">
            <v>- - - используемые исключительно или главным образом в вычислительных системах товарной позиции 8471</v>
          </cell>
          <cell r="D10375" t="str">
            <v>шт</v>
          </cell>
          <cell r="E10375">
            <v>0</v>
          </cell>
        </row>
        <row r="10376">
          <cell r="B10376">
            <v>8528623000</v>
          </cell>
          <cell r="C10376" t="str">
            <v>- - - - работающие с помощью плоской дисплейной панели (например, устройства на жидких кристаллах), способной отображать цифровую информацию, полученную от вычислительной машины</v>
          </cell>
          <cell r="D10376" t="str">
            <v>шт</v>
          </cell>
          <cell r="E10376">
            <v>0</v>
          </cell>
        </row>
        <row r="10377">
          <cell r="B10377">
            <v>8528624000</v>
          </cell>
          <cell r="C10377" t="str">
            <v>- - - - - монохромные</v>
          </cell>
          <cell r="D10377" t="str">
            <v>шт</v>
          </cell>
          <cell r="E10377">
            <v>10</v>
          </cell>
        </row>
        <row r="10378">
          <cell r="B10378">
            <v>8528629001</v>
          </cell>
          <cell r="C10378" t="str">
            <v>- - - - - - цифровые проекторы с выходным разрешением 2048 x 1080 пикселей и более</v>
          </cell>
          <cell r="D10378" t="str">
            <v>шт</v>
          </cell>
          <cell r="E10378">
            <v>0</v>
          </cell>
        </row>
        <row r="10379">
          <cell r="B10379">
            <v>8528629009</v>
          </cell>
          <cell r="C10379" t="str">
            <v>- - - - - - прочие</v>
          </cell>
          <cell r="D10379" t="str">
            <v>шт</v>
          </cell>
          <cell r="E10379">
            <v>8</v>
          </cell>
        </row>
        <row r="10380">
          <cell r="B10380">
            <v>8528692000</v>
          </cell>
          <cell r="C10380" t="str">
            <v>- - - монохромные</v>
          </cell>
          <cell r="D10380" t="str">
            <v>шт</v>
          </cell>
          <cell r="E10380">
            <v>10</v>
          </cell>
        </row>
        <row r="10381">
          <cell r="B10381">
            <v>8528699000</v>
          </cell>
          <cell r="C10381" t="str">
            <v>- - - цветные</v>
          </cell>
          <cell r="D10381" t="str">
            <v>шт</v>
          </cell>
          <cell r="E10381">
            <v>8</v>
          </cell>
        </row>
        <row r="10382">
          <cell r="B10382">
            <v>8528711100</v>
          </cell>
          <cell r="C10382" t="str">
            <v>- - - - электронные модули для встраивания в вычислительные машины</v>
          </cell>
          <cell r="D10382" t="str">
            <v>шт</v>
          </cell>
          <cell r="E10382">
            <v>11.25</v>
          </cell>
        </row>
        <row r="10383">
          <cell r="B10383">
            <v>8528711500</v>
          </cell>
          <cell r="C10383" t="str">
            <v>- - - - 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функцией)</v>
          </cell>
          <cell r="D10383" t="str">
            <v>шт</v>
          </cell>
          <cell r="E10383">
            <v>0</v>
          </cell>
        </row>
        <row r="10384">
          <cell r="B10384">
            <v>8528711900</v>
          </cell>
          <cell r="C10384" t="str">
            <v>- - - - прочие</v>
          </cell>
          <cell r="D10384" t="str">
            <v>шт</v>
          </cell>
          <cell r="E10384">
            <v>11.25</v>
          </cell>
        </row>
        <row r="10385">
          <cell r="B10385">
            <v>8528719100</v>
          </cell>
          <cell r="C10385" t="str">
            <v>- - - - 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функцией)</v>
          </cell>
          <cell r="D10385" t="str">
            <v>шт</v>
          </cell>
          <cell r="E10385">
            <v>10</v>
          </cell>
        </row>
        <row r="10386">
          <cell r="B10386">
            <v>8528719900</v>
          </cell>
          <cell r="C10386" t="str">
            <v>- - - - прочая</v>
          </cell>
          <cell r="D10386" t="str">
            <v>шт</v>
          </cell>
          <cell r="E10386">
            <v>10</v>
          </cell>
        </row>
        <row r="10387">
          <cell r="B10387">
            <v>8528721000</v>
          </cell>
          <cell r="C10387" t="str">
            <v>- - - телевизионное проекционное оборудование</v>
          </cell>
          <cell r="D10387" t="str">
            <v>шт</v>
          </cell>
          <cell r="E10387">
            <v>10</v>
          </cell>
        </row>
        <row r="10388">
          <cell r="B10388">
            <v>8528722001</v>
          </cell>
          <cell r="C10388" t="str">
            <v>- - - - с жидкокристаллическим или плазменным экраном</v>
          </cell>
          <cell r="D10388" t="str">
            <v>шт</v>
          </cell>
          <cell r="E10388" t="str">
            <v>10, но не менее 25,5 евро за 1 шт</v>
          </cell>
        </row>
        <row r="10389">
          <cell r="B10389">
            <v>8528722009</v>
          </cell>
          <cell r="C10389" t="str">
            <v>- - - - прочая</v>
          </cell>
          <cell r="D10389" t="str">
            <v>шт</v>
          </cell>
          <cell r="E10389" t="str">
            <v>10, но не менее 25,5 евро за 1 шт</v>
          </cell>
        </row>
        <row r="10390">
          <cell r="B10390">
            <v>8528723001</v>
          </cell>
          <cell r="C10390" t="str">
            <v>- - - - - с размером диагонали экрана не более 42 см</v>
          </cell>
          <cell r="D10390" t="str">
            <v>шт</v>
          </cell>
          <cell r="E10390" t="str">
            <v>10, но не менее 10,5 евро за 1 шт</v>
          </cell>
        </row>
        <row r="10391">
          <cell r="B10391">
            <v>8528723002</v>
          </cell>
          <cell r="C10391" t="str">
            <v>- - - - - с размером диагонали экрана более 42 см, но не более 52 см</v>
          </cell>
          <cell r="D10391" t="str">
            <v>шт</v>
          </cell>
          <cell r="E10391" t="str">
            <v>10, но не менее 14 евро за 1 шт</v>
          </cell>
        </row>
        <row r="10392">
          <cell r="B10392">
            <v>8528723003</v>
          </cell>
          <cell r="C10392" t="str">
            <v>- - - - - с размером диагонали экрана более 52 см, но не более 72 см</v>
          </cell>
          <cell r="D10392" t="str">
            <v>шт</v>
          </cell>
          <cell r="E10392" t="str">
            <v>10, но не менее 17 евро за 1 шт</v>
          </cell>
        </row>
        <row r="10393">
          <cell r="B10393">
            <v>8528723009</v>
          </cell>
          <cell r="C10393" t="str">
            <v>- - - - - прочая</v>
          </cell>
          <cell r="D10393" t="str">
            <v>шт</v>
          </cell>
          <cell r="E10393" t="str">
            <v>10, но не менее 42 евро за 1 шт</v>
          </cell>
        </row>
        <row r="10394">
          <cell r="B10394">
            <v>8528724000</v>
          </cell>
          <cell r="C10394" t="str">
            <v>- - - - с экраном, выполненным по технологии жидкокристаллических дисплеев</v>
          </cell>
          <cell r="D10394" t="str">
            <v>шт</v>
          </cell>
          <cell r="E10394">
            <v>8</v>
          </cell>
        </row>
        <row r="10395">
          <cell r="B10395">
            <v>8528726000</v>
          </cell>
          <cell r="C10395" t="str">
            <v>- - - - с экраном, выполненным по технологии плазменных панелей</v>
          </cell>
          <cell r="D10395" t="str">
            <v>шт</v>
          </cell>
          <cell r="E10395">
            <v>8</v>
          </cell>
        </row>
        <row r="10396">
          <cell r="B10396">
            <v>8528728000</v>
          </cell>
          <cell r="C10396" t="str">
            <v>- - - - прочая</v>
          </cell>
          <cell r="D10396" t="str">
            <v>шт</v>
          </cell>
          <cell r="E10396">
            <v>8</v>
          </cell>
        </row>
        <row r="10397">
          <cell r="B10397">
            <v>8528730000</v>
          </cell>
          <cell r="C10397" t="str">
            <v>- - прочая, монохромного изображения</v>
          </cell>
          <cell r="D10397" t="str">
            <v>шт</v>
          </cell>
          <cell r="E10397">
            <v>16</v>
          </cell>
        </row>
        <row r="10398">
          <cell r="B10398">
            <v>8529101100</v>
          </cell>
          <cell r="C10398" t="str">
            <v>- - - антенны телескопические и штыревые для портативных аппаратов или аппаратов, устанавливаемых в моторных транспортных средствах</v>
          </cell>
          <cell r="D10398" t="str">
            <v>-</v>
          </cell>
          <cell r="E10398">
            <v>0</v>
          </cell>
        </row>
        <row r="10399">
          <cell r="B10399">
            <v>8529103100</v>
          </cell>
          <cell r="C10399" t="str">
            <v>- - - - для приема через спутник</v>
          </cell>
          <cell r="D10399" t="str">
            <v>-</v>
          </cell>
          <cell r="E10399">
            <v>0</v>
          </cell>
        </row>
        <row r="10400">
          <cell r="B10400">
            <v>8529103900</v>
          </cell>
          <cell r="C10400" t="str">
            <v>- - - - прочие</v>
          </cell>
          <cell r="D10400" t="str">
            <v>-</v>
          </cell>
          <cell r="E10400">
            <v>0</v>
          </cell>
        </row>
        <row r="10401">
          <cell r="B10401">
            <v>8529106500</v>
          </cell>
          <cell r="C10401" t="str">
            <v>- - - антенны внутренние для вещательных радиоприемников или телеприемников, включая встроенные</v>
          </cell>
          <cell r="D10401" t="str">
            <v>-</v>
          </cell>
          <cell r="E10401">
            <v>0</v>
          </cell>
        </row>
        <row r="10402">
          <cell r="B10402">
            <v>8529106901</v>
          </cell>
          <cell r="C10402" t="str">
            <v>- - - - для производства гражданских воздушных судов &lt;5&gt;</v>
          </cell>
          <cell r="D10402" t="str">
            <v>-</v>
          </cell>
          <cell r="E10402">
            <v>0</v>
          </cell>
        </row>
        <row r="10403">
          <cell r="B10403">
            <v>8529106909</v>
          </cell>
          <cell r="C10403" t="str">
            <v>- - - - прочие</v>
          </cell>
          <cell r="D10403" t="str">
            <v>-</v>
          </cell>
          <cell r="E10403">
            <v>0</v>
          </cell>
        </row>
        <row r="10404">
          <cell r="B10404">
            <v>8529108000</v>
          </cell>
          <cell r="C10404" t="str">
            <v>- - антенные фильтры и разделяющие устройства</v>
          </cell>
          <cell r="D10404" t="str">
            <v>-</v>
          </cell>
          <cell r="E10404">
            <v>0</v>
          </cell>
        </row>
        <row r="10405">
          <cell r="B10405">
            <v>8529109500</v>
          </cell>
          <cell r="C10405" t="str">
            <v>- - прочие</v>
          </cell>
          <cell r="D10405" t="str">
            <v>-</v>
          </cell>
          <cell r="E10405">
            <v>0</v>
          </cell>
        </row>
        <row r="10406">
          <cell r="B10406">
            <v>8529902001</v>
          </cell>
          <cell r="C10406" t="str">
            <v>- - - части аппаратуры позиций 8525 60 000 1, 8525 60 000 9 и 8525 80 300 0</v>
          </cell>
          <cell r="D10406" t="str">
            <v>-</v>
          </cell>
          <cell r="E10406">
            <v>0</v>
          </cell>
        </row>
        <row r="10407">
          <cell r="B10407">
            <v>8529902009</v>
          </cell>
          <cell r="C10407" t="str">
            <v>- - - прочие</v>
          </cell>
          <cell r="D10407" t="str">
            <v>-</v>
          </cell>
          <cell r="E10407">
            <v>0</v>
          </cell>
        </row>
        <row r="10408">
          <cell r="B10408">
            <v>8529904100</v>
          </cell>
          <cell r="C10408" t="str">
            <v>- - - - из дерева</v>
          </cell>
          <cell r="D10408" t="str">
            <v>-</v>
          </cell>
          <cell r="E10408">
            <v>5</v>
          </cell>
        </row>
        <row r="10409">
          <cell r="B10409">
            <v>8529904900</v>
          </cell>
          <cell r="C10409" t="str">
            <v>- - - - из прочих материалов</v>
          </cell>
          <cell r="D10409" t="str">
            <v>-</v>
          </cell>
          <cell r="E10409">
            <v>0</v>
          </cell>
        </row>
        <row r="10410">
          <cell r="B10410">
            <v>8529906501</v>
          </cell>
          <cell r="C10410" t="str">
            <v>- - - - для гражданских воздушных судов &lt;5&gt;</v>
          </cell>
          <cell r="D10410" t="str">
            <v>-</v>
          </cell>
          <cell r="E10410">
            <v>0</v>
          </cell>
        </row>
        <row r="10411">
          <cell r="B10411">
            <v>8529906509</v>
          </cell>
          <cell r="C10411" t="str">
            <v>- - - - прочие</v>
          </cell>
          <cell r="D10411" t="str">
            <v>-</v>
          </cell>
          <cell r="E10411">
            <v>0</v>
          </cell>
        </row>
        <row r="10412">
          <cell r="B10412">
            <v>8529909201</v>
          </cell>
          <cell r="C10412" t="str">
            <v>- - - - - плазменные модули (экраны) для аппаратуры товарной позиции 8528 &lt;5&gt;</v>
          </cell>
          <cell r="D10412" t="str">
            <v>шт</v>
          </cell>
          <cell r="E10412">
            <v>0</v>
          </cell>
        </row>
        <row r="10413">
          <cell r="B10413">
            <v>8529909202</v>
          </cell>
          <cell r="C10413" t="str">
            <v>- - - - - жидкокристаллические модули (экраны) для аппаратуры товарной позиции 8528 &lt;5&gt;</v>
          </cell>
          <cell r="D10413" t="str">
            <v>шт</v>
          </cell>
          <cell r="E10413">
            <v>0</v>
          </cell>
        </row>
        <row r="10414">
          <cell r="B10414">
            <v>8529909209</v>
          </cell>
          <cell r="C10414" t="str">
            <v>- - - - - прочие</v>
          </cell>
          <cell r="D10414" t="str">
            <v>-</v>
          </cell>
          <cell r="E10414">
            <v>0</v>
          </cell>
        </row>
        <row r="10415">
          <cell r="B10415">
            <v>8529909700</v>
          </cell>
          <cell r="C10415" t="str">
            <v>- - - - прочие</v>
          </cell>
          <cell r="D10415" t="str">
            <v>-</v>
          </cell>
          <cell r="E10415">
            <v>0</v>
          </cell>
        </row>
        <row r="10416">
          <cell r="B10416">
            <v>8530100000</v>
          </cell>
          <cell r="C10416" t="str">
            <v>- оборудование для железнодорожных или трамвайных путей</v>
          </cell>
          <cell r="D10416" t="str">
            <v>шт</v>
          </cell>
          <cell r="E10416">
            <v>0</v>
          </cell>
        </row>
        <row r="10417">
          <cell r="B10417">
            <v>8530800000</v>
          </cell>
          <cell r="C10417" t="str">
            <v>- оборудование прочее</v>
          </cell>
          <cell r="D10417" t="str">
            <v>шт</v>
          </cell>
          <cell r="E10417">
            <v>0</v>
          </cell>
        </row>
        <row r="10418">
          <cell r="B10418">
            <v>8530900000</v>
          </cell>
          <cell r="C10418" t="str">
            <v>- части</v>
          </cell>
          <cell r="D10418" t="str">
            <v>-</v>
          </cell>
          <cell r="E10418">
            <v>0</v>
          </cell>
        </row>
        <row r="10419">
          <cell r="B10419">
            <v>8531103000</v>
          </cell>
          <cell r="C10419" t="str">
            <v>- - используемые в зданиях</v>
          </cell>
          <cell r="D10419" t="str">
            <v>шт</v>
          </cell>
          <cell r="E10419">
            <v>3</v>
          </cell>
        </row>
        <row r="10420">
          <cell r="B10420">
            <v>8531109500</v>
          </cell>
          <cell r="C10420" t="str">
            <v>- - прочие</v>
          </cell>
          <cell r="D10420" t="str">
            <v>шт</v>
          </cell>
          <cell r="E10420">
            <v>0</v>
          </cell>
        </row>
        <row r="10421">
          <cell r="B10421">
            <v>8531202000</v>
          </cell>
          <cell r="C10421" t="str">
            <v>- - со встроенными светоизлучающими диодами (LED)</v>
          </cell>
          <cell r="D10421" t="str">
            <v>шт</v>
          </cell>
          <cell r="E10421">
            <v>0</v>
          </cell>
        </row>
        <row r="10422">
          <cell r="B10422">
            <v>8531204000</v>
          </cell>
          <cell r="C10422" t="str">
            <v>- - - со встроенными активными матричными жидкокристаллическими устройствами</v>
          </cell>
          <cell r="D10422" t="str">
            <v>шт</v>
          </cell>
          <cell r="E10422">
            <v>0</v>
          </cell>
        </row>
        <row r="10423">
          <cell r="B10423">
            <v>8531209500</v>
          </cell>
          <cell r="C10423" t="str">
            <v>- - - прочие</v>
          </cell>
          <cell r="D10423" t="str">
            <v>шт</v>
          </cell>
          <cell r="E10423">
            <v>0</v>
          </cell>
        </row>
        <row r="10424">
          <cell r="B10424">
            <v>8531802000</v>
          </cell>
          <cell r="C10424" t="str">
            <v>- - устройства с плоским дисплеем</v>
          </cell>
          <cell r="D10424" t="str">
            <v>шт</v>
          </cell>
          <cell r="E10424">
            <v>0</v>
          </cell>
        </row>
        <row r="10425">
          <cell r="B10425">
            <v>8531809500</v>
          </cell>
          <cell r="C10425" t="str">
            <v>- - прочие</v>
          </cell>
          <cell r="D10425" t="str">
            <v>шт</v>
          </cell>
          <cell r="E10425">
            <v>0</v>
          </cell>
        </row>
        <row r="10426">
          <cell r="B10426">
            <v>8531902000</v>
          </cell>
          <cell r="C10426" t="str">
            <v>- - аппаратуры субпозиции 8531 20 и подсубпозиции 8531 80 200 0</v>
          </cell>
          <cell r="D10426" t="str">
            <v>-</v>
          </cell>
          <cell r="E10426">
            <v>0</v>
          </cell>
        </row>
        <row r="10427">
          <cell r="B10427">
            <v>8531908500</v>
          </cell>
          <cell r="C10427" t="str">
            <v>- - прочие</v>
          </cell>
          <cell r="D10427" t="str">
            <v>-</v>
          </cell>
          <cell r="E10427">
            <v>0</v>
          </cell>
        </row>
        <row r="10428">
          <cell r="B10428">
            <v>8532100000</v>
          </cell>
          <cell r="C10428" t="str">
            <v>- конденсаторы постоянной емкости для электрических цепей с частотой 50/60 Гц и рассчитанные на реактивную мощность не менее 0,5 кВА (конденсаторы силовые)</v>
          </cell>
          <cell r="D10428" t="str">
            <v>-</v>
          </cell>
          <cell r="E10428">
            <v>0</v>
          </cell>
        </row>
        <row r="10429">
          <cell r="B10429">
            <v>8532210000</v>
          </cell>
          <cell r="C10429" t="str">
            <v>- - танталовые</v>
          </cell>
          <cell r="D10429" t="str">
            <v>-</v>
          </cell>
          <cell r="E10429">
            <v>0</v>
          </cell>
        </row>
        <row r="10430">
          <cell r="B10430">
            <v>8532220000</v>
          </cell>
          <cell r="C10430" t="str">
            <v>- - алюминиевые электролитические</v>
          </cell>
          <cell r="D10430" t="str">
            <v>-</v>
          </cell>
          <cell r="E10430">
            <v>0</v>
          </cell>
        </row>
        <row r="10431">
          <cell r="B10431">
            <v>8532230000</v>
          </cell>
          <cell r="C10431" t="str">
            <v>- - керамические однослойные</v>
          </cell>
          <cell r="D10431" t="str">
            <v>-</v>
          </cell>
          <cell r="E10431">
            <v>0</v>
          </cell>
        </row>
        <row r="10432">
          <cell r="B10432">
            <v>8532240000</v>
          </cell>
          <cell r="C10432" t="str">
            <v>- - керамические многослойные</v>
          </cell>
          <cell r="D10432" t="str">
            <v>-</v>
          </cell>
          <cell r="E10432">
            <v>0</v>
          </cell>
        </row>
        <row r="10433">
          <cell r="B10433">
            <v>8532250000</v>
          </cell>
          <cell r="C10433" t="str">
            <v>- - с бумажным или пластмассовым диэлектриком</v>
          </cell>
          <cell r="D10433" t="str">
            <v>-</v>
          </cell>
          <cell r="E10433">
            <v>0</v>
          </cell>
        </row>
        <row r="10434">
          <cell r="B10434">
            <v>8532290000</v>
          </cell>
          <cell r="C10434" t="str">
            <v>- - прочие</v>
          </cell>
          <cell r="D10434" t="str">
            <v>-</v>
          </cell>
          <cell r="E10434">
            <v>0</v>
          </cell>
        </row>
        <row r="10435">
          <cell r="B10435">
            <v>8532300000</v>
          </cell>
          <cell r="C10435" t="str">
            <v>- конденсаторы переменной емкости или подстроечные</v>
          </cell>
          <cell r="D10435" t="str">
            <v>-</v>
          </cell>
          <cell r="E10435">
            <v>0</v>
          </cell>
        </row>
        <row r="10436">
          <cell r="B10436">
            <v>8532900000</v>
          </cell>
          <cell r="C10436" t="str">
            <v>- части</v>
          </cell>
          <cell r="D10436" t="str">
            <v>-</v>
          </cell>
          <cell r="E10436">
            <v>0</v>
          </cell>
        </row>
        <row r="10437">
          <cell r="B10437">
            <v>8533100000</v>
          </cell>
          <cell r="C10437" t="str">
            <v>- резисторы постоянные угольные, композитные или пленочные</v>
          </cell>
          <cell r="D10437" t="str">
            <v>-</v>
          </cell>
          <cell r="E10437">
            <v>0</v>
          </cell>
        </row>
        <row r="10438">
          <cell r="B10438">
            <v>8533210000</v>
          </cell>
          <cell r="C10438" t="str">
            <v>- - мощностью не более 20 Вт</v>
          </cell>
          <cell r="D10438" t="str">
            <v>-</v>
          </cell>
          <cell r="E10438">
            <v>0</v>
          </cell>
        </row>
        <row r="10439">
          <cell r="B10439">
            <v>8533290000</v>
          </cell>
          <cell r="C10439" t="str">
            <v>- - прочие</v>
          </cell>
          <cell r="D10439" t="str">
            <v>-</v>
          </cell>
          <cell r="E10439">
            <v>0</v>
          </cell>
        </row>
        <row r="10440">
          <cell r="B10440">
            <v>8533310000</v>
          </cell>
          <cell r="C10440" t="str">
            <v>- - мощностью не более 20 Вт</v>
          </cell>
          <cell r="D10440" t="str">
            <v>-</v>
          </cell>
          <cell r="E10440">
            <v>0</v>
          </cell>
        </row>
        <row r="10441">
          <cell r="B10441">
            <v>8533390000</v>
          </cell>
          <cell r="C10441" t="str">
            <v>- - прочие</v>
          </cell>
          <cell r="D10441" t="str">
            <v>-</v>
          </cell>
          <cell r="E10441">
            <v>0</v>
          </cell>
        </row>
        <row r="10442">
          <cell r="B10442">
            <v>8533401000</v>
          </cell>
          <cell r="C10442" t="str">
            <v>- - мощностью не более 20 Вт</v>
          </cell>
          <cell r="D10442" t="str">
            <v>-</v>
          </cell>
          <cell r="E10442">
            <v>0</v>
          </cell>
        </row>
        <row r="10443">
          <cell r="B10443">
            <v>8533409000</v>
          </cell>
          <cell r="C10443" t="str">
            <v>- - прочие</v>
          </cell>
          <cell r="D10443" t="str">
            <v>-</v>
          </cell>
          <cell r="E10443">
            <v>0</v>
          </cell>
        </row>
        <row r="10444">
          <cell r="B10444">
            <v>8533900000</v>
          </cell>
          <cell r="C10444" t="str">
            <v>- части</v>
          </cell>
          <cell r="D10444" t="str">
            <v>-</v>
          </cell>
          <cell r="E10444">
            <v>0</v>
          </cell>
        </row>
        <row r="10445">
          <cell r="B10445">
            <v>8534001100</v>
          </cell>
          <cell r="C10445" t="str">
            <v>- - многослойные печатные схемы</v>
          </cell>
          <cell r="D10445" t="str">
            <v>-</v>
          </cell>
          <cell r="E10445">
            <v>0</v>
          </cell>
        </row>
        <row r="10446">
          <cell r="B10446">
            <v>8534001900</v>
          </cell>
          <cell r="C10446" t="str">
            <v>- - прочие</v>
          </cell>
          <cell r="D10446" t="str">
            <v>-</v>
          </cell>
          <cell r="E10446">
            <v>0</v>
          </cell>
        </row>
        <row r="10447">
          <cell r="B10447">
            <v>8534009000</v>
          </cell>
          <cell r="C10447" t="str">
            <v>- с прочими пассивными элементами</v>
          </cell>
          <cell r="D10447" t="str">
            <v>-</v>
          </cell>
          <cell r="E10447">
            <v>0</v>
          </cell>
        </row>
        <row r="10448">
          <cell r="B10448">
            <v>8535100000</v>
          </cell>
          <cell r="C10448" t="str">
            <v>- предохранители плавкие</v>
          </cell>
          <cell r="D10448" t="str">
            <v>-</v>
          </cell>
          <cell r="E10448">
            <v>10</v>
          </cell>
        </row>
        <row r="10449">
          <cell r="B10449">
            <v>8535210000</v>
          </cell>
          <cell r="C10449" t="str">
            <v>- - на напряжение менее 72,5 кВ</v>
          </cell>
          <cell r="D10449" t="str">
            <v>-</v>
          </cell>
          <cell r="E10449">
            <v>10</v>
          </cell>
        </row>
        <row r="10450">
          <cell r="B10450">
            <v>8535290000</v>
          </cell>
          <cell r="C10450" t="str">
            <v>- - прочие</v>
          </cell>
          <cell r="D10450" t="str">
            <v>-</v>
          </cell>
          <cell r="E10450">
            <v>10</v>
          </cell>
        </row>
        <row r="10451">
          <cell r="B10451">
            <v>8535301000</v>
          </cell>
          <cell r="C10451" t="str">
            <v>- - на напряжение менее 72,5 кВ</v>
          </cell>
          <cell r="D10451" t="str">
            <v>-</v>
          </cell>
          <cell r="E10451">
            <v>9</v>
          </cell>
        </row>
        <row r="10452">
          <cell r="B10452">
            <v>8535309001</v>
          </cell>
          <cell r="C10452" t="str">
            <v>- - - элегазовые выключатели на напряжение не менее 110 кВ, но не более 550 кВ в корпусе из алюминиевого сплава, содержащем не менее двух монтажных фланцев с крепежными отверстиями, предназначенных для подсоединения внешней аппаратуры, где, по крайней мере, один из монтажных фланцев содержит крепежные отверстия, центры которых расположены на окружности диаметром не менее 330 мм, но не более 680 мм</v>
          </cell>
          <cell r="D10452" t="str">
            <v>-</v>
          </cell>
          <cell r="E10452">
            <v>10</v>
          </cell>
        </row>
        <row r="10453">
          <cell r="B10453">
            <v>8535309002</v>
          </cell>
          <cell r="C10453" t="str">
            <v>- - - элегазовые разъединители-заземлители на напряжение не менее 110 кВ, но не более 550 кВ в корпусе из алюминиевого сплава, содержащем не менее двух монтажных фланцев с крепежными отверстиями, предназначенных для подсоединения внешней аппаратуры, где, по крайней мере, два из монтажных фланцев содержат крепежные отверстия, центры которых расположены на окружности диаметром не менее 330 мм, но не более 680 мм</v>
          </cell>
          <cell r="D10453" t="str">
            <v>-</v>
          </cell>
          <cell r="E10453">
            <v>10</v>
          </cell>
        </row>
        <row r="10454">
          <cell r="B10454">
            <v>8535309003</v>
          </cell>
          <cell r="C10454" t="str">
            <v>- - - элегазовые заземлители на напряжение не менее 110 кВ, но не более 550 кВ в корпусе из алюминиевого сплава, содержащем, по крайней мере, два монтажных фланца, предназначенных для подсоединения внешней аппаратуры с крепежными отверстиями, центры которых расположены на окружности диаметром не менее 330 мм, но не более 680 мм</v>
          </cell>
          <cell r="D10454" t="str">
            <v>-</v>
          </cell>
          <cell r="E10454">
            <v>10</v>
          </cell>
        </row>
        <row r="10455">
          <cell r="B10455">
            <v>8535309009</v>
          </cell>
          <cell r="C10455" t="str">
            <v>- - - прочие</v>
          </cell>
          <cell r="D10455" t="str">
            <v>-</v>
          </cell>
          <cell r="E10455">
            <v>10</v>
          </cell>
        </row>
        <row r="10456">
          <cell r="B10456">
            <v>8535400000</v>
          </cell>
          <cell r="C10456" t="str">
            <v>- молниеотводы, ограничители напряжения и гасители скачков напряжения</v>
          </cell>
          <cell r="D10456" t="str">
            <v>-</v>
          </cell>
          <cell r="E10456">
            <v>11</v>
          </cell>
        </row>
        <row r="10457">
          <cell r="B10457">
            <v>8535900001</v>
          </cell>
          <cell r="C10457" t="str">
            <v>- - проходные изоляторы с одним или несколькими электродами на напряжение не менее 110 кВ, но не более 550 кВ в корпусе из алюминиевого сплава, содержащем монтажное фланцевое кольцо для подсоединения внешней аппаратуры с крепежными отверстиями, центры которых расположены на окружности диаметром не менее 330 мм, но не более 680 мм</v>
          </cell>
          <cell r="D10457" t="str">
            <v>-</v>
          </cell>
          <cell r="E10457">
            <v>10</v>
          </cell>
        </row>
        <row r="10458">
          <cell r="B10458">
            <v>8535900009</v>
          </cell>
          <cell r="C10458" t="str">
            <v>- - прочие</v>
          </cell>
          <cell r="D10458" t="str">
            <v>-</v>
          </cell>
          <cell r="E10458">
            <v>10</v>
          </cell>
        </row>
        <row r="10459">
          <cell r="B10459">
            <v>8536101000</v>
          </cell>
          <cell r="C10459" t="str">
            <v>- - на силу тока не более 10 А</v>
          </cell>
          <cell r="D10459" t="str">
            <v>-</v>
          </cell>
          <cell r="E10459">
            <v>10</v>
          </cell>
        </row>
        <row r="10460">
          <cell r="B10460">
            <v>8536105000</v>
          </cell>
          <cell r="C10460" t="str">
            <v>- - на силу тока более 10 А, но не более 63 А</v>
          </cell>
          <cell r="D10460" t="str">
            <v>-</v>
          </cell>
          <cell r="E10460">
            <v>11</v>
          </cell>
        </row>
        <row r="10461">
          <cell r="B10461">
            <v>8536109000</v>
          </cell>
          <cell r="C10461" t="str">
            <v>- - на силу тока более 63 А</v>
          </cell>
          <cell r="D10461" t="str">
            <v>-</v>
          </cell>
          <cell r="E10461">
            <v>11</v>
          </cell>
        </row>
        <row r="10462">
          <cell r="B10462">
            <v>8536201001</v>
          </cell>
          <cell r="C10462" t="str">
            <v>- - - для промышленной сборки моторных транспортных средств товарных позиций 8701 - 8705, их узлов и агрегатов &lt;5&gt;</v>
          </cell>
          <cell r="D10462" t="str">
            <v>-</v>
          </cell>
          <cell r="E10462">
            <v>0</v>
          </cell>
        </row>
        <row r="10463">
          <cell r="B10463">
            <v>8536201002</v>
          </cell>
          <cell r="C10463" t="str">
            <v>- - - для гражданских воздушных судов &lt;5&gt;</v>
          </cell>
          <cell r="D10463" t="str">
            <v>-</v>
          </cell>
          <cell r="E10463">
            <v>0</v>
          </cell>
        </row>
        <row r="10464">
          <cell r="B10464">
            <v>8536201008</v>
          </cell>
          <cell r="C10464" t="str">
            <v>- - - прочие</v>
          </cell>
          <cell r="D10464" t="str">
            <v>-</v>
          </cell>
          <cell r="E10464">
            <v>10</v>
          </cell>
        </row>
        <row r="10465">
          <cell r="B10465">
            <v>8536209001</v>
          </cell>
          <cell r="C10465" t="str">
            <v>- - - для промышленной сборки моторных транспортных средств товарных позиций 8701 - 8705, их узлов и агрегатов &lt;5&gt;</v>
          </cell>
          <cell r="D10465" t="str">
            <v>-</v>
          </cell>
          <cell r="E10465">
            <v>0</v>
          </cell>
        </row>
        <row r="10466">
          <cell r="B10466">
            <v>8536209002</v>
          </cell>
          <cell r="C10466" t="str">
            <v>- - - для гражданских воздушных судов &lt;5&gt;</v>
          </cell>
          <cell r="D10466" t="str">
            <v>-</v>
          </cell>
          <cell r="E10466">
            <v>0</v>
          </cell>
        </row>
        <row r="10467">
          <cell r="B10467">
            <v>8536209008</v>
          </cell>
          <cell r="C10467" t="str">
            <v>- - - прочие</v>
          </cell>
          <cell r="D10467" t="str">
            <v>-</v>
          </cell>
          <cell r="E10467">
            <v>10</v>
          </cell>
        </row>
        <row r="10468">
          <cell r="B10468">
            <v>8536301000</v>
          </cell>
          <cell r="C10468" t="str">
            <v>- - на силу тока не более 16 А</v>
          </cell>
          <cell r="D10468" t="str">
            <v>-</v>
          </cell>
          <cell r="E10468">
            <v>10</v>
          </cell>
        </row>
        <row r="10469">
          <cell r="B10469">
            <v>8536303000</v>
          </cell>
          <cell r="C10469" t="str">
            <v>- - на силу тока более 16 А, но не более 125 А</v>
          </cell>
          <cell r="D10469" t="str">
            <v>-</v>
          </cell>
          <cell r="E10469">
            <v>10</v>
          </cell>
        </row>
        <row r="10470">
          <cell r="B10470">
            <v>8536309000</v>
          </cell>
          <cell r="C10470" t="str">
            <v>- - на силу тока более 125 А</v>
          </cell>
          <cell r="D10470" t="str">
            <v>-</v>
          </cell>
          <cell r="E10470">
            <v>10</v>
          </cell>
        </row>
        <row r="10471">
          <cell r="B10471">
            <v>8536411000</v>
          </cell>
          <cell r="C10471" t="str">
            <v>- - - на силу тока не более 2 А</v>
          </cell>
          <cell r="D10471" t="str">
            <v>-</v>
          </cell>
          <cell r="E10471">
            <v>8</v>
          </cell>
        </row>
        <row r="10472">
          <cell r="B10472">
            <v>8536419000</v>
          </cell>
          <cell r="C10472" t="str">
            <v>- - - на силу тока более 2 А</v>
          </cell>
          <cell r="D10472" t="str">
            <v>-</v>
          </cell>
          <cell r="E10472">
            <v>8</v>
          </cell>
        </row>
        <row r="10473">
          <cell r="B10473">
            <v>8536490000</v>
          </cell>
          <cell r="C10473" t="str">
            <v>- - прочие</v>
          </cell>
          <cell r="D10473" t="str">
            <v>-</v>
          </cell>
          <cell r="E10473">
            <v>11</v>
          </cell>
        </row>
        <row r="10474">
          <cell r="B10474">
            <v>8536500300</v>
          </cell>
          <cell r="C10474" t="str">
            <v>- - электронные переключатели переменного тока, состоящие из оптически связанных входной и выходной цепей (переключатели переменного тока на изолированном тиристоре)</v>
          </cell>
          <cell r="D10474" t="str">
            <v>-</v>
          </cell>
          <cell r="E10474">
            <v>0</v>
          </cell>
        </row>
        <row r="10475">
          <cell r="B10475">
            <v>8536500500</v>
          </cell>
          <cell r="C10475" t="str">
            <v>- - электронные переключатели, включая электронные переключатели с температурной защитой, состоящие из транзистора и логического кристалла (технология "кристалл на кристалле")</v>
          </cell>
          <cell r="D10475" t="str">
            <v>-</v>
          </cell>
          <cell r="E10475">
            <v>0</v>
          </cell>
        </row>
        <row r="10476">
          <cell r="B10476">
            <v>8536500700</v>
          </cell>
          <cell r="C10476" t="str">
            <v>- - электромеханические комнатные выключатели на силу тока не более 11 А</v>
          </cell>
          <cell r="D10476" t="str">
            <v>-</v>
          </cell>
          <cell r="E10476">
            <v>0</v>
          </cell>
        </row>
        <row r="10477">
          <cell r="B10477">
            <v>8536501101</v>
          </cell>
          <cell r="C10477" t="str">
            <v>- - - - - для промышленной сборки моторных транспортных средств товарных позиций 8701 - 8705, их узлов и агрегатов &lt;5&gt;</v>
          </cell>
          <cell r="D10477" t="str">
            <v>-</v>
          </cell>
          <cell r="E10477">
            <v>0</v>
          </cell>
        </row>
        <row r="10478">
          <cell r="B10478">
            <v>8536501109</v>
          </cell>
          <cell r="C10478" t="str">
            <v>- - - - - прочие</v>
          </cell>
          <cell r="D10478" t="str">
            <v>-</v>
          </cell>
          <cell r="E10478">
            <v>7.5</v>
          </cell>
        </row>
        <row r="10479">
          <cell r="B10479">
            <v>8536501501</v>
          </cell>
          <cell r="C10479" t="str">
            <v>- - - - - для промышленной сборки моторных транспортных средств товарных позиций 8701 - 8705, их узлов и агрегатов &lt;5&gt;</v>
          </cell>
          <cell r="D10479" t="str">
            <v>-</v>
          </cell>
          <cell r="E10479">
            <v>0</v>
          </cell>
        </row>
        <row r="10480">
          <cell r="B10480">
            <v>8536501509</v>
          </cell>
          <cell r="C10480" t="str">
            <v>- - - - - прочие</v>
          </cell>
          <cell r="D10480" t="str">
            <v>-</v>
          </cell>
          <cell r="E10480">
            <v>7.5</v>
          </cell>
        </row>
        <row r="10481">
          <cell r="B10481">
            <v>8536501901</v>
          </cell>
          <cell r="C10481" t="str">
            <v>- - - - - для промышленной сборки моторных транспортных средств товарных позиций 8701 - 8705, их узлов и агрегатов &lt;5&gt;</v>
          </cell>
          <cell r="D10481" t="str">
            <v>-</v>
          </cell>
          <cell r="E10481">
            <v>0</v>
          </cell>
        </row>
        <row r="10482">
          <cell r="B10482">
            <v>8536501903</v>
          </cell>
          <cell r="C10482" t="str">
            <v>- - - - - для производства авиационных двигателей и/или гражданских воздушных судов &lt;5&gt;</v>
          </cell>
          <cell r="D10482" t="str">
            <v>-</v>
          </cell>
          <cell r="E10482">
            <v>0</v>
          </cell>
        </row>
        <row r="10483">
          <cell r="B10483">
            <v>8536501907</v>
          </cell>
          <cell r="C10483" t="str">
            <v>- - - - - прочие</v>
          </cell>
          <cell r="D10483" t="str">
            <v>-</v>
          </cell>
          <cell r="E10483">
            <v>7.5</v>
          </cell>
        </row>
        <row r="10484">
          <cell r="B10484">
            <v>8536508000</v>
          </cell>
          <cell r="C10484" t="str">
            <v>- - - прочие</v>
          </cell>
          <cell r="D10484" t="str">
            <v>-</v>
          </cell>
          <cell r="E10484">
            <v>7.5</v>
          </cell>
        </row>
        <row r="10485">
          <cell r="B10485">
            <v>8536611000</v>
          </cell>
          <cell r="C10485" t="str">
            <v>- - - патроны для ламп накаливания</v>
          </cell>
          <cell r="D10485" t="str">
            <v>-</v>
          </cell>
          <cell r="E10485">
            <v>10</v>
          </cell>
        </row>
        <row r="10486">
          <cell r="B10486">
            <v>8536619000</v>
          </cell>
          <cell r="C10486" t="str">
            <v>- - - прочие</v>
          </cell>
          <cell r="D10486" t="str">
            <v>-</v>
          </cell>
          <cell r="E10486">
            <v>8</v>
          </cell>
        </row>
        <row r="10487">
          <cell r="B10487">
            <v>8536691000</v>
          </cell>
          <cell r="C10487" t="str">
            <v>- - - для коаксиальных кабелей</v>
          </cell>
          <cell r="D10487" t="str">
            <v>-</v>
          </cell>
          <cell r="E10487">
            <v>0</v>
          </cell>
        </row>
        <row r="10488">
          <cell r="B10488">
            <v>8536693000</v>
          </cell>
          <cell r="C10488" t="str">
            <v>- - - для печатных схем</v>
          </cell>
          <cell r="D10488" t="str">
            <v>-</v>
          </cell>
          <cell r="E10488">
            <v>0</v>
          </cell>
        </row>
        <row r="10489">
          <cell r="B10489">
            <v>8536699002</v>
          </cell>
          <cell r="C10489" t="str">
            <v>- - - - для производства авиационных двигателей и/или гражданских воздушных судов &lt;5&gt;</v>
          </cell>
          <cell r="D10489" t="str">
            <v>-</v>
          </cell>
          <cell r="E10489">
            <v>0</v>
          </cell>
        </row>
        <row r="10490">
          <cell r="B10490">
            <v>8536699008</v>
          </cell>
          <cell r="C10490" t="str">
            <v>- - - - прочие</v>
          </cell>
          <cell r="D10490" t="str">
            <v>-</v>
          </cell>
          <cell r="E10490">
            <v>8</v>
          </cell>
        </row>
        <row r="10491">
          <cell r="B10491">
            <v>8536700001</v>
          </cell>
          <cell r="C10491" t="str">
            <v>- - из материалов товарных позиций 3901 - 3914</v>
          </cell>
          <cell r="D10491" t="str">
            <v>-</v>
          </cell>
          <cell r="E10491">
            <v>9.1999999999999993</v>
          </cell>
        </row>
        <row r="10492">
          <cell r="B10492">
            <v>8536700002</v>
          </cell>
          <cell r="C10492" t="str">
            <v>- - из керамики</v>
          </cell>
          <cell r="D10492" t="str">
            <v>-</v>
          </cell>
          <cell r="E10492">
            <v>5</v>
          </cell>
        </row>
        <row r="10493">
          <cell r="B10493">
            <v>8536700003</v>
          </cell>
          <cell r="C10493" t="str">
            <v>- - из черных металлов</v>
          </cell>
          <cell r="D10493" t="str">
            <v>-</v>
          </cell>
          <cell r="E10493">
            <v>10</v>
          </cell>
        </row>
        <row r="10494">
          <cell r="B10494">
            <v>8536700004</v>
          </cell>
          <cell r="C10494" t="str">
            <v>- - из меди</v>
          </cell>
          <cell r="D10494" t="str">
            <v>-</v>
          </cell>
          <cell r="E10494">
            <v>5</v>
          </cell>
        </row>
        <row r="10495">
          <cell r="B10495">
            <v>8536900100</v>
          </cell>
          <cell r="C10495" t="str">
            <v>- - предварительно собранные элементы для электрических цепей</v>
          </cell>
          <cell r="D10495" t="str">
            <v>-</v>
          </cell>
          <cell r="E10495">
            <v>7.5</v>
          </cell>
        </row>
        <row r="10496">
          <cell r="B10496">
            <v>8536901000</v>
          </cell>
          <cell r="C10496" t="str">
            <v>- - соединители и контактные элементы для проводов и кабелей</v>
          </cell>
          <cell r="D10496" t="str">
            <v>-</v>
          </cell>
          <cell r="E10496">
            <v>0</v>
          </cell>
        </row>
        <row r="10497">
          <cell r="B10497">
            <v>8536902000</v>
          </cell>
          <cell r="C10497" t="str">
            <v>- - зонды для проверки полупроводниковых пластин</v>
          </cell>
          <cell r="D10497" t="str">
            <v>-</v>
          </cell>
          <cell r="E10497">
            <v>0</v>
          </cell>
        </row>
        <row r="10498">
          <cell r="B10498">
            <v>8536908500</v>
          </cell>
          <cell r="C10498" t="str">
            <v>- - прочие</v>
          </cell>
          <cell r="D10498" t="str">
            <v>-</v>
          </cell>
          <cell r="E10498">
            <v>0</v>
          </cell>
        </row>
        <row r="10499">
          <cell r="B10499">
            <v>8537101000</v>
          </cell>
          <cell r="C10499" t="str">
            <v>- - цифровые панели управления со встроенной вычислительной машиной</v>
          </cell>
          <cell r="D10499" t="str">
            <v>-</v>
          </cell>
          <cell r="E10499">
            <v>0</v>
          </cell>
        </row>
        <row r="10500">
          <cell r="B10500">
            <v>8537109100</v>
          </cell>
          <cell r="C10500" t="str">
            <v>- - - программируемые контроллеры с памятью</v>
          </cell>
          <cell r="D10500" t="str">
            <v>-</v>
          </cell>
          <cell r="E10500">
            <v>0</v>
          </cell>
        </row>
        <row r="10501">
          <cell r="B10501">
            <v>8537109900</v>
          </cell>
          <cell r="C10501" t="str">
            <v>- - - прочие</v>
          </cell>
          <cell r="D10501" t="str">
            <v>-</v>
          </cell>
          <cell r="E10501">
            <v>0</v>
          </cell>
        </row>
        <row r="10502">
          <cell r="B10502">
            <v>8537209100</v>
          </cell>
          <cell r="C10502" t="str">
            <v>- - на напряжение более 1000 В, но не более 72,5 кВ</v>
          </cell>
          <cell r="D10502" t="str">
            <v>-</v>
          </cell>
          <cell r="E10502">
            <v>0</v>
          </cell>
        </row>
        <row r="10503">
          <cell r="B10503">
            <v>8537209900</v>
          </cell>
          <cell r="C10503" t="str">
            <v>- - на напряжение более 72,5 кВ</v>
          </cell>
          <cell r="D10503" t="str">
            <v>-</v>
          </cell>
          <cell r="E10503">
            <v>0</v>
          </cell>
        </row>
        <row r="10504">
          <cell r="B10504">
            <v>8538100000</v>
          </cell>
          <cell r="C10504" t="str">
            <v>-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v>
          </cell>
          <cell r="D10504" t="str">
            <v>-</v>
          </cell>
          <cell r="E10504">
            <v>5</v>
          </cell>
        </row>
        <row r="10505">
          <cell r="B10505">
            <v>8538901100</v>
          </cell>
          <cell r="C10505" t="str">
            <v>- - - электронные модули</v>
          </cell>
          <cell r="D10505" t="str">
            <v>-</v>
          </cell>
          <cell r="E10505">
            <v>0</v>
          </cell>
        </row>
        <row r="10506">
          <cell r="B10506">
            <v>8538901900</v>
          </cell>
          <cell r="C10506" t="str">
            <v>- - - прочие</v>
          </cell>
          <cell r="D10506" t="str">
            <v>-</v>
          </cell>
          <cell r="E10506">
            <v>5</v>
          </cell>
        </row>
        <row r="10507">
          <cell r="B10507">
            <v>8538909100</v>
          </cell>
          <cell r="C10507" t="str">
            <v>- - - электронные модули</v>
          </cell>
          <cell r="D10507" t="str">
            <v>-</v>
          </cell>
          <cell r="E10507">
            <v>5</v>
          </cell>
        </row>
        <row r="10508">
          <cell r="B10508">
            <v>8538909901</v>
          </cell>
          <cell r="C10508" t="str">
            <v>- - - - корпуса из алюминиевого сплава для изделий подсубпозиции 8535 30 900, но не укомплектованные соответствующей аппаратурой, содержащие монтажные фланцы</v>
          </cell>
          <cell r="D10508" t="str">
            <v>-</v>
          </cell>
          <cell r="E10508">
            <v>5</v>
          </cell>
        </row>
        <row r="10509">
          <cell r="B10509">
            <v>8538909909</v>
          </cell>
          <cell r="C10509" t="str">
            <v>- - - - прочие</v>
          </cell>
          <cell r="D10509" t="str">
            <v>-</v>
          </cell>
          <cell r="E10509">
            <v>5</v>
          </cell>
        </row>
        <row r="10510">
          <cell r="B10510">
            <v>8539100001</v>
          </cell>
          <cell r="C10510" t="str">
            <v>- - для гражданских воздушных судов &lt;5&gt;</v>
          </cell>
          <cell r="D10510" t="str">
            <v>шт</v>
          </cell>
          <cell r="E10510">
            <v>5</v>
          </cell>
        </row>
        <row r="10511">
          <cell r="B10511">
            <v>8539100009</v>
          </cell>
          <cell r="C10511" t="str">
            <v>- - прочие</v>
          </cell>
          <cell r="D10511" t="str">
            <v>шт</v>
          </cell>
          <cell r="E10511">
            <v>12.5</v>
          </cell>
        </row>
        <row r="10512">
          <cell r="B10512">
            <v>8539213001</v>
          </cell>
          <cell r="C10512" t="str">
            <v>- - - - для промышленной сборки моторных транспортных средств товарных позиций 8701 - 8705, их узлов и агрегатов &lt;5&gt;</v>
          </cell>
          <cell r="D10512" t="str">
            <v>шт</v>
          </cell>
          <cell r="E10512">
            <v>0</v>
          </cell>
        </row>
        <row r="10513">
          <cell r="B10513">
            <v>8539213009</v>
          </cell>
          <cell r="C10513" t="str">
            <v>- - - - прочие</v>
          </cell>
          <cell r="D10513" t="str">
            <v>шт</v>
          </cell>
          <cell r="E10513">
            <v>12.5</v>
          </cell>
        </row>
        <row r="10514">
          <cell r="B10514">
            <v>8539219200</v>
          </cell>
          <cell r="C10514" t="str">
            <v>- - - - более 100 В</v>
          </cell>
          <cell r="D10514" t="str">
            <v>шт</v>
          </cell>
          <cell r="E10514">
            <v>15</v>
          </cell>
        </row>
        <row r="10515">
          <cell r="B10515">
            <v>8539219800</v>
          </cell>
          <cell r="C10515" t="str">
            <v>- - - - не более 100 В</v>
          </cell>
          <cell r="D10515" t="str">
            <v>шт</v>
          </cell>
          <cell r="E10515">
            <v>15</v>
          </cell>
        </row>
        <row r="10516">
          <cell r="B10516">
            <v>8539221000</v>
          </cell>
          <cell r="C10516" t="str">
            <v>- - - лампы рефлекторные</v>
          </cell>
          <cell r="D10516" t="str">
            <v>шт</v>
          </cell>
          <cell r="E10516">
            <v>16</v>
          </cell>
        </row>
        <row r="10517">
          <cell r="B10517">
            <v>8539229000</v>
          </cell>
          <cell r="C10517" t="str">
            <v>- - - прочие</v>
          </cell>
          <cell r="D10517" t="str">
            <v>шт</v>
          </cell>
          <cell r="E10517">
            <v>16</v>
          </cell>
        </row>
        <row r="10518">
          <cell r="B10518">
            <v>8539293001</v>
          </cell>
          <cell r="C10518" t="str">
            <v>- - - - для промышленной сборки моторных транспортных средств товарных позиций 8701 - 8705, их узлов и агрегатов &lt;5&gt;</v>
          </cell>
          <cell r="D10518" t="str">
            <v>шт</v>
          </cell>
          <cell r="E10518">
            <v>0</v>
          </cell>
        </row>
        <row r="10519">
          <cell r="B10519">
            <v>8539293009</v>
          </cell>
          <cell r="C10519" t="str">
            <v>- - - - прочие</v>
          </cell>
          <cell r="D10519" t="str">
            <v>шт</v>
          </cell>
          <cell r="E10519">
            <v>10</v>
          </cell>
        </row>
        <row r="10520">
          <cell r="B10520">
            <v>8539299200</v>
          </cell>
          <cell r="C10520" t="str">
            <v>- - - - более 100 В</v>
          </cell>
          <cell r="D10520" t="str">
            <v>шт</v>
          </cell>
          <cell r="E10520">
            <v>12.5</v>
          </cell>
        </row>
        <row r="10521">
          <cell r="B10521">
            <v>8539299800</v>
          </cell>
          <cell r="C10521" t="str">
            <v>- - - - не более 100 В</v>
          </cell>
          <cell r="D10521" t="str">
            <v>шт</v>
          </cell>
          <cell r="E10521">
            <v>12.5</v>
          </cell>
        </row>
        <row r="10522">
          <cell r="B10522">
            <v>8539311000</v>
          </cell>
          <cell r="C10522" t="str">
            <v>- - - двухцокольные</v>
          </cell>
          <cell r="D10522" t="str">
            <v>шт</v>
          </cell>
          <cell r="E10522">
            <v>10</v>
          </cell>
        </row>
        <row r="10523">
          <cell r="B10523">
            <v>8539319000</v>
          </cell>
          <cell r="C10523" t="str">
            <v>- - - прочие</v>
          </cell>
          <cell r="D10523" t="str">
            <v>шт</v>
          </cell>
          <cell r="E10523">
            <v>10</v>
          </cell>
        </row>
        <row r="10524">
          <cell r="B10524">
            <v>8539322001</v>
          </cell>
          <cell r="C10524" t="str">
            <v>- - - - ртутные лампы</v>
          </cell>
          <cell r="D10524" t="str">
            <v>шт</v>
          </cell>
          <cell r="E10524">
            <v>12.5</v>
          </cell>
        </row>
        <row r="10525">
          <cell r="B10525">
            <v>8539322009</v>
          </cell>
          <cell r="C10525" t="str">
            <v>- - - - натриевые лампы</v>
          </cell>
          <cell r="D10525" t="str">
            <v>шт</v>
          </cell>
          <cell r="E10525">
            <v>11</v>
          </cell>
        </row>
        <row r="10526">
          <cell r="B10526">
            <v>8539329000</v>
          </cell>
          <cell r="C10526" t="str">
            <v>- - - металлогалогенные лампы</v>
          </cell>
          <cell r="D10526" t="str">
            <v>шт</v>
          </cell>
          <cell r="E10526">
            <v>11</v>
          </cell>
        </row>
        <row r="10527">
          <cell r="B10527">
            <v>8539390000</v>
          </cell>
          <cell r="C10527" t="str">
            <v>- - прочие</v>
          </cell>
          <cell r="D10527" t="str">
            <v>шт</v>
          </cell>
          <cell r="E10527">
            <v>5</v>
          </cell>
        </row>
        <row r="10528">
          <cell r="B10528">
            <v>8539410000</v>
          </cell>
          <cell r="C10528" t="str">
            <v>- - дуговые лампы</v>
          </cell>
          <cell r="D10528" t="str">
            <v>шт</v>
          </cell>
          <cell r="E10528">
            <v>15</v>
          </cell>
        </row>
        <row r="10529">
          <cell r="B10529">
            <v>8539490000</v>
          </cell>
          <cell r="C10529" t="str">
            <v>- - прочие</v>
          </cell>
          <cell r="D10529" t="str">
            <v>шт</v>
          </cell>
          <cell r="E10529">
            <v>16</v>
          </cell>
        </row>
        <row r="10530">
          <cell r="B10530">
            <v>8539500000</v>
          </cell>
          <cell r="C10530" t="str">
            <v>- лампы светоизлучающие диодные (LED)</v>
          </cell>
          <cell r="D10530" t="str">
            <v>шт</v>
          </cell>
          <cell r="E10530">
            <v>0</v>
          </cell>
        </row>
        <row r="10531">
          <cell r="B10531">
            <v>8539901000</v>
          </cell>
          <cell r="C10531" t="str">
            <v>- - цоколи для ламп</v>
          </cell>
          <cell r="D10531" t="str">
            <v>-</v>
          </cell>
          <cell r="E10531">
            <v>5</v>
          </cell>
        </row>
        <row r="10532">
          <cell r="B10532">
            <v>8539909000</v>
          </cell>
          <cell r="C10532" t="str">
            <v>- - прочие</v>
          </cell>
          <cell r="D10532" t="str">
            <v>-</v>
          </cell>
          <cell r="E10532">
            <v>5</v>
          </cell>
        </row>
        <row r="10533">
          <cell r="B10533">
            <v>8540110001</v>
          </cell>
          <cell r="C10533" t="str">
            <v>- - - - не более 42 см</v>
          </cell>
          <cell r="D10533" t="str">
            <v>шт</v>
          </cell>
          <cell r="E10533">
            <v>5</v>
          </cell>
        </row>
        <row r="10534">
          <cell r="B10534">
            <v>8540110002</v>
          </cell>
          <cell r="C10534" t="str">
            <v>- - - - более 42 см, но не более 52 см</v>
          </cell>
          <cell r="D10534" t="str">
            <v>шт</v>
          </cell>
          <cell r="E10534">
            <v>5</v>
          </cell>
        </row>
        <row r="10535">
          <cell r="B10535">
            <v>8540110003</v>
          </cell>
          <cell r="C10535" t="str">
            <v>- - - - более 52 см, но не более 72 см</v>
          </cell>
          <cell r="D10535" t="str">
            <v>шт</v>
          </cell>
          <cell r="E10535">
            <v>5</v>
          </cell>
        </row>
        <row r="10536">
          <cell r="B10536">
            <v>8540110004</v>
          </cell>
          <cell r="C10536" t="str">
            <v>- - - - более 72 см</v>
          </cell>
          <cell r="D10536" t="str">
            <v>шт</v>
          </cell>
          <cell r="E10536">
            <v>5</v>
          </cell>
        </row>
        <row r="10537">
          <cell r="B10537">
            <v>8540110006</v>
          </cell>
          <cell r="C10537" t="str">
            <v>- - - - не более 75 см</v>
          </cell>
          <cell r="D10537" t="str">
            <v>шт</v>
          </cell>
          <cell r="E10537">
            <v>5</v>
          </cell>
        </row>
        <row r="10538">
          <cell r="B10538">
            <v>8540110009</v>
          </cell>
          <cell r="C10538" t="str">
            <v>- - - - более 75 см</v>
          </cell>
          <cell r="D10538" t="str">
            <v>шт</v>
          </cell>
          <cell r="E10538">
            <v>5</v>
          </cell>
        </row>
        <row r="10539">
          <cell r="B10539">
            <v>8540120000</v>
          </cell>
          <cell r="C10539" t="str">
            <v>- - монохромного изображения</v>
          </cell>
          <cell r="D10539" t="str">
            <v>шт</v>
          </cell>
          <cell r="E10539">
            <v>0</v>
          </cell>
        </row>
        <row r="10540">
          <cell r="B10540">
            <v>8540201000</v>
          </cell>
          <cell r="C10540" t="str">
            <v>- - трубки телевизионные передающие</v>
          </cell>
          <cell r="D10540" t="str">
            <v>шт</v>
          </cell>
          <cell r="E10540">
            <v>8</v>
          </cell>
        </row>
        <row r="10541">
          <cell r="B10541">
            <v>8540208000</v>
          </cell>
          <cell r="C10541" t="str">
            <v>- - прочие</v>
          </cell>
          <cell r="D10541" t="str">
            <v>шт</v>
          </cell>
          <cell r="E10541">
            <v>8</v>
          </cell>
        </row>
        <row r="10542">
          <cell r="B10542">
            <v>8540400000</v>
          </cell>
          <cell r="C10542" t="str">
            <v>- трубки дисплеев для вывода данных/графики, монохромные; трубки дисплеев для вывода данных/графики, цветные, с шагом точек люминофора на экране менее 0,4 мм</v>
          </cell>
          <cell r="D10542" t="str">
            <v>шт</v>
          </cell>
          <cell r="E10542">
            <v>8</v>
          </cell>
        </row>
        <row r="10543">
          <cell r="B10543">
            <v>8540600000</v>
          </cell>
          <cell r="C10543" t="str">
            <v>- трубки электронно-лучевые прочие</v>
          </cell>
          <cell r="D10543" t="str">
            <v>шт</v>
          </cell>
          <cell r="E10543">
            <v>8</v>
          </cell>
        </row>
        <row r="10544">
          <cell r="B10544">
            <v>8540710000</v>
          </cell>
          <cell r="C10544" t="str">
            <v>- - магнетроны</v>
          </cell>
          <cell r="D10544" t="str">
            <v>шт</v>
          </cell>
          <cell r="E10544">
            <v>8</v>
          </cell>
        </row>
        <row r="10545">
          <cell r="B10545">
            <v>8540790001</v>
          </cell>
          <cell r="C10545" t="str">
            <v>- - - клистроны</v>
          </cell>
          <cell r="D10545" t="str">
            <v>шт</v>
          </cell>
          <cell r="E10545">
            <v>8</v>
          </cell>
        </row>
        <row r="10546">
          <cell r="B10546">
            <v>8540790009</v>
          </cell>
          <cell r="C10546" t="str">
            <v>- - - прочие</v>
          </cell>
          <cell r="D10546" t="str">
            <v>шт</v>
          </cell>
          <cell r="E10546">
            <v>5</v>
          </cell>
        </row>
        <row r="10547">
          <cell r="B10547">
            <v>8540810000</v>
          </cell>
          <cell r="C10547" t="str">
            <v>- - электронные лампы и трубки приемные или усилительные</v>
          </cell>
          <cell r="D10547" t="str">
            <v>шт</v>
          </cell>
          <cell r="E10547">
            <v>8</v>
          </cell>
        </row>
        <row r="10548">
          <cell r="B10548">
            <v>8540890000</v>
          </cell>
          <cell r="C10548" t="str">
            <v>- - прочие</v>
          </cell>
          <cell r="D10548" t="str">
            <v>шт</v>
          </cell>
          <cell r="E10548">
            <v>8</v>
          </cell>
        </row>
        <row r="10549">
          <cell r="B10549">
            <v>8540910000</v>
          </cell>
          <cell r="C10549" t="str">
            <v>- - трубок электронно-лучевых</v>
          </cell>
          <cell r="D10549" t="str">
            <v>-</v>
          </cell>
          <cell r="E10549">
            <v>5</v>
          </cell>
        </row>
        <row r="10550">
          <cell r="B10550">
            <v>8540990000</v>
          </cell>
          <cell r="C10550" t="str">
            <v>- - прочие</v>
          </cell>
          <cell r="D10550" t="str">
            <v>-</v>
          </cell>
          <cell r="E10550">
            <v>8</v>
          </cell>
        </row>
        <row r="10551">
          <cell r="B10551">
            <v>8541100001</v>
          </cell>
          <cell r="C10551" t="str">
            <v>- - пластины полупроводниковые, еще не разрезанные на кристаллы</v>
          </cell>
          <cell r="D10551" t="str">
            <v>шт</v>
          </cell>
          <cell r="E10551">
            <v>0</v>
          </cell>
        </row>
        <row r="10552">
          <cell r="B10552">
            <v>8541100009</v>
          </cell>
          <cell r="C10552" t="str">
            <v>- - прочие</v>
          </cell>
          <cell r="D10552" t="str">
            <v>шт</v>
          </cell>
          <cell r="E10552">
            <v>0</v>
          </cell>
        </row>
        <row r="10553">
          <cell r="B10553">
            <v>8541210000</v>
          </cell>
          <cell r="C10553" t="str">
            <v>- - мощностью рассеивания менее 1 Вт</v>
          </cell>
          <cell r="D10553" t="str">
            <v>шт</v>
          </cell>
          <cell r="E10553">
            <v>0</v>
          </cell>
        </row>
        <row r="10554">
          <cell r="B10554">
            <v>8541290000</v>
          </cell>
          <cell r="C10554" t="str">
            <v>- - прочие</v>
          </cell>
          <cell r="D10554" t="str">
            <v>шт</v>
          </cell>
          <cell r="E10554">
            <v>0</v>
          </cell>
        </row>
        <row r="10555">
          <cell r="B10555">
            <v>8541300001</v>
          </cell>
          <cell r="C10555" t="str">
            <v>- - для промышленной сборки моторных транспортных средств товарных позиций 8701 - 8705, их узлов и агрегатов &lt;5&gt;</v>
          </cell>
          <cell r="D10555" t="str">
            <v>шт</v>
          </cell>
          <cell r="E10555">
            <v>0</v>
          </cell>
        </row>
        <row r="10556">
          <cell r="B10556">
            <v>8541300009</v>
          </cell>
          <cell r="C10556" t="str">
            <v>- - прочие</v>
          </cell>
          <cell r="D10556" t="str">
            <v>шт</v>
          </cell>
          <cell r="E10556">
            <v>0</v>
          </cell>
        </row>
        <row r="10557">
          <cell r="B10557">
            <v>8541401000</v>
          </cell>
          <cell r="C10557" t="str">
            <v>- - светоизлучающие диоды (LED), включая лазерные диоды</v>
          </cell>
          <cell r="D10557" t="str">
            <v>шт</v>
          </cell>
          <cell r="E10557">
            <v>0</v>
          </cell>
        </row>
        <row r="10558">
          <cell r="B10558">
            <v>8541409000</v>
          </cell>
          <cell r="C10558" t="str">
            <v>- - прочие</v>
          </cell>
          <cell r="D10558" t="str">
            <v>шт</v>
          </cell>
          <cell r="E10558">
            <v>0</v>
          </cell>
        </row>
        <row r="10559">
          <cell r="B10559">
            <v>8541500000</v>
          </cell>
          <cell r="C10559" t="str">
            <v>- приборы полупроводниковые прочие</v>
          </cell>
          <cell r="D10559" t="str">
            <v>шт</v>
          </cell>
          <cell r="E10559">
            <v>0</v>
          </cell>
        </row>
        <row r="10560">
          <cell r="B10560">
            <v>8541600000</v>
          </cell>
          <cell r="C10560" t="str">
            <v>- кристаллы пьезоэлектрические собранные</v>
          </cell>
          <cell r="D10560" t="str">
            <v>шт</v>
          </cell>
          <cell r="E10560">
            <v>0</v>
          </cell>
        </row>
        <row r="10561">
          <cell r="B10561">
            <v>8541900000</v>
          </cell>
          <cell r="C10561" t="str">
            <v>- части</v>
          </cell>
          <cell r="D10561" t="str">
            <v>-</v>
          </cell>
          <cell r="E10561">
            <v>0</v>
          </cell>
        </row>
        <row r="10562">
          <cell r="B10562">
            <v>8542311001</v>
          </cell>
          <cell r="C10562" t="str">
            <v>- - - - микропроцессоры, произведенные по технологическому процессу не более 32 нанометров</v>
          </cell>
          <cell r="D10562" t="str">
            <v>шт</v>
          </cell>
          <cell r="E10562">
            <v>0</v>
          </cell>
        </row>
        <row r="10563">
          <cell r="B10563">
            <v>8542311009</v>
          </cell>
          <cell r="C10563" t="str">
            <v>- - - - прочие</v>
          </cell>
          <cell r="D10563" t="str">
            <v>шт</v>
          </cell>
          <cell r="E10563">
            <v>0</v>
          </cell>
        </row>
        <row r="10564">
          <cell r="B10564">
            <v>8542313000</v>
          </cell>
          <cell r="C10564" t="str">
            <v>- - - товары, поименованные в примечании 9 (б) (iv) к данной группе</v>
          </cell>
          <cell r="D10564" t="str">
            <v>шт</v>
          </cell>
          <cell r="E10564">
            <v>0</v>
          </cell>
        </row>
        <row r="10565">
          <cell r="B10565">
            <v>8542319010</v>
          </cell>
          <cell r="C10565" t="str">
            <v>- - - - схемы интегральные монолитные</v>
          </cell>
          <cell r="D10565" t="str">
            <v>шт</v>
          </cell>
          <cell r="E10565">
            <v>0</v>
          </cell>
        </row>
        <row r="10566">
          <cell r="B10566">
            <v>8542319090</v>
          </cell>
          <cell r="C10566" t="str">
            <v>- - - - прочие</v>
          </cell>
          <cell r="D10566" t="str">
            <v>шт</v>
          </cell>
          <cell r="E10566">
            <v>0</v>
          </cell>
        </row>
        <row r="10567">
          <cell r="B10567">
            <v>8542321000</v>
          </cell>
          <cell r="C10567" t="str">
            <v>- - - товары, поименованные в примечании 9 (б) (iii) к данной группе</v>
          </cell>
          <cell r="D10567" t="str">
            <v>шт</v>
          </cell>
          <cell r="E10567">
            <v>0</v>
          </cell>
        </row>
        <row r="10568">
          <cell r="B10568">
            <v>8542323000</v>
          </cell>
          <cell r="C10568" t="str">
            <v>- - - товары, поименованные в примечании 9 (б) (iv) к данной группе</v>
          </cell>
          <cell r="D10568" t="str">
            <v>шт</v>
          </cell>
          <cell r="E10568">
            <v>0</v>
          </cell>
        </row>
        <row r="10569">
          <cell r="B10569">
            <v>8542323100</v>
          </cell>
          <cell r="C10569" t="str">
            <v>- - - - - с объемом памяти не более 512 Мбит</v>
          </cell>
          <cell r="D10569" t="str">
            <v>шт</v>
          </cell>
          <cell r="E10569">
            <v>0</v>
          </cell>
        </row>
        <row r="10570">
          <cell r="B10570">
            <v>8542323900</v>
          </cell>
          <cell r="C10570" t="str">
            <v>- - - - - с объемом памяти более 512 Мбит</v>
          </cell>
          <cell r="D10570" t="str">
            <v>шт</v>
          </cell>
          <cell r="E10570">
            <v>0</v>
          </cell>
        </row>
        <row r="10571">
          <cell r="B10571">
            <v>8542324500</v>
          </cell>
          <cell r="C10571" t="str">
            <v>- - - - статические оперативные запоминающие устройства (СОЗУ), включая "кэш"-память с произвольной выборкой</v>
          </cell>
          <cell r="D10571" t="str">
            <v>шт</v>
          </cell>
          <cell r="E10571">
            <v>0</v>
          </cell>
        </row>
        <row r="10572">
          <cell r="B10572">
            <v>8542325500</v>
          </cell>
          <cell r="C10572" t="str">
            <v>- - - - перепрограммируемые постоянные запоминающие устройства с ультрафиолетовым стиранием (ППЗУ УФС)</v>
          </cell>
          <cell r="D10572" t="str">
            <v>шт</v>
          </cell>
          <cell r="E10572">
            <v>0</v>
          </cell>
        </row>
        <row r="10573">
          <cell r="B10573">
            <v>8542326100</v>
          </cell>
          <cell r="C10573" t="str">
            <v>- - - - - - с объемом памяти не более 512 Мбит</v>
          </cell>
          <cell r="D10573" t="str">
            <v>шт</v>
          </cell>
          <cell r="E10573">
            <v>0</v>
          </cell>
        </row>
        <row r="10574">
          <cell r="B10574">
            <v>8542326900</v>
          </cell>
          <cell r="C10574" t="str">
            <v>- - - - - - с объемом памяти более 512 Мбит</v>
          </cell>
          <cell r="D10574" t="str">
            <v>шт</v>
          </cell>
          <cell r="E10574">
            <v>0</v>
          </cell>
        </row>
        <row r="10575">
          <cell r="B10575">
            <v>8542327500</v>
          </cell>
          <cell r="C10575" t="str">
            <v>- - - - - прочие</v>
          </cell>
          <cell r="D10575" t="str">
            <v>шт</v>
          </cell>
          <cell r="E10575">
            <v>0</v>
          </cell>
        </row>
        <row r="10576">
          <cell r="B10576">
            <v>8542329000</v>
          </cell>
          <cell r="C10576" t="str">
            <v>- - - - запоминающие устройства прочие</v>
          </cell>
          <cell r="D10576" t="str">
            <v>шт</v>
          </cell>
          <cell r="E10576">
            <v>0</v>
          </cell>
        </row>
        <row r="10577">
          <cell r="B10577">
            <v>8542333000</v>
          </cell>
          <cell r="C10577" t="str">
            <v>- - - товары, поименованные в примечании 9 (б) (iv) к данной группе</v>
          </cell>
          <cell r="D10577" t="str">
            <v>шт</v>
          </cell>
          <cell r="E10577">
            <v>0</v>
          </cell>
        </row>
        <row r="10578">
          <cell r="B10578">
            <v>8542339000</v>
          </cell>
          <cell r="C10578" t="str">
            <v>- - - прочие</v>
          </cell>
          <cell r="D10578" t="str">
            <v>шт</v>
          </cell>
          <cell r="E10578">
            <v>0</v>
          </cell>
        </row>
        <row r="10579">
          <cell r="B10579">
            <v>8542391000</v>
          </cell>
          <cell r="C10579" t="str">
            <v>- - - товары, поименованные в примечании 9 (б) (iii) к данной группе</v>
          </cell>
          <cell r="D10579" t="str">
            <v>шт</v>
          </cell>
          <cell r="E10579">
            <v>0</v>
          </cell>
        </row>
        <row r="10580">
          <cell r="B10580">
            <v>8542393000</v>
          </cell>
          <cell r="C10580" t="str">
            <v>- - - товары, поименованные в примечании 9 (б) (iv) к данной группе</v>
          </cell>
          <cell r="D10580" t="str">
            <v>шт</v>
          </cell>
          <cell r="E10580">
            <v>0</v>
          </cell>
        </row>
        <row r="10581">
          <cell r="B10581">
            <v>8542399010</v>
          </cell>
          <cell r="C10581" t="str">
            <v>- - - - схемы интегральные монолитные</v>
          </cell>
          <cell r="D10581" t="str">
            <v>шт</v>
          </cell>
          <cell r="E10581">
            <v>0</v>
          </cell>
        </row>
        <row r="10582">
          <cell r="B10582">
            <v>8542399090</v>
          </cell>
          <cell r="C10582" t="str">
            <v>- - - - прочие</v>
          </cell>
          <cell r="D10582" t="str">
            <v>шт</v>
          </cell>
          <cell r="E10582">
            <v>0</v>
          </cell>
        </row>
        <row r="10583">
          <cell r="B10583">
            <v>8542900000</v>
          </cell>
          <cell r="C10583" t="str">
            <v>- части</v>
          </cell>
          <cell r="D10583" t="str">
            <v>-</v>
          </cell>
          <cell r="E10583">
            <v>0</v>
          </cell>
        </row>
        <row r="10584">
          <cell r="B10584">
            <v>8543100000</v>
          </cell>
          <cell r="C10584" t="str">
            <v>- ускорители частиц</v>
          </cell>
          <cell r="D10584" t="str">
            <v>шт</v>
          </cell>
          <cell r="E10584">
            <v>0</v>
          </cell>
        </row>
        <row r="10585">
          <cell r="B10585">
            <v>8543200000</v>
          </cell>
          <cell r="C10585" t="str">
            <v>- генераторы сигналов</v>
          </cell>
          <cell r="D10585" t="str">
            <v>шт</v>
          </cell>
          <cell r="E10585">
            <v>0</v>
          </cell>
        </row>
        <row r="10586">
          <cell r="B10586">
            <v>8543300000</v>
          </cell>
          <cell r="C10586" t="str">
            <v>- машины и аппаратура для гальванопокрытия, электролиза или электрофореза</v>
          </cell>
          <cell r="D10586" t="str">
            <v>шт</v>
          </cell>
          <cell r="E10586">
            <v>0</v>
          </cell>
        </row>
        <row r="10587">
          <cell r="B10587">
            <v>8543701000</v>
          </cell>
          <cell r="C10587" t="str">
            <v>- - электрические машины с функциями переводчика или словаря</v>
          </cell>
          <cell r="D10587" t="str">
            <v>шт</v>
          </cell>
          <cell r="E10587">
            <v>0</v>
          </cell>
        </row>
        <row r="10588">
          <cell r="B10588">
            <v>8543703001</v>
          </cell>
          <cell r="C10588" t="str">
            <v>- - - для промышленной сборки моторных транспортных средств товарных позиций 8701 - 8705, их узлов и агрегатов &lt;5&gt;</v>
          </cell>
          <cell r="D10588" t="str">
            <v>шт</v>
          </cell>
          <cell r="E10588">
            <v>0</v>
          </cell>
        </row>
        <row r="10589">
          <cell r="B10589">
            <v>8543703009</v>
          </cell>
          <cell r="C10589" t="str">
            <v>- - - прочие</v>
          </cell>
          <cell r="D10589" t="str">
            <v>шт</v>
          </cell>
          <cell r="E10589">
            <v>5</v>
          </cell>
        </row>
        <row r="10590">
          <cell r="B10590">
            <v>8543705001</v>
          </cell>
          <cell r="C10590" t="str">
            <v>- - - солярии для люминесцентных трубчатых ламп ультрафиолетового (А) излучения</v>
          </cell>
          <cell r="D10590" t="str">
            <v>шт</v>
          </cell>
          <cell r="E10590">
            <v>5</v>
          </cell>
        </row>
        <row r="10591">
          <cell r="B10591">
            <v>8543705009</v>
          </cell>
          <cell r="C10591" t="str">
            <v>- - - прочие</v>
          </cell>
          <cell r="D10591" t="str">
            <v>шт</v>
          </cell>
          <cell r="E10591">
            <v>5</v>
          </cell>
        </row>
        <row r="10592">
          <cell r="B10592">
            <v>8543706000</v>
          </cell>
          <cell r="C10592" t="str">
            <v>- - электрические охранные генераторы</v>
          </cell>
          <cell r="D10592" t="str">
            <v>шт</v>
          </cell>
          <cell r="E10592">
            <v>0</v>
          </cell>
        </row>
        <row r="10593">
          <cell r="B10593">
            <v>8543709000</v>
          </cell>
          <cell r="C10593" t="str">
            <v>- - прочие</v>
          </cell>
          <cell r="D10593" t="str">
            <v>шт</v>
          </cell>
          <cell r="E10593">
            <v>0</v>
          </cell>
        </row>
        <row r="10594">
          <cell r="B10594">
            <v>8543900000</v>
          </cell>
          <cell r="C10594" t="str">
            <v>- части</v>
          </cell>
          <cell r="D10594" t="str">
            <v>-</v>
          </cell>
          <cell r="E10594">
            <v>0</v>
          </cell>
        </row>
        <row r="10595">
          <cell r="B10595">
            <v>8544111000</v>
          </cell>
          <cell r="C10595" t="str">
            <v>- - - лакированные или эмалированные</v>
          </cell>
          <cell r="D10595" t="str">
            <v>-</v>
          </cell>
          <cell r="E10595">
            <v>10</v>
          </cell>
        </row>
        <row r="10596">
          <cell r="B10596">
            <v>8544119000</v>
          </cell>
          <cell r="C10596" t="str">
            <v>- - - прочие</v>
          </cell>
          <cell r="D10596" t="str">
            <v>-</v>
          </cell>
          <cell r="E10596">
            <v>10</v>
          </cell>
        </row>
        <row r="10597">
          <cell r="B10597">
            <v>8544190001</v>
          </cell>
          <cell r="C10597" t="str">
            <v>- - - лакированные или эмалированные</v>
          </cell>
          <cell r="D10597" t="str">
            <v>-</v>
          </cell>
          <cell r="E10597">
            <v>12.5</v>
          </cell>
        </row>
        <row r="10598">
          <cell r="B10598">
            <v>8544190009</v>
          </cell>
          <cell r="C10598" t="str">
            <v>- - - прочие</v>
          </cell>
          <cell r="D10598" t="str">
            <v>-</v>
          </cell>
          <cell r="E10598">
            <v>15</v>
          </cell>
        </row>
        <row r="10599">
          <cell r="B10599">
            <v>8544200000</v>
          </cell>
          <cell r="C10599" t="str">
            <v>- кабели коаксиальные и другие коаксиальные электрические проводники</v>
          </cell>
          <cell r="D10599" t="str">
            <v>-</v>
          </cell>
          <cell r="E10599">
            <v>3</v>
          </cell>
        </row>
        <row r="10600">
          <cell r="B10600">
            <v>8544300001</v>
          </cell>
          <cell r="C10600" t="str">
            <v>- - для промышленной сборки моторных транспортных средств товарных позиций 8701 - 8705, их узлов и агрегатов &lt;5&gt;</v>
          </cell>
          <cell r="D10600" t="str">
            <v>-</v>
          </cell>
          <cell r="E10600">
            <v>3</v>
          </cell>
        </row>
        <row r="10601">
          <cell r="B10601">
            <v>8544300002</v>
          </cell>
          <cell r="C10601" t="str">
            <v>- - для производства авиационных двигателей &lt;5&gt;</v>
          </cell>
          <cell r="D10601" t="str">
            <v>-</v>
          </cell>
          <cell r="E10601">
            <v>0</v>
          </cell>
        </row>
        <row r="10602">
          <cell r="B10602">
            <v>8544300003</v>
          </cell>
          <cell r="C10602" t="str">
            <v>- - - для гражданских воздушных судов &lt;5&gt;</v>
          </cell>
          <cell r="D10602" t="str">
            <v>-</v>
          </cell>
          <cell r="E10602">
            <v>5</v>
          </cell>
        </row>
        <row r="10603">
          <cell r="B10603">
            <v>8544300007</v>
          </cell>
          <cell r="C10603" t="str">
            <v>- - - прочие</v>
          </cell>
          <cell r="D10603" t="str">
            <v>-</v>
          </cell>
          <cell r="E10603">
            <v>12</v>
          </cell>
        </row>
        <row r="10604">
          <cell r="B10604">
            <v>8544421000</v>
          </cell>
          <cell r="C10604" t="str">
            <v>- - - используемые в телекоммуникации</v>
          </cell>
          <cell r="D10604" t="str">
            <v>-</v>
          </cell>
          <cell r="E10604">
            <v>0</v>
          </cell>
        </row>
        <row r="10605">
          <cell r="B10605">
            <v>8544429003</v>
          </cell>
          <cell r="C10605" t="str">
            <v>- - - - - для производства авиационных двигателей и/или гражданских воздушных судов &lt;5&gt;</v>
          </cell>
          <cell r="D10605" t="str">
            <v>-</v>
          </cell>
          <cell r="E10605">
            <v>0</v>
          </cell>
        </row>
        <row r="10606">
          <cell r="B10606">
            <v>8544429007</v>
          </cell>
          <cell r="C10606" t="str">
            <v>- - - - - прочие</v>
          </cell>
          <cell r="D10606" t="str">
            <v>-</v>
          </cell>
          <cell r="E10606">
            <v>12</v>
          </cell>
        </row>
        <row r="10607">
          <cell r="B10607">
            <v>8544429009</v>
          </cell>
          <cell r="C10607" t="str">
            <v>- - - - прочие</v>
          </cell>
          <cell r="D10607" t="str">
            <v>-</v>
          </cell>
          <cell r="E10607">
            <v>5</v>
          </cell>
        </row>
        <row r="10608">
          <cell r="B10608">
            <v>8544492000</v>
          </cell>
          <cell r="C10608" t="str">
            <v>- - - используемые в телекоммуникации, на напряжение не более 80 В</v>
          </cell>
          <cell r="D10608" t="str">
            <v>-</v>
          </cell>
          <cell r="E10608">
            <v>0</v>
          </cell>
        </row>
        <row r="10609">
          <cell r="B10609">
            <v>8544499101</v>
          </cell>
          <cell r="C10609" t="str">
            <v>- - - - - на напряжение не более 80 В</v>
          </cell>
          <cell r="D10609" t="str">
            <v>-</v>
          </cell>
          <cell r="E10609">
            <v>12.5</v>
          </cell>
        </row>
        <row r="10610">
          <cell r="B10610">
            <v>8544499102</v>
          </cell>
          <cell r="C10610" t="str">
            <v>- - - - - - для производства гражданских воздушных судов &lt;5&gt;</v>
          </cell>
          <cell r="D10610" t="str">
            <v>-</v>
          </cell>
          <cell r="E10610">
            <v>0</v>
          </cell>
        </row>
        <row r="10611">
          <cell r="B10611">
            <v>8544499108</v>
          </cell>
          <cell r="C10611" t="str">
            <v>- - - - - - прочие</v>
          </cell>
          <cell r="D10611" t="str">
            <v>-</v>
          </cell>
          <cell r="E10611">
            <v>10</v>
          </cell>
        </row>
        <row r="10612">
          <cell r="B10612">
            <v>8544499301</v>
          </cell>
          <cell r="C10612" t="str">
            <v>- - - - - - для промышленной сборки моторных транспортных средств товарных позиций 8701 - 8705, их узлов и агрегатов &lt;5&gt;</v>
          </cell>
          <cell r="D10612" t="str">
            <v>-</v>
          </cell>
          <cell r="E10612">
            <v>10</v>
          </cell>
        </row>
        <row r="10613">
          <cell r="B10613">
            <v>8544499302</v>
          </cell>
          <cell r="C10613" t="str">
            <v>- - - - - - для производства авиационных двигателей &lt;5&gt;</v>
          </cell>
          <cell r="D10613" t="str">
            <v>-</v>
          </cell>
          <cell r="E10613">
            <v>0</v>
          </cell>
        </row>
        <row r="10614">
          <cell r="B10614">
            <v>8544499309</v>
          </cell>
          <cell r="C10614" t="str">
            <v>- - - - - - прочие</v>
          </cell>
          <cell r="D10614" t="str">
            <v>-</v>
          </cell>
          <cell r="E10614">
            <v>12.5</v>
          </cell>
        </row>
        <row r="10615">
          <cell r="B10615">
            <v>8544499501</v>
          </cell>
          <cell r="C10615" t="str">
            <v>- - - - - - состоящие из внешней изоляционной оболочки, внутренней трубы из изоляционного материала, между которыми размещены неизолированные медные токопроводящие жилы, один или несколько армирующих полимерных жгутов и изолированные проводники для передачи сигналов управления</v>
          </cell>
          <cell r="D10615" t="str">
            <v>-</v>
          </cell>
          <cell r="E10615">
            <v>0</v>
          </cell>
        </row>
        <row r="10616">
          <cell r="B10616">
            <v>8544499509</v>
          </cell>
          <cell r="C10616" t="str">
            <v>- - - - - - прочие</v>
          </cell>
          <cell r="D10616" t="str">
            <v>-</v>
          </cell>
          <cell r="E10616">
            <v>10</v>
          </cell>
        </row>
        <row r="10617">
          <cell r="B10617">
            <v>8544499900</v>
          </cell>
          <cell r="C10617" t="str">
            <v>- - - - - на напряжение 1000 В</v>
          </cell>
          <cell r="D10617" t="str">
            <v>-</v>
          </cell>
          <cell r="E10617">
            <v>10</v>
          </cell>
        </row>
        <row r="10618">
          <cell r="B10618">
            <v>8544601000</v>
          </cell>
          <cell r="C10618" t="str">
            <v>- - с медными проводниками</v>
          </cell>
          <cell r="D10618" t="str">
            <v>-</v>
          </cell>
          <cell r="E10618">
            <v>10</v>
          </cell>
        </row>
        <row r="10619">
          <cell r="B10619">
            <v>8544609001</v>
          </cell>
          <cell r="C10619" t="str">
            <v>- - - для промышленной сборки моторных транспортных средств товарных позиций 8701 - 8705, их узлов и агрегатов &lt;5&gt;</v>
          </cell>
          <cell r="D10619" t="str">
            <v>-</v>
          </cell>
          <cell r="E10619">
            <v>10</v>
          </cell>
        </row>
        <row r="10620">
          <cell r="B10620">
            <v>8544609009</v>
          </cell>
          <cell r="C10620" t="str">
            <v>- - - прочие</v>
          </cell>
          <cell r="D10620" t="str">
            <v>-</v>
          </cell>
          <cell r="E10620">
            <v>12</v>
          </cell>
        </row>
        <row r="10621">
          <cell r="B10621">
            <v>8544700000</v>
          </cell>
          <cell r="C10621" t="str">
            <v>- кабели волоконно-оптические</v>
          </cell>
          <cell r="D10621" t="str">
            <v>-</v>
          </cell>
          <cell r="E10621">
            <v>0</v>
          </cell>
        </row>
        <row r="10622">
          <cell r="B10622">
            <v>8545110020</v>
          </cell>
          <cell r="C10622" t="str">
            <v>- - - графитированные круглого сечения диаметром более 520 мм, но не более 650 мм, или иного поперечного сечения площадью более 2700 см2, но не более 3300 см2</v>
          </cell>
          <cell r="D10622" t="str">
            <v>-</v>
          </cell>
          <cell r="E10622">
            <v>5</v>
          </cell>
        </row>
        <row r="10623">
          <cell r="B10623">
            <v>8545110081</v>
          </cell>
          <cell r="C10623" t="str">
            <v>- - - - угольные круглого сечения диаметром не более 1000 мм или иного поперечного сечения площадью не более 8000 см2</v>
          </cell>
          <cell r="D10623" t="str">
            <v>-</v>
          </cell>
          <cell r="E10623">
            <v>5</v>
          </cell>
        </row>
        <row r="10624">
          <cell r="B10624">
            <v>8545110082</v>
          </cell>
          <cell r="C10624" t="str">
            <v>- - - - круглого сечения диаметром более 1000 мм</v>
          </cell>
          <cell r="D10624" t="str">
            <v>-</v>
          </cell>
          <cell r="E10624">
            <v>5</v>
          </cell>
        </row>
        <row r="10625">
          <cell r="B10625">
            <v>8545110089</v>
          </cell>
          <cell r="C10625" t="str">
            <v>- - - - прочие</v>
          </cell>
          <cell r="D10625" t="str">
            <v>-</v>
          </cell>
          <cell r="E10625">
            <v>8</v>
          </cell>
        </row>
        <row r="10626">
          <cell r="B10626">
            <v>8545190000</v>
          </cell>
          <cell r="C10626" t="str">
            <v>- - прочие</v>
          </cell>
          <cell r="D10626" t="str">
            <v>-</v>
          </cell>
          <cell r="E10626">
            <v>5</v>
          </cell>
        </row>
        <row r="10627">
          <cell r="B10627">
            <v>8545200000</v>
          </cell>
          <cell r="C10627" t="str">
            <v>- щетки</v>
          </cell>
          <cell r="D10627" t="str">
            <v>-</v>
          </cell>
          <cell r="E10627">
            <v>12.5</v>
          </cell>
        </row>
        <row r="10628">
          <cell r="B10628">
            <v>8545901000</v>
          </cell>
          <cell r="C10628" t="str">
            <v>- - нагревательные сопротивления</v>
          </cell>
          <cell r="D10628" t="str">
            <v>-</v>
          </cell>
          <cell r="E10628">
            <v>12.5</v>
          </cell>
        </row>
        <row r="10629">
          <cell r="B10629">
            <v>8545909000</v>
          </cell>
          <cell r="C10629" t="str">
            <v>- - прочие</v>
          </cell>
          <cell r="D10629" t="str">
            <v>-</v>
          </cell>
          <cell r="E10629">
            <v>12.5</v>
          </cell>
        </row>
        <row r="10630">
          <cell r="B10630">
            <v>8546100000</v>
          </cell>
          <cell r="C10630" t="str">
            <v>- стеклянные</v>
          </cell>
          <cell r="D10630" t="str">
            <v>-</v>
          </cell>
          <cell r="E10630">
            <v>10</v>
          </cell>
        </row>
        <row r="10631">
          <cell r="B10631">
            <v>8546200000</v>
          </cell>
          <cell r="C10631" t="str">
            <v>- керамические</v>
          </cell>
          <cell r="D10631" t="str">
            <v>-</v>
          </cell>
          <cell r="E10631">
            <v>10</v>
          </cell>
        </row>
        <row r="10632">
          <cell r="B10632">
            <v>8546901000</v>
          </cell>
          <cell r="C10632" t="str">
            <v>- - из пластмассы</v>
          </cell>
          <cell r="D10632" t="str">
            <v>-</v>
          </cell>
          <cell r="E10632">
            <v>10</v>
          </cell>
        </row>
        <row r="10633">
          <cell r="B10633">
            <v>8546909000</v>
          </cell>
          <cell r="C10633" t="str">
            <v>- - прочие</v>
          </cell>
          <cell r="D10633" t="str">
            <v>-</v>
          </cell>
          <cell r="E10633">
            <v>10</v>
          </cell>
        </row>
        <row r="10634">
          <cell r="B10634">
            <v>8547100000</v>
          </cell>
          <cell r="C10634" t="str">
            <v>- арматура изолирующая из керамики</v>
          </cell>
          <cell r="D10634" t="str">
            <v>-</v>
          </cell>
          <cell r="E10634">
            <v>10</v>
          </cell>
        </row>
        <row r="10635">
          <cell r="B10635">
            <v>8547200001</v>
          </cell>
          <cell r="C10635" t="str">
            <v>- - для промышленной сборки моторных транспортных средств товарных позиций 8701 - 8705, их узлов и агрегатов &lt;5&gt;</v>
          </cell>
          <cell r="D10635" t="str">
            <v>-</v>
          </cell>
          <cell r="E10635">
            <v>0</v>
          </cell>
        </row>
        <row r="10636">
          <cell r="B10636">
            <v>8547200009</v>
          </cell>
          <cell r="C10636" t="str">
            <v>- - прочая</v>
          </cell>
          <cell r="D10636" t="str">
            <v>-</v>
          </cell>
          <cell r="E10636">
            <v>5</v>
          </cell>
        </row>
        <row r="10637">
          <cell r="B10637">
            <v>8547900000</v>
          </cell>
          <cell r="C10637" t="str">
            <v>- прочая</v>
          </cell>
          <cell r="D10637" t="str">
            <v>-</v>
          </cell>
          <cell r="E10637">
            <v>10</v>
          </cell>
        </row>
        <row r="10638">
          <cell r="B10638">
            <v>8548101000</v>
          </cell>
          <cell r="C10638" t="str">
            <v>- - отработавшие первичные элементы, отработавшие первичные батареи</v>
          </cell>
          <cell r="D10638" t="str">
            <v>шт</v>
          </cell>
          <cell r="E10638">
            <v>5</v>
          </cell>
        </row>
        <row r="10639">
          <cell r="B10639">
            <v>8548102100</v>
          </cell>
          <cell r="C10639" t="str">
            <v>- - - свинцовые аккумуляторы</v>
          </cell>
          <cell r="D10639" t="str">
            <v>шт</v>
          </cell>
          <cell r="E10639">
            <v>5</v>
          </cell>
        </row>
        <row r="10640">
          <cell r="B10640">
            <v>8548102900</v>
          </cell>
          <cell r="C10640" t="str">
            <v>- - - прочие</v>
          </cell>
          <cell r="D10640" t="str">
            <v>шт</v>
          </cell>
          <cell r="E10640">
            <v>5</v>
          </cell>
        </row>
        <row r="10641">
          <cell r="B10641">
            <v>8548109100</v>
          </cell>
          <cell r="C10641" t="str">
            <v>- - - содержащие свинец</v>
          </cell>
          <cell r="D10641" t="str">
            <v>-</v>
          </cell>
          <cell r="E10641">
            <v>5</v>
          </cell>
        </row>
        <row r="10642">
          <cell r="B10642">
            <v>8548109900</v>
          </cell>
          <cell r="C10642" t="str">
            <v>- - - прочие</v>
          </cell>
          <cell r="D10642" t="str">
            <v>-</v>
          </cell>
          <cell r="E10642">
            <v>5</v>
          </cell>
        </row>
        <row r="10643">
          <cell r="B10643">
            <v>8548902000</v>
          </cell>
          <cell r="C10643" t="str">
            <v>- - запоминающие устройства различных видов, такие как стековые динамические оперативные запоминающие устройства и модули</v>
          </cell>
          <cell r="D10643" t="str">
            <v>-</v>
          </cell>
          <cell r="E10643">
            <v>0</v>
          </cell>
        </row>
        <row r="10644">
          <cell r="B10644">
            <v>8548909000</v>
          </cell>
          <cell r="C10644" t="str">
            <v>- - прочие</v>
          </cell>
          <cell r="D10644" t="str">
            <v>-</v>
          </cell>
          <cell r="E10644">
            <v>5</v>
          </cell>
        </row>
        <row r="10645">
          <cell r="B10645">
            <v>8601100000</v>
          </cell>
          <cell r="C10645" t="str">
            <v>- с питанием от внешнего источника электроэнергии</v>
          </cell>
          <cell r="D10645" t="str">
            <v>шт</v>
          </cell>
          <cell r="E10645">
            <v>8</v>
          </cell>
        </row>
        <row r="10646">
          <cell r="B10646">
            <v>8601200000</v>
          </cell>
          <cell r="C10646" t="str">
            <v>- с питанием от электрических аккумуляторов</v>
          </cell>
          <cell r="D10646" t="str">
            <v>шт</v>
          </cell>
          <cell r="E10646">
            <v>10</v>
          </cell>
        </row>
        <row r="10647">
          <cell r="B10647">
            <v>8602100000</v>
          </cell>
          <cell r="C10647" t="str">
            <v>- локомотивы дизель-электрические</v>
          </cell>
          <cell r="D10647" t="str">
            <v>шт</v>
          </cell>
          <cell r="E10647">
            <v>5</v>
          </cell>
        </row>
        <row r="10648">
          <cell r="B10648">
            <v>8602900000</v>
          </cell>
          <cell r="C10648" t="str">
            <v>- прочие</v>
          </cell>
          <cell r="D10648" t="str">
            <v>шт</v>
          </cell>
          <cell r="E10648">
            <v>8</v>
          </cell>
        </row>
        <row r="10649">
          <cell r="B10649">
            <v>8603100001</v>
          </cell>
          <cell r="C10649" t="str">
            <v>- - предназначенные для движения в составе железнодорожных электропоездов с максимальной эксплуатационной скоростью не менее 250 км/ч</v>
          </cell>
          <cell r="D10649" t="str">
            <v>шт</v>
          </cell>
          <cell r="E10649">
            <v>0</v>
          </cell>
        </row>
        <row r="10650">
          <cell r="B10650">
            <v>8603100002</v>
          </cell>
          <cell r="C10650" t="str">
            <v>- - предназначенные для движения в составе железнодорожных электропоездов с максимальной эксплуатационной скоростью не менее 140 км/ч, но менее 250 км/ч</v>
          </cell>
          <cell r="D10650" t="str">
            <v>шт</v>
          </cell>
          <cell r="E10650">
            <v>5</v>
          </cell>
        </row>
        <row r="10651">
          <cell r="B10651">
            <v>8603100008</v>
          </cell>
          <cell r="C10651" t="str">
            <v>- - прочие</v>
          </cell>
          <cell r="D10651" t="str">
            <v>шт</v>
          </cell>
          <cell r="E10651">
            <v>5</v>
          </cell>
        </row>
        <row r="10652">
          <cell r="B10652">
            <v>8603900000</v>
          </cell>
          <cell r="C10652" t="str">
            <v>- прочие</v>
          </cell>
          <cell r="D10652" t="str">
            <v>шт</v>
          </cell>
          <cell r="E10652">
            <v>5</v>
          </cell>
        </row>
        <row r="10653">
          <cell r="B10653">
            <v>8604000000</v>
          </cell>
          <cell r="C10653" t="str">
            <v>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контрольно-измерительные вагоны и транспортные средства для осмотра пути)</v>
          </cell>
          <cell r="D10653" t="str">
            <v>шт</v>
          </cell>
          <cell r="E10653">
            <v>10</v>
          </cell>
        </row>
        <row r="10654">
          <cell r="B10654">
            <v>8605000001</v>
          </cell>
          <cell r="C10654" t="str">
            <v>- предназначенные для движения в составе железнодорожных электропоездов с максимальной эксплуатационной скоростью не менее 250 км/ч</v>
          </cell>
          <cell r="D10654" t="str">
            <v>шт</v>
          </cell>
          <cell r="E10654">
            <v>0</v>
          </cell>
        </row>
        <row r="10655">
          <cell r="B10655">
            <v>8605000002</v>
          </cell>
          <cell r="C10655" t="str">
            <v>- предназначенные для движения в составе железнодорожных электропоездов с максимальной эксплуатационной скоростью не менее 140 км/ч, но менее 250 км/ч</v>
          </cell>
          <cell r="D10655" t="str">
            <v>шт</v>
          </cell>
          <cell r="E10655">
            <v>10</v>
          </cell>
        </row>
        <row r="10656">
          <cell r="B10656">
            <v>8605000003</v>
          </cell>
          <cell r="C10656" t="str">
            <v>- - вагоны железнодорожные для перевозки пассажиров, оборудованные спальными местами для пассажиров, с длиной по осям буферов 26 400 мм, с наружной шириной кузова (без гофр) 2825 мм, с расстоянием между осями поворота тележек 19 000 мм</v>
          </cell>
          <cell r="D10656" t="str">
            <v>шт</v>
          </cell>
          <cell r="E10656">
            <v>10</v>
          </cell>
        </row>
        <row r="10657">
          <cell r="B10657">
            <v>8605000005</v>
          </cell>
          <cell r="C10657" t="str">
            <v>- - - вагоны железнодорожные пассажирские, включая вагоны-рестораны, вагоны-буфеты, имеющие один колесный блок с двумя независимо вращающимися колесами, предназначенные для движения с максимальной эксплуатационной скоростью не менее 200 км/час</v>
          </cell>
          <cell r="D10657" t="str">
            <v>шт</v>
          </cell>
          <cell r="E10657">
            <v>10</v>
          </cell>
        </row>
        <row r="10658">
          <cell r="B10658">
            <v>8605000006</v>
          </cell>
          <cell r="C10658" t="str">
            <v>- - - вагоны железнодорожные технического обеспечения пассажирского поезда, оборудованные помимо прочего дизель-генераторной установкой, аккумуляторными батареями, компрессорной установкой, имеющие не более двух колесных блоков с двумя независимо вращающимися колесами в каждом, предназначенные для движения с максимальной эксплуатационной скоростью не менее 200 км/час</v>
          </cell>
          <cell r="D10658" t="str">
            <v>шт</v>
          </cell>
          <cell r="E10658">
            <v>10</v>
          </cell>
        </row>
        <row r="10659">
          <cell r="B10659">
            <v>8605000008</v>
          </cell>
          <cell r="C10659" t="str">
            <v>- - - прочие</v>
          </cell>
          <cell r="D10659" t="str">
            <v>шт</v>
          </cell>
          <cell r="E10659">
            <v>10</v>
          </cell>
        </row>
        <row r="10660">
          <cell r="B10660">
            <v>8606100000</v>
          </cell>
          <cell r="C10660" t="str">
            <v>- вагоны-цистерны всех типов</v>
          </cell>
          <cell r="D10660" t="str">
            <v>шт</v>
          </cell>
          <cell r="E10660">
            <v>10</v>
          </cell>
        </row>
        <row r="10661">
          <cell r="B10661">
            <v>8606300000</v>
          </cell>
          <cell r="C10661" t="str">
            <v>- вагоны саморазгружающиеся, кроме входящих в субпозицию 8606 10</v>
          </cell>
          <cell r="D10661" t="str">
            <v>шт</v>
          </cell>
          <cell r="E10661">
            <v>10</v>
          </cell>
        </row>
        <row r="10662">
          <cell r="B10662">
            <v>8606911000</v>
          </cell>
          <cell r="C10662" t="str">
            <v>- - - специально предназначенные для перевозки высокорадиоактивных материалов</v>
          </cell>
          <cell r="D10662" t="str">
            <v>шт</v>
          </cell>
          <cell r="E10662">
            <v>10</v>
          </cell>
        </row>
        <row r="10663">
          <cell r="B10663">
            <v>8606918000</v>
          </cell>
          <cell r="C10663" t="str">
            <v>- - - прочие</v>
          </cell>
          <cell r="D10663" t="str">
            <v>шт</v>
          </cell>
          <cell r="E10663">
            <v>10</v>
          </cell>
        </row>
        <row r="10664">
          <cell r="B10664">
            <v>8606920000</v>
          </cell>
          <cell r="C10664" t="str">
            <v>- - открытые, с несъемными бортами высотой более 60 см</v>
          </cell>
          <cell r="D10664" t="str">
            <v>шт</v>
          </cell>
          <cell r="E10664">
            <v>10</v>
          </cell>
        </row>
        <row r="10665">
          <cell r="B10665">
            <v>8606990000</v>
          </cell>
          <cell r="C10665" t="str">
            <v>- - прочие</v>
          </cell>
          <cell r="D10665" t="str">
            <v>шт</v>
          </cell>
          <cell r="E10665">
            <v>10</v>
          </cell>
        </row>
        <row r="10666">
          <cell r="B10666">
            <v>8607110000</v>
          </cell>
          <cell r="C10666" t="str">
            <v>- - тележки и ходовые балансирные тележки, ведущие</v>
          </cell>
          <cell r="D10666" t="str">
            <v>-</v>
          </cell>
          <cell r="E10666">
            <v>5</v>
          </cell>
        </row>
        <row r="10667">
          <cell r="B10667">
            <v>8607120000</v>
          </cell>
          <cell r="C10667" t="str">
            <v>- - тележки и ходовые балансирные тележки, прочие</v>
          </cell>
          <cell r="D10667" t="str">
            <v>-</v>
          </cell>
          <cell r="E10667">
            <v>5</v>
          </cell>
        </row>
        <row r="10668">
          <cell r="B10668">
            <v>8607191001</v>
          </cell>
          <cell r="C10668" t="str">
            <v>- - - - бывшие в употреблении</v>
          </cell>
          <cell r="D10668" t="str">
            <v>-</v>
          </cell>
          <cell r="E10668">
            <v>5</v>
          </cell>
        </row>
        <row r="10669">
          <cell r="B10669">
            <v>8607191009</v>
          </cell>
          <cell r="C10669" t="str">
            <v>- - - - прочие</v>
          </cell>
          <cell r="D10669" t="str">
            <v>-</v>
          </cell>
          <cell r="E10669">
            <v>5</v>
          </cell>
        </row>
        <row r="10670">
          <cell r="B10670">
            <v>8607199000</v>
          </cell>
          <cell r="C10670" t="str">
            <v>- - - части тележек, ходовых балансирных тележек и аналогичных тележек</v>
          </cell>
          <cell r="D10670" t="str">
            <v>-</v>
          </cell>
          <cell r="E10670">
            <v>5</v>
          </cell>
        </row>
        <row r="10671">
          <cell r="B10671">
            <v>8607211000</v>
          </cell>
          <cell r="C10671" t="str">
            <v>- - - чугунные литые или стальные литые</v>
          </cell>
          <cell r="D10671" t="str">
            <v>-</v>
          </cell>
          <cell r="E10671">
            <v>5</v>
          </cell>
        </row>
        <row r="10672">
          <cell r="B10672">
            <v>8607219000</v>
          </cell>
          <cell r="C10672" t="str">
            <v>- - - прочие</v>
          </cell>
          <cell r="D10672" t="str">
            <v>-</v>
          </cell>
          <cell r="E10672">
            <v>5</v>
          </cell>
        </row>
        <row r="10673">
          <cell r="B10673">
            <v>8607290000</v>
          </cell>
          <cell r="C10673" t="str">
            <v>- - прочие</v>
          </cell>
          <cell r="D10673" t="str">
            <v>-</v>
          </cell>
          <cell r="E10673">
            <v>5</v>
          </cell>
        </row>
        <row r="10674">
          <cell r="B10674">
            <v>8607300000</v>
          </cell>
          <cell r="C10674" t="str">
            <v>- крюки и прочие сцепные устройства, буфера, их части</v>
          </cell>
          <cell r="D10674" t="str">
            <v>-</v>
          </cell>
          <cell r="E10674">
            <v>5</v>
          </cell>
        </row>
        <row r="10675">
          <cell r="B10675">
            <v>8607911000</v>
          </cell>
          <cell r="C10675" t="str">
            <v>- - - буксы и их части</v>
          </cell>
          <cell r="D10675" t="str">
            <v>-</v>
          </cell>
          <cell r="E10675">
            <v>5</v>
          </cell>
        </row>
        <row r="10676">
          <cell r="B10676">
            <v>8607919000</v>
          </cell>
          <cell r="C10676" t="str">
            <v>- - - прочие</v>
          </cell>
          <cell r="D10676" t="str">
            <v>-</v>
          </cell>
          <cell r="E10676">
            <v>5</v>
          </cell>
        </row>
        <row r="10677">
          <cell r="B10677">
            <v>8607991000</v>
          </cell>
          <cell r="C10677" t="str">
            <v>- - - осевые буксы и их части</v>
          </cell>
          <cell r="D10677" t="str">
            <v>-</v>
          </cell>
          <cell r="E10677">
            <v>5</v>
          </cell>
        </row>
        <row r="10678">
          <cell r="B10678">
            <v>8607998000</v>
          </cell>
          <cell r="C10678" t="str">
            <v>- - - прочие</v>
          </cell>
          <cell r="D10678" t="str">
            <v>-</v>
          </cell>
          <cell r="E10678">
            <v>5</v>
          </cell>
        </row>
        <row r="10679">
          <cell r="B10679">
            <v>8608000001</v>
          </cell>
          <cell r="C10679" t="str">
            <v>- оборудование для железнодорожных или трамвайных путей</v>
          </cell>
          <cell r="D10679" t="str">
            <v>-</v>
          </cell>
          <cell r="E10679">
            <v>5</v>
          </cell>
        </row>
        <row r="10680">
          <cell r="B10680">
            <v>8608000009</v>
          </cell>
          <cell r="C10680" t="str">
            <v>- прочее</v>
          </cell>
          <cell r="D10680" t="str">
            <v>-</v>
          </cell>
          <cell r="E10680">
            <v>0</v>
          </cell>
        </row>
        <row r="10681">
          <cell r="B10681">
            <v>8609001000</v>
          </cell>
          <cell r="C10681" t="str">
            <v>- контейнеры с противорадиационным свинцовым покрытием для транспортировки радиоактивных веществ</v>
          </cell>
          <cell r="D10681" t="str">
            <v>шт</v>
          </cell>
          <cell r="E10681">
            <v>5</v>
          </cell>
        </row>
        <row r="10682">
          <cell r="B10682">
            <v>8609009001</v>
          </cell>
          <cell r="C10682" t="str">
            <v>- - контейнеры с внутренним объемом от 42 м3 до 43 м3</v>
          </cell>
          <cell r="D10682" t="str">
            <v>шт</v>
          </cell>
          <cell r="E10682">
            <v>13.6</v>
          </cell>
        </row>
        <row r="10683">
          <cell r="B10683">
            <v>8609009009</v>
          </cell>
          <cell r="C10683" t="str">
            <v>- - прочие</v>
          </cell>
          <cell r="D10683" t="str">
            <v>шт</v>
          </cell>
          <cell r="E10683">
            <v>10</v>
          </cell>
        </row>
        <row r="10684">
          <cell r="B10684">
            <v>8701100000</v>
          </cell>
          <cell r="C10684" t="str">
            <v>- тракторы одноосные</v>
          </cell>
          <cell r="D10684" t="str">
            <v>шт</v>
          </cell>
          <cell r="E10684">
            <v>10</v>
          </cell>
        </row>
        <row r="10685">
          <cell r="B10685">
            <v>8701201013</v>
          </cell>
          <cell r="C10685" t="str">
            <v>- - - - экологического класса 4 или выше &lt;7&gt;</v>
          </cell>
          <cell r="D10685" t="str">
            <v>шт</v>
          </cell>
          <cell r="E10685">
            <v>5</v>
          </cell>
        </row>
        <row r="10686">
          <cell r="B10686">
            <v>8701201018</v>
          </cell>
          <cell r="C10686" t="str">
            <v>- - - - прочие</v>
          </cell>
          <cell r="D10686" t="str">
            <v>шт</v>
          </cell>
          <cell r="E10686">
            <v>10</v>
          </cell>
        </row>
        <row r="10687">
          <cell r="B10687">
            <v>8701201090</v>
          </cell>
          <cell r="C10687" t="str">
            <v>- - - прочие</v>
          </cell>
          <cell r="D10687" t="str">
            <v>шт</v>
          </cell>
          <cell r="E10687">
            <v>13</v>
          </cell>
        </row>
        <row r="10688">
          <cell r="B10688">
            <v>8701209014</v>
          </cell>
          <cell r="C10688" t="str">
            <v>- - - - с момента выпуска которых прошло более 7 лет</v>
          </cell>
          <cell r="D10688" t="str">
            <v>шт</v>
          </cell>
          <cell r="E10688" t="str">
            <v>1 евро за 1 см3 объема двигателя</v>
          </cell>
        </row>
        <row r="10689">
          <cell r="B10689">
            <v>8701209017</v>
          </cell>
          <cell r="C10689" t="str">
            <v>- - - - прочие</v>
          </cell>
          <cell r="D10689" t="str">
            <v>шт</v>
          </cell>
          <cell r="E10689">
            <v>10</v>
          </cell>
        </row>
        <row r="10690">
          <cell r="B10690">
            <v>8701209090</v>
          </cell>
          <cell r="C10690" t="str">
            <v>- - - прочие</v>
          </cell>
          <cell r="D10690" t="str">
            <v>шт</v>
          </cell>
          <cell r="E10690">
            <v>13</v>
          </cell>
        </row>
        <row r="10691">
          <cell r="B10691">
            <v>8701300001</v>
          </cell>
          <cell r="C10691" t="str">
            <v>- - для прокладывания лыжных трасс</v>
          </cell>
          <cell r="D10691" t="str">
            <v>шт</v>
          </cell>
          <cell r="E10691">
            <v>0</v>
          </cell>
        </row>
        <row r="10692">
          <cell r="B10692">
            <v>8701300009</v>
          </cell>
          <cell r="C10692" t="str">
            <v>- - прочие</v>
          </cell>
          <cell r="D10692" t="str">
            <v>шт</v>
          </cell>
          <cell r="E10692">
            <v>7.5</v>
          </cell>
        </row>
        <row r="10693">
          <cell r="B10693">
            <v>8701911000</v>
          </cell>
          <cell r="C10693" t="str">
            <v>- - - - новые</v>
          </cell>
          <cell r="D10693" t="str">
            <v>шт</v>
          </cell>
          <cell r="E10693">
            <v>5</v>
          </cell>
        </row>
        <row r="10694">
          <cell r="B10694">
            <v>8701915000</v>
          </cell>
          <cell r="C10694" t="str">
            <v>- - - - бывшие в эксплуатации</v>
          </cell>
          <cell r="D10694" t="str">
            <v>шт</v>
          </cell>
          <cell r="E10694">
            <v>10</v>
          </cell>
        </row>
        <row r="10695">
          <cell r="B10695">
            <v>8701919000</v>
          </cell>
          <cell r="C10695" t="str">
            <v>- - - прочие</v>
          </cell>
          <cell r="D10695" t="str">
            <v>шт</v>
          </cell>
          <cell r="E10695">
            <v>10</v>
          </cell>
        </row>
        <row r="10696">
          <cell r="B10696">
            <v>8701921000</v>
          </cell>
          <cell r="C10696" t="str">
            <v>- - - - новые</v>
          </cell>
          <cell r="D10696" t="str">
            <v>шт</v>
          </cell>
          <cell r="E10696">
            <v>10</v>
          </cell>
        </row>
        <row r="10697">
          <cell r="B10697">
            <v>8701925000</v>
          </cell>
          <cell r="C10697" t="str">
            <v>- - - - бывшие в эксплуатации</v>
          </cell>
          <cell r="D10697" t="str">
            <v>шт</v>
          </cell>
          <cell r="E10697">
            <v>10</v>
          </cell>
        </row>
        <row r="10698">
          <cell r="B10698">
            <v>8701929000</v>
          </cell>
          <cell r="C10698" t="str">
            <v>- - - прочие</v>
          </cell>
          <cell r="D10698" t="str">
            <v>шт</v>
          </cell>
          <cell r="E10698">
            <v>10</v>
          </cell>
        </row>
        <row r="10699">
          <cell r="B10699">
            <v>8701931000</v>
          </cell>
          <cell r="C10699" t="str">
            <v>- - - - новые</v>
          </cell>
          <cell r="D10699" t="str">
            <v>шт</v>
          </cell>
          <cell r="E10699">
            <v>10</v>
          </cell>
        </row>
        <row r="10700">
          <cell r="B10700">
            <v>8701935000</v>
          </cell>
          <cell r="C10700" t="str">
            <v>- - - - бывшие в эксплуатации</v>
          </cell>
          <cell r="D10700" t="str">
            <v>шт</v>
          </cell>
          <cell r="E10700">
            <v>10</v>
          </cell>
        </row>
        <row r="10701">
          <cell r="B10701">
            <v>8701939000</v>
          </cell>
          <cell r="C10701" t="str">
            <v>- - - прочие</v>
          </cell>
          <cell r="D10701" t="str">
            <v>шт</v>
          </cell>
          <cell r="E10701">
            <v>10</v>
          </cell>
        </row>
        <row r="10702">
          <cell r="B10702">
            <v>8701941001</v>
          </cell>
          <cell r="C10702" t="str">
            <v>- - - - - трелевочные тракторы (скиддеры) для лесного хозяйства, колесные, новые, с мощностью двигателя более 90 кВт, но не более 130 кВт</v>
          </cell>
          <cell r="D10702" t="str">
            <v>шт</v>
          </cell>
          <cell r="E10702">
            <v>2</v>
          </cell>
        </row>
        <row r="10703">
          <cell r="B10703">
            <v>8701941009</v>
          </cell>
          <cell r="C10703" t="str">
            <v>- - - - - прочие</v>
          </cell>
          <cell r="D10703" t="str">
            <v>шт</v>
          </cell>
          <cell r="E10703">
            <v>10</v>
          </cell>
        </row>
        <row r="10704">
          <cell r="B10704">
            <v>8701945000</v>
          </cell>
          <cell r="C10704" t="str">
            <v>- - - - бывшие в эксплуатации</v>
          </cell>
          <cell r="D10704" t="str">
            <v>шт</v>
          </cell>
          <cell r="E10704">
            <v>10</v>
          </cell>
        </row>
        <row r="10705">
          <cell r="B10705">
            <v>8701949000</v>
          </cell>
          <cell r="C10705" t="str">
            <v>- - - прочие</v>
          </cell>
          <cell r="D10705" t="str">
            <v>шт</v>
          </cell>
          <cell r="E10705">
            <v>10</v>
          </cell>
        </row>
        <row r="10706">
          <cell r="B10706">
            <v>8701951001</v>
          </cell>
          <cell r="C10706" t="str">
            <v>- - - - - трелевочные тракторы (скиддеры) для лесного хозяйства, колесные, новые, с мощностью двигателя более 130 кВт</v>
          </cell>
          <cell r="D10706" t="str">
            <v>шт</v>
          </cell>
          <cell r="E10706">
            <v>2</v>
          </cell>
        </row>
        <row r="10707">
          <cell r="B10707">
            <v>8701951009</v>
          </cell>
          <cell r="C10707" t="str">
            <v>- - - - - прочие</v>
          </cell>
          <cell r="D10707" t="str">
            <v>шт</v>
          </cell>
          <cell r="E10707">
            <v>10</v>
          </cell>
        </row>
        <row r="10708">
          <cell r="B10708">
            <v>8701955000</v>
          </cell>
          <cell r="C10708" t="str">
            <v>- - - - бывшие в эксплуатации</v>
          </cell>
          <cell r="D10708" t="str">
            <v>шт</v>
          </cell>
          <cell r="E10708">
            <v>10</v>
          </cell>
        </row>
        <row r="10709">
          <cell r="B10709">
            <v>8701959000</v>
          </cell>
          <cell r="C10709" t="str">
            <v>- - - прочие</v>
          </cell>
          <cell r="D10709" t="str">
            <v>шт</v>
          </cell>
          <cell r="E10709">
            <v>10</v>
          </cell>
        </row>
        <row r="10710">
          <cell r="B10710">
            <v>8702101110</v>
          </cell>
          <cell r="C10710" t="str">
            <v>- - - - автомобили, специально предназначенные для медицинских целей</v>
          </cell>
          <cell r="D10710" t="str">
            <v>шт</v>
          </cell>
          <cell r="E10710">
            <v>0</v>
          </cell>
        </row>
        <row r="10711">
          <cell r="B10711">
            <v>8702101120</v>
          </cell>
          <cell r="C10711" t="str">
            <v>- - - - автобусы, предназначенные для перевозки более 120 человек, включая водителя</v>
          </cell>
          <cell r="D10711" t="str">
            <v>шт</v>
          </cell>
          <cell r="E10711">
            <v>7.5</v>
          </cell>
        </row>
        <row r="10712">
          <cell r="B10712">
            <v>8702101192</v>
          </cell>
          <cell r="C10712" t="str">
            <v>- - - - - - экологического класса 5 &lt;7&gt;, с мощностью двигателя более 308 кВт, габаритной длиной более 13 м, имеющие более 55 посадочных мест, включая водителя, объем багажного отсека более 12 м3</v>
          </cell>
          <cell r="D10712" t="str">
            <v>шт</v>
          </cell>
          <cell r="E10712">
            <v>0</v>
          </cell>
        </row>
        <row r="10713">
          <cell r="B10713">
            <v>8702101193</v>
          </cell>
          <cell r="C10713" t="str">
            <v>- - - - - - прочие экологического класса 4 или выше &lt;7&gt;</v>
          </cell>
          <cell r="D10713" t="str">
            <v>шт</v>
          </cell>
          <cell r="E10713">
            <v>12</v>
          </cell>
        </row>
        <row r="10714">
          <cell r="B10714">
            <v>8702101199</v>
          </cell>
          <cell r="C10714" t="str">
            <v>- - - - - прочие</v>
          </cell>
          <cell r="D10714" t="str">
            <v>шт</v>
          </cell>
          <cell r="E10714">
            <v>12</v>
          </cell>
        </row>
        <row r="10715">
          <cell r="B10715">
            <v>8702101910</v>
          </cell>
          <cell r="C10715" t="str">
            <v>- - - - автомобили, специально предназначенные для медицинских целей</v>
          </cell>
          <cell r="D10715" t="str">
            <v>шт</v>
          </cell>
          <cell r="E10715">
            <v>0</v>
          </cell>
        </row>
        <row r="10716">
          <cell r="B10716">
            <v>8702101923</v>
          </cell>
          <cell r="C10716" t="str">
            <v>- - - - - с момента выпуска которых прошло более 7 лет</v>
          </cell>
          <cell r="D10716" t="str">
            <v>шт</v>
          </cell>
          <cell r="E10716" t="str">
            <v>3 евро за 1 см3 объема двигателя</v>
          </cell>
        </row>
        <row r="10717">
          <cell r="B10717">
            <v>8702101928</v>
          </cell>
          <cell r="C10717" t="str">
            <v>- - - - - прочие</v>
          </cell>
          <cell r="D10717" t="str">
            <v>шт</v>
          </cell>
          <cell r="E10717">
            <v>10</v>
          </cell>
        </row>
        <row r="10718">
          <cell r="B10718">
            <v>8702101994</v>
          </cell>
          <cell r="C10718" t="str">
            <v>- - - - - с момента выпуска которых прошло более 7 лет</v>
          </cell>
          <cell r="D10718" t="str">
            <v>шт</v>
          </cell>
          <cell r="E10718" t="str">
            <v>3 евро за 1 см3 объема двигателя</v>
          </cell>
        </row>
        <row r="10719">
          <cell r="B10719">
            <v>8702101995</v>
          </cell>
          <cell r="C10719" t="str">
            <v>- - - - - с момента выпуска которых прошло более 5 лет, но не более 7 лет</v>
          </cell>
          <cell r="D10719" t="str">
            <v>шт</v>
          </cell>
          <cell r="E10719" t="str">
            <v>20, но не менее 0,8 евро за 1 см3 объема двигателя</v>
          </cell>
        </row>
        <row r="10720">
          <cell r="B10720">
            <v>8702101996</v>
          </cell>
          <cell r="C10720" t="str">
            <v>- - - - - - экологического класса 4 или выше &lt;7&gt;, габаритной длиной не менее 11,5 м, имеющие не менее 41 посадочного места, включая водителя, объем багажного отсека не менее 5 м3 и предназначенные для перевозки только сидящих пассажиров и их багажа</v>
          </cell>
          <cell r="D10720" t="str">
            <v>шт</v>
          </cell>
          <cell r="E10720">
            <v>20</v>
          </cell>
        </row>
        <row r="10721">
          <cell r="B10721">
            <v>8702101997</v>
          </cell>
          <cell r="C10721" t="str">
            <v>- - - - - - прочие</v>
          </cell>
          <cell r="D10721" t="str">
            <v>шт</v>
          </cell>
          <cell r="E10721">
            <v>20</v>
          </cell>
        </row>
        <row r="10722">
          <cell r="B10722">
            <v>8702109110</v>
          </cell>
          <cell r="C10722" t="str">
            <v>- - - - автомобили, специально предназначенные для медицинских целей</v>
          </cell>
          <cell r="D10722" t="str">
            <v>шт</v>
          </cell>
          <cell r="E10722">
            <v>0</v>
          </cell>
        </row>
        <row r="10723">
          <cell r="B10723">
            <v>8702109120</v>
          </cell>
          <cell r="C10723" t="str">
            <v>- - - - автобусы, предназначенные для перевозки более 120 человек, включая водителя</v>
          </cell>
          <cell r="D10723" t="str">
            <v>шт</v>
          </cell>
          <cell r="E10723">
            <v>10</v>
          </cell>
        </row>
        <row r="10724">
          <cell r="B10724">
            <v>8702109191</v>
          </cell>
          <cell r="C10724" t="str">
            <v>- - - - - экологического класса 4 или выше &lt;7&gt;, габаритной длиной не менее 11,5 м, имеющие не менее 41 посадочного места, включая водителя, объем багажного отсека не менее 5 м3 и предназначенные для перевозки только сидящих пассажиров и их багажа</v>
          </cell>
          <cell r="D10724" t="str">
            <v>шт</v>
          </cell>
          <cell r="E10724">
            <v>0</v>
          </cell>
        </row>
        <row r="10725">
          <cell r="B10725">
            <v>8702109199</v>
          </cell>
          <cell r="C10725" t="str">
            <v>- - - - - прочие</v>
          </cell>
          <cell r="D10725" t="str">
            <v>шт</v>
          </cell>
          <cell r="E10725">
            <v>12</v>
          </cell>
        </row>
        <row r="10726">
          <cell r="B10726">
            <v>8702109910</v>
          </cell>
          <cell r="C10726" t="str">
            <v>- - - - автомобили, специально предназначенные для медицинских целей</v>
          </cell>
          <cell r="D10726" t="str">
            <v>шт</v>
          </cell>
          <cell r="E10726">
            <v>0</v>
          </cell>
        </row>
        <row r="10727">
          <cell r="B10727">
            <v>8702109923</v>
          </cell>
          <cell r="C10727" t="str">
            <v>- - - - - с момента выпуска которых прошло более 7 лет</v>
          </cell>
          <cell r="D10727" t="str">
            <v>шт</v>
          </cell>
          <cell r="E10727">
            <v>10</v>
          </cell>
        </row>
        <row r="10728">
          <cell r="B10728">
            <v>8702109924</v>
          </cell>
          <cell r="C10728" t="str">
            <v>- - - - - с момента выпуска которых прошло более 5 лет, но не более 7 лет</v>
          </cell>
          <cell r="D10728" t="str">
            <v>шт</v>
          </cell>
          <cell r="E10728">
            <v>10</v>
          </cell>
        </row>
        <row r="10729">
          <cell r="B10729">
            <v>8702109928</v>
          </cell>
          <cell r="C10729" t="str">
            <v>- - - - - прочие</v>
          </cell>
          <cell r="D10729" t="str">
            <v>шт</v>
          </cell>
          <cell r="E10729">
            <v>10</v>
          </cell>
        </row>
        <row r="10730">
          <cell r="B10730">
            <v>8702109993</v>
          </cell>
          <cell r="C10730" t="str">
            <v>- - - - - с момента выпуска которых прошло более 7 лет</v>
          </cell>
          <cell r="D10730" t="str">
            <v>шт</v>
          </cell>
          <cell r="E10730" t="str">
            <v>20, но не менее 1,1 евро за 1 см3 объема двигателя</v>
          </cell>
        </row>
        <row r="10731">
          <cell r="B10731">
            <v>8702109994</v>
          </cell>
          <cell r="C10731" t="str">
            <v>- - - - - с момента выпуска которых прошло более 5 лет, но не более 7 лет</v>
          </cell>
          <cell r="D10731" t="str">
            <v>шт</v>
          </cell>
          <cell r="E10731" t="str">
            <v>20, но не менее 1,1 евро за 1 см3 объема двигателя</v>
          </cell>
        </row>
        <row r="10732">
          <cell r="B10732">
            <v>8702109997</v>
          </cell>
          <cell r="C10732" t="str">
            <v>- - - - - - экологического класса 4 или выше &lt;7&gt;, габаритной длиной не менее 11,5 м, имеющие не менее 41 посадочного места, включая водителя, объем багажного отсека не менее 5 м3 и предназначенные для перевозки только сидящих пассажиров и их багажа</v>
          </cell>
          <cell r="D10732" t="str">
            <v>шт</v>
          </cell>
          <cell r="E10732">
            <v>0</v>
          </cell>
        </row>
        <row r="10733">
          <cell r="B10733">
            <v>8702109998</v>
          </cell>
          <cell r="C10733" t="str">
            <v>- - - - - - прочие</v>
          </cell>
          <cell r="D10733" t="str">
            <v>шт</v>
          </cell>
          <cell r="E10733">
            <v>20</v>
          </cell>
        </row>
        <row r="10734">
          <cell r="B10734">
            <v>8702201110</v>
          </cell>
          <cell r="C10734" t="str">
            <v>- - - - автомобили, специально предназначенные для медицинских целей</v>
          </cell>
          <cell r="D10734" t="str">
            <v>шт</v>
          </cell>
          <cell r="E10734">
            <v>0</v>
          </cell>
        </row>
        <row r="10735">
          <cell r="B10735">
            <v>8702201121</v>
          </cell>
          <cell r="C10735" t="str">
            <v>- - - - - у которых мощность двигателя внутреннего сгорания больше максимальной 30-минутной мощности электрического двигателя</v>
          </cell>
          <cell r="D10735" t="str">
            <v>шт</v>
          </cell>
          <cell r="E10735">
            <v>7.5</v>
          </cell>
        </row>
        <row r="10736">
          <cell r="B10736">
            <v>8702201129</v>
          </cell>
          <cell r="C10736" t="str">
            <v>- - - - - прочие</v>
          </cell>
          <cell r="D10736" t="str">
            <v>шт</v>
          </cell>
          <cell r="E10736">
            <v>10</v>
          </cell>
        </row>
        <row r="10737">
          <cell r="B10737">
            <v>8702201191</v>
          </cell>
          <cell r="C10737" t="str">
            <v>- - - - - - - у которых мощность двигателя внутреннего сгорания больше максимальной 30-минутной мощности электрического двигателя</v>
          </cell>
          <cell r="D10737" t="str">
            <v>шт</v>
          </cell>
          <cell r="E10737">
            <v>0</v>
          </cell>
        </row>
        <row r="10738">
          <cell r="B10738">
            <v>8702201192</v>
          </cell>
          <cell r="C10738" t="str">
            <v>- - - - - - - прочие</v>
          </cell>
          <cell r="D10738" t="str">
            <v>шт</v>
          </cell>
          <cell r="E10738">
            <v>10</v>
          </cell>
        </row>
        <row r="10739">
          <cell r="B10739">
            <v>8702201193</v>
          </cell>
          <cell r="C10739" t="str">
            <v>- - - - - - - у которых мощность двигателя внутреннего сгорания больше максимальной 30-минутной мощности электрического двигателя</v>
          </cell>
          <cell r="D10739" t="str">
            <v>шт</v>
          </cell>
          <cell r="E10739">
            <v>12</v>
          </cell>
        </row>
        <row r="10740">
          <cell r="B10740">
            <v>8702201194</v>
          </cell>
          <cell r="C10740" t="str">
            <v>- - - - - - - прочие</v>
          </cell>
          <cell r="D10740" t="str">
            <v>шт</v>
          </cell>
          <cell r="E10740">
            <v>10</v>
          </cell>
        </row>
        <row r="10741">
          <cell r="B10741">
            <v>8702201198</v>
          </cell>
          <cell r="C10741" t="str">
            <v>- - - - - - у которых мощность двигателя внутреннего сгорания больше максимальной 30-минутной мощности электрического двигателя</v>
          </cell>
          <cell r="D10741" t="str">
            <v>шт</v>
          </cell>
          <cell r="E10741">
            <v>12</v>
          </cell>
        </row>
        <row r="10742">
          <cell r="B10742">
            <v>8702201199</v>
          </cell>
          <cell r="C10742" t="str">
            <v>- - - - - - прочие</v>
          </cell>
          <cell r="D10742" t="str">
            <v>шт</v>
          </cell>
          <cell r="E10742">
            <v>10</v>
          </cell>
        </row>
        <row r="10743">
          <cell r="B10743">
            <v>8702201910</v>
          </cell>
          <cell r="C10743" t="str">
            <v>- - - - автомобили, специально предназначенные для медицинских целей</v>
          </cell>
          <cell r="D10743" t="str">
            <v>шт</v>
          </cell>
          <cell r="E10743">
            <v>0</v>
          </cell>
        </row>
        <row r="10744">
          <cell r="B10744">
            <v>8702201921</v>
          </cell>
          <cell r="C10744" t="str">
            <v>- - - - - - у которых мощность двигателя внутреннего сгорания больше максимальной 30-минутной мощности электрического двигателя</v>
          </cell>
          <cell r="D10744" t="str">
            <v>шт</v>
          </cell>
          <cell r="E10744" t="str">
            <v>3 евро за 1 см3 объема двигателя</v>
          </cell>
        </row>
        <row r="10745">
          <cell r="B10745">
            <v>8702201922</v>
          </cell>
          <cell r="C10745" t="str">
            <v>- - - - - - прочие</v>
          </cell>
          <cell r="D10745" t="str">
            <v>шт</v>
          </cell>
          <cell r="E10745">
            <v>10</v>
          </cell>
        </row>
        <row r="10746">
          <cell r="B10746">
            <v>8702201924</v>
          </cell>
          <cell r="C10746" t="str">
            <v>- - - - - - прочие</v>
          </cell>
          <cell r="D10746" t="str">
            <v>шт</v>
          </cell>
          <cell r="E10746">
            <v>10</v>
          </cell>
        </row>
        <row r="10747">
          <cell r="B10747">
            <v>8702201929</v>
          </cell>
          <cell r="C10747" t="str">
            <v>- - - - - прочие</v>
          </cell>
          <cell r="D10747" t="str">
            <v>шт</v>
          </cell>
          <cell r="E10747">
            <v>10</v>
          </cell>
        </row>
        <row r="10748">
          <cell r="B10748">
            <v>8702201991</v>
          </cell>
          <cell r="C10748" t="str">
            <v>- - - - - - у которых мощность двигателя внутреннего сгорания больше максимальной 30-минутной мощности электрического двигателя</v>
          </cell>
          <cell r="D10748" t="str">
            <v>шт</v>
          </cell>
          <cell r="E10748" t="str">
            <v>3 евро за 1 см3 объема двигателя</v>
          </cell>
        </row>
        <row r="10749">
          <cell r="B10749">
            <v>8702201992</v>
          </cell>
          <cell r="C10749" t="str">
            <v>- - - - - - прочие</v>
          </cell>
          <cell r="D10749" t="str">
            <v>шт</v>
          </cell>
          <cell r="E10749">
            <v>10</v>
          </cell>
        </row>
        <row r="10750">
          <cell r="B10750">
            <v>8702201993</v>
          </cell>
          <cell r="C10750" t="str">
            <v>- - - - - - у которых мощность двигателя внутреннего сгорания больше максимальной 30-минутной мощности электрического двигателя</v>
          </cell>
          <cell r="D10750" t="str">
            <v>шт</v>
          </cell>
          <cell r="E10750" t="str">
            <v>20, но не менее 0,8 евро за 1 см3 объема двигателя</v>
          </cell>
        </row>
        <row r="10751">
          <cell r="B10751">
            <v>8702201994</v>
          </cell>
          <cell r="C10751" t="str">
            <v>- - - - - - прочие</v>
          </cell>
          <cell r="D10751" t="str">
            <v>шт</v>
          </cell>
          <cell r="E10751">
            <v>10</v>
          </cell>
        </row>
        <row r="10752">
          <cell r="B10752">
            <v>8702201995</v>
          </cell>
          <cell r="C10752" t="str">
            <v>- - - - - - - у которых мощность двигателя внутреннего сгорания больше максимальной 30-минутной мощности электрического двигателя</v>
          </cell>
          <cell r="D10752" t="str">
            <v>шт</v>
          </cell>
          <cell r="E10752">
            <v>20</v>
          </cell>
        </row>
        <row r="10753">
          <cell r="B10753">
            <v>8702201996</v>
          </cell>
          <cell r="C10753" t="str">
            <v>- - - - - - - прочие</v>
          </cell>
          <cell r="D10753" t="str">
            <v>шт</v>
          </cell>
          <cell r="E10753">
            <v>10</v>
          </cell>
        </row>
        <row r="10754">
          <cell r="B10754">
            <v>8702201998</v>
          </cell>
          <cell r="C10754" t="str">
            <v>- - - - - - - у которых мощность двигателя внутреннего сгорания больше максимальной 30-минутной мощности электрического двигателя</v>
          </cell>
          <cell r="D10754" t="str">
            <v>шт</v>
          </cell>
          <cell r="E10754">
            <v>20</v>
          </cell>
        </row>
        <row r="10755">
          <cell r="B10755">
            <v>8702201999</v>
          </cell>
          <cell r="C10755" t="str">
            <v>- - - - - - - прочие</v>
          </cell>
          <cell r="D10755" t="str">
            <v>шт</v>
          </cell>
          <cell r="E10755">
            <v>10</v>
          </cell>
        </row>
        <row r="10756">
          <cell r="B10756">
            <v>8702209110</v>
          </cell>
          <cell r="C10756" t="str">
            <v>- - - - автомобили, специально предназначенные для медицинских целей</v>
          </cell>
          <cell r="D10756" t="str">
            <v>шт</v>
          </cell>
          <cell r="E10756">
            <v>0</v>
          </cell>
        </row>
        <row r="10757">
          <cell r="B10757">
            <v>8702209120</v>
          </cell>
          <cell r="C10757" t="str">
            <v>- - - - автобусы, предназначенные для перевозки более 120 человек, включая водителя</v>
          </cell>
          <cell r="D10757" t="str">
            <v>шт</v>
          </cell>
          <cell r="E10757">
            <v>10</v>
          </cell>
        </row>
        <row r="10758">
          <cell r="B10758">
            <v>8702209191</v>
          </cell>
          <cell r="C10758" t="str">
            <v>- - - - - - у которых мощность двигателя внутреннего сгорания больше максимальной 30-минутной мощности электрического двигателя</v>
          </cell>
          <cell r="D10758" t="str">
            <v>шт</v>
          </cell>
          <cell r="E10758">
            <v>0</v>
          </cell>
        </row>
        <row r="10759">
          <cell r="B10759">
            <v>8702209192</v>
          </cell>
          <cell r="C10759" t="str">
            <v>- - - - - - прочие</v>
          </cell>
          <cell r="D10759" t="str">
            <v>шт</v>
          </cell>
          <cell r="E10759">
            <v>10</v>
          </cell>
        </row>
        <row r="10760">
          <cell r="B10760">
            <v>8702209198</v>
          </cell>
          <cell r="C10760" t="str">
            <v>- - - - - - у которых мощность двигателя внутреннего сгорания больше максимальной 30-минутной мощности электрического двигателя</v>
          </cell>
          <cell r="D10760" t="str">
            <v>шт</v>
          </cell>
          <cell r="E10760">
            <v>12</v>
          </cell>
        </row>
        <row r="10761">
          <cell r="B10761">
            <v>8702209199</v>
          </cell>
          <cell r="C10761" t="str">
            <v>- - - - - - прочие</v>
          </cell>
          <cell r="D10761" t="str">
            <v>шт</v>
          </cell>
          <cell r="E10761">
            <v>10</v>
          </cell>
        </row>
        <row r="10762">
          <cell r="B10762">
            <v>8702209910</v>
          </cell>
          <cell r="C10762" t="str">
            <v>- - - - автомобили, специально предназначенные для медицинских целей</v>
          </cell>
          <cell r="D10762" t="str">
            <v>шт</v>
          </cell>
          <cell r="E10762">
            <v>0</v>
          </cell>
        </row>
        <row r="10763">
          <cell r="B10763">
            <v>8702209921</v>
          </cell>
          <cell r="C10763" t="str">
            <v>- - - - - с момента выпуска которых прошло более 7 лет</v>
          </cell>
          <cell r="D10763" t="str">
            <v>шт</v>
          </cell>
          <cell r="E10763">
            <v>10</v>
          </cell>
        </row>
        <row r="10764">
          <cell r="B10764">
            <v>8702209922</v>
          </cell>
          <cell r="C10764" t="str">
            <v>- - - - - с момента выпуска которых прошло более 5 лет, но не более 7 лет</v>
          </cell>
          <cell r="D10764" t="str">
            <v>шт</v>
          </cell>
          <cell r="E10764">
            <v>10</v>
          </cell>
        </row>
        <row r="10765">
          <cell r="B10765">
            <v>8702209929</v>
          </cell>
          <cell r="C10765" t="str">
            <v>- - - - - прочие</v>
          </cell>
          <cell r="D10765" t="str">
            <v>шт</v>
          </cell>
          <cell r="E10765">
            <v>10</v>
          </cell>
        </row>
        <row r="10766">
          <cell r="B10766">
            <v>8702209991</v>
          </cell>
          <cell r="C10766" t="str">
            <v>- - - - - - у которых мощность двигателя внутреннего сгорания больше максимальной 30-минутной мощности электрического двигателя</v>
          </cell>
          <cell r="D10766" t="str">
            <v>шт</v>
          </cell>
          <cell r="E10766" t="str">
            <v>20, но не менее 1,1 евро за 1 см3 объема двигателя</v>
          </cell>
        </row>
        <row r="10767">
          <cell r="B10767">
            <v>8702209992</v>
          </cell>
          <cell r="C10767" t="str">
            <v>- - - - - - прочие</v>
          </cell>
          <cell r="D10767" t="str">
            <v>шт</v>
          </cell>
          <cell r="E10767">
            <v>10</v>
          </cell>
        </row>
        <row r="10768">
          <cell r="B10768">
            <v>8702209993</v>
          </cell>
          <cell r="C10768" t="str">
            <v>- - - - - - у которых мощность двигателя внутреннего сгорания больше максимальной 30-минутной мощности электрического двигателя</v>
          </cell>
          <cell r="D10768" t="str">
            <v>шт</v>
          </cell>
          <cell r="E10768" t="str">
            <v>20, но не менее 1,1 евро за 1 см3 объема двигателя</v>
          </cell>
        </row>
        <row r="10769">
          <cell r="B10769">
            <v>8702209994</v>
          </cell>
          <cell r="C10769" t="str">
            <v>- - - - - - прочие</v>
          </cell>
          <cell r="D10769" t="str">
            <v>шт</v>
          </cell>
          <cell r="E10769">
            <v>10</v>
          </cell>
        </row>
        <row r="10770">
          <cell r="B10770">
            <v>8702209995</v>
          </cell>
          <cell r="C10770" t="str">
            <v>- - - - - - - у которых мощность двигателя внутреннего сгорания больше максимальной 30-минутной мощности электрического двигателя</v>
          </cell>
          <cell r="D10770" t="str">
            <v>шт</v>
          </cell>
          <cell r="E10770">
            <v>0</v>
          </cell>
        </row>
        <row r="10771">
          <cell r="B10771">
            <v>8702209996</v>
          </cell>
          <cell r="C10771" t="str">
            <v>- - - - - - - прочие</v>
          </cell>
          <cell r="D10771" t="str">
            <v>шт</v>
          </cell>
          <cell r="E10771">
            <v>10</v>
          </cell>
        </row>
        <row r="10772">
          <cell r="B10772">
            <v>8702209998</v>
          </cell>
          <cell r="C10772" t="str">
            <v>- - - - - - - у которых мощность двигателя внутреннего сгорания больше максимальной 30-минутной мощности электрического двигателя</v>
          </cell>
          <cell r="D10772" t="str">
            <v>шт</v>
          </cell>
          <cell r="E10772">
            <v>20</v>
          </cell>
        </row>
        <row r="10773">
          <cell r="B10773">
            <v>8702209999</v>
          </cell>
          <cell r="C10773" t="str">
            <v>- - - - - - - прочие</v>
          </cell>
          <cell r="D10773" t="str">
            <v>шт</v>
          </cell>
          <cell r="E10773">
            <v>10</v>
          </cell>
        </row>
        <row r="10774">
          <cell r="B10774">
            <v>8702301110</v>
          </cell>
          <cell r="C10774" t="str">
            <v>- - - - автомобили, специально предназначенные для медицинских целей</v>
          </cell>
          <cell r="D10774" t="str">
            <v>шт</v>
          </cell>
          <cell r="E10774">
            <v>0</v>
          </cell>
        </row>
        <row r="10775">
          <cell r="B10775">
            <v>8702301120</v>
          </cell>
          <cell r="C10775" t="str">
            <v>- - - - автобусы, предназначенные для перевозки более 120 человек, включая водителя</v>
          </cell>
          <cell r="D10775" t="str">
            <v>шт</v>
          </cell>
          <cell r="E10775">
            <v>10</v>
          </cell>
        </row>
        <row r="10776">
          <cell r="B10776">
            <v>8702301191</v>
          </cell>
          <cell r="C10776" t="str">
            <v>- - - - - у которых мощность двигателя внутреннего сгорания больше максимальной 30-минутной мощности электрического двигателя</v>
          </cell>
          <cell r="D10776" t="str">
            <v>шт</v>
          </cell>
          <cell r="E10776">
            <v>15</v>
          </cell>
        </row>
        <row r="10777">
          <cell r="B10777">
            <v>8702301199</v>
          </cell>
          <cell r="C10777" t="str">
            <v>- - - - - прочие</v>
          </cell>
          <cell r="D10777" t="str">
            <v>шт</v>
          </cell>
          <cell r="E10777">
            <v>10</v>
          </cell>
        </row>
        <row r="10778">
          <cell r="B10778">
            <v>8702301910</v>
          </cell>
          <cell r="C10778" t="str">
            <v>- - - - автомобили, специально предназначенные для медицинских целей</v>
          </cell>
          <cell r="D10778" t="str">
            <v>шт</v>
          </cell>
          <cell r="E10778">
            <v>0</v>
          </cell>
        </row>
        <row r="10779">
          <cell r="B10779">
            <v>8702301921</v>
          </cell>
          <cell r="C10779" t="str">
            <v>- - - - - - у которых мощность двигателя внутреннего сгорания больше максимальной 30-минутной мощности электрического двигателя</v>
          </cell>
          <cell r="D10779" t="str">
            <v>шт</v>
          </cell>
          <cell r="E10779" t="str">
            <v>3 евро за 1 см3 объема двигателя</v>
          </cell>
        </row>
        <row r="10780">
          <cell r="B10780">
            <v>8702301922</v>
          </cell>
          <cell r="C10780" t="str">
            <v>- - - - - - прочие</v>
          </cell>
          <cell r="D10780" t="str">
            <v>шт</v>
          </cell>
          <cell r="E10780">
            <v>10</v>
          </cell>
        </row>
        <row r="10781">
          <cell r="B10781">
            <v>8702301923</v>
          </cell>
          <cell r="C10781" t="str">
            <v>- - - - - с момента выпуска которых прошло более 5 лет, но не более 7 лет</v>
          </cell>
          <cell r="D10781" t="str">
            <v>шт</v>
          </cell>
          <cell r="E10781">
            <v>10</v>
          </cell>
        </row>
        <row r="10782">
          <cell r="B10782">
            <v>8702301928</v>
          </cell>
          <cell r="C10782" t="str">
            <v>- - - - - - у которых мощность двигателя внутреннего сгорания больше максимальной 30-минутной мощности электрического двигателя</v>
          </cell>
          <cell r="D10782" t="str">
            <v>шт</v>
          </cell>
          <cell r="E10782">
            <v>10</v>
          </cell>
        </row>
        <row r="10783">
          <cell r="B10783">
            <v>8702301929</v>
          </cell>
          <cell r="C10783" t="str">
            <v>- - - - - - прочие</v>
          </cell>
          <cell r="D10783" t="str">
            <v>шт</v>
          </cell>
          <cell r="E10783">
            <v>10</v>
          </cell>
        </row>
        <row r="10784">
          <cell r="B10784">
            <v>8702301991</v>
          </cell>
          <cell r="C10784" t="str">
            <v>- - - - - - у которых мощность двигателя внутреннего сгорания больше максимальной 30-минутной мощности электрического двигателя</v>
          </cell>
          <cell r="D10784" t="str">
            <v>шт</v>
          </cell>
          <cell r="E10784" t="str">
            <v>3 евро за 1 см3 объема двигателя</v>
          </cell>
        </row>
        <row r="10785">
          <cell r="B10785">
            <v>8702301992</v>
          </cell>
          <cell r="C10785" t="str">
            <v>- - - - - - прочие</v>
          </cell>
          <cell r="D10785" t="str">
            <v>шт</v>
          </cell>
          <cell r="E10785">
            <v>10</v>
          </cell>
        </row>
        <row r="10786">
          <cell r="B10786">
            <v>8702301993</v>
          </cell>
          <cell r="C10786" t="str">
            <v>- - - - - - у которых мощность двигателя внутреннего сгорания больше максимальной 30-минутной мощности электрического двигателя</v>
          </cell>
          <cell r="D10786" t="str">
            <v>шт</v>
          </cell>
          <cell r="E10786" t="str">
            <v>20, но не менее 0,8 евро за 1 см3 объема двигателя</v>
          </cell>
        </row>
        <row r="10787">
          <cell r="B10787">
            <v>8702301994</v>
          </cell>
          <cell r="C10787" t="str">
            <v>- - - - - - прочие</v>
          </cell>
          <cell r="D10787" t="str">
            <v>шт</v>
          </cell>
          <cell r="E10787">
            <v>10</v>
          </cell>
        </row>
        <row r="10788">
          <cell r="B10788">
            <v>8702301998</v>
          </cell>
          <cell r="C10788" t="str">
            <v>- - - - - - у которых мощность двигателя внутреннего сгорания больше максимальной 30-минутной мощности электрического двигателя</v>
          </cell>
          <cell r="D10788" t="str">
            <v>шт</v>
          </cell>
          <cell r="E10788">
            <v>20</v>
          </cell>
        </row>
        <row r="10789">
          <cell r="B10789">
            <v>8702301999</v>
          </cell>
          <cell r="C10789" t="str">
            <v>- - - - - - прочие</v>
          </cell>
          <cell r="D10789" t="str">
            <v>шт</v>
          </cell>
          <cell r="E10789">
            <v>10</v>
          </cell>
        </row>
        <row r="10790">
          <cell r="B10790">
            <v>8702309110</v>
          </cell>
          <cell r="C10790" t="str">
            <v>- - - - автомобили, специально предназначенные для медицинских целей</v>
          </cell>
          <cell r="D10790" t="str">
            <v>шт</v>
          </cell>
          <cell r="E10790">
            <v>0</v>
          </cell>
        </row>
        <row r="10791">
          <cell r="B10791">
            <v>8702309120</v>
          </cell>
          <cell r="C10791" t="str">
            <v>- - - - автобусы, предназначенные для перевозки более 120 человек, включая водителя</v>
          </cell>
          <cell r="D10791" t="str">
            <v>шт</v>
          </cell>
          <cell r="E10791">
            <v>10</v>
          </cell>
        </row>
        <row r="10792">
          <cell r="B10792">
            <v>8702309191</v>
          </cell>
          <cell r="C10792" t="str">
            <v>- - - - - у которых мощность двигателя внутреннего сгорания больше максимальной 30-минутной мощности электрического двигателя</v>
          </cell>
          <cell r="D10792" t="str">
            <v>шт</v>
          </cell>
          <cell r="E10792">
            <v>17</v>
          </cell>
        </row>
        <row r="10793">
          <cell r="B10793">
            <v>8702309199</v>
          </cell>
          <cell r="C10793" t="str">
            <v>- - - - - прочие</v>
          </cell>
          <cell r="D10793" t="str">
            <v>шт</v>
          </cell>
          <cell r="E10793">
            <v>10</v>
          </cell>
        </row>
        <row r="10794">
          <cell r="B10794">
            <v>8702309910</v>
          </cell>
          <cell r="C10794" t="str">
            <v>- - - - автомобили, специально предназначенные для медицинских целей</v>
          </cell>
          <cell r="D10794" t="str">
            <v>шт</v>
          </cell>
          <cell r="E10794">
            <v>0</v>
          </cell>
        </row>
        <row r="10795">
          <cell r="B10795">
            <v>8702309921</v>
          </cell>
          <cell r="C10795" t="str">
            <v>- - - - - с момента выпуска которых прошло более 7 лет</v>
          </cell>
          <cell r="D10795" t="str">
            <v>шт</v>
          </cell>
          <cell r="E10795">
            <v>10</v>
          </cell>
        </row>
        <row r="10796">
          <cell r="B10796">
            <v>8702309922</v>
          </cell>
          <cell r="C10796" t="str">
            <v>- - - - - с момента выпуска которых прошло более 5 лет, но не более 7 лет</v>
          </cell>
          <cell r="D10796" t="str">
            <v>шт</v>
          </cell>
          <cell r="E10796">
            <v>10</v>
          </cell>
        </row>
        <row r="10797">
          <cell r="B10797">
            <v>8702309928</v>
          </cell>
          <cell r="C10797" t="str">
            <v>- - - - - - у которых мощность двигателя внутреннего сгорания больше максимальной 30-минутной мощности электрического двигателя</v>
          </cell>
          <cell r="D10797" t="str">
            <v>шт</v>
          </cell>
          <cell r="E10797">
            <v>10</v>
          </cell>
        </row>
        <row r="10798">
          <cell r="B10798">
            <v>8702309929</v>
          </cell>
          <cell r="C10798" t="str">
            <v>- - - - - - прочие</v>
          </cell>
          <cell r="D10798" t="str">
            <v>шт</v>
          </cell>
          <cell r="E10798">
            <v>10</v>
          </cell>
        </row>
        <row r="10799">
          <cell r="B10799">
            <v>8702309991</v>
          </cell>
          <cell r="C10799" t="str">
            <v>- - - - - - у которых мощность двигателя внутреннего сгорания больше максимальной 30-минутной мощности электрического двигателя</v>
          </cell>
          <cell r="D10799" t="str">
            <v>шт</v>
          </cell>
          <cell r="E10799">
            <v>21</v>
          </cell>
        </row>
        <row r="10800">
          <cell r="B10800">
            <v>8702309992</v>
          </cell>
          <cell r="C10800" t="str">
            <v>- - - - - - прочие</v>
          </cell>
          <cell r="D10800" t="str">
            <v>шт</v>
          </cell>
          <cell r="E10800">
            <v>10</v>
          </cell>
        </row>
        <row r="10801">
          <cell r="B10801">
            <v>8702309993</v>
          </cell>
          <cell r="C10801" t="str">
            <v>- - - - - - у которых мощность двигателя внутреннего сгорания больше максимальной 30-минутной мощности электрического двигателя</v>
          </cell>
          <cell r="D10801" t="str">
            <v>шт</v>
          </cell>
          <cell r="E10801">
            <v>21</v>
          </cell>
        </row>
        <row r="10802">
          <cell r="B10802">
            <v>8702309994</v>
          </cell>
          <cell r="C10802" t="str">
            <v>- - - - - - прочие</v>
          </cell>
          <cell r="D10802" t="str">
            <v>шт</v>
          </cell>
          <cell r="E10802">
            <v>10</v>
          </cell>
        </row>
        <row r="10803">
          <cell r="B10803">
            <v>8702309998</v>
          </cell>
          <cell r="C10803" t="str">
            <v>- - - - - - у которых мощность двигателя внутреннего сгорания больше максимальной 30-минутной мощности электрического двигателя</v>
          </cell>
          <cell r="D10803" t="str">
            <v>шт</v>
          </cell>
          <cell r="E10803">
            <v>21</v>
          </cell>
        </row>
        <row r="10804">
          <cell r="B10804">
            <v>8702309999</v>
          </cell>
          <cell r="C10804" t="str">
            <v>- - - - - - прочие</v>
          </cell>
          <cell r="D10804" t="str">
            <v>шт</v>
          </cell>
          <cell r="E10804">
            <v>10</v>
          </cell>
        </row>
        <row r="10805">
          <cell r="B10805">
            <v>8702400001</v>
          </cell>
          <cell r="C10805" t="str">
            <v>- - автомобили, специально предназначенные для медицинских целей</v>
          </cell>
          <cell r="D10805" t="str">
            <v>шт</v>
          </cell>
          <cell r="E10805">
            <v>0</v>
          </cell>
        </row>
        <row r="10806">
          <cell r="B10806">
            <v>8702400002</v>
          </cell>
          <cell r="C10806" t="str">
            <v>- - автобусы, предназначенные для перевозки более 120 человек, включая водителя</v>
          </cell>
          <cell r="D10806" t="str">
            <v>шт</v>
          </cell>
          <cell r="E10806">
            <v>10</v>
          </cell>
        </row>
        <row r="10807">
          <cell r="B10807">
            <v>8702400009</v>
          </cell>
          <cell r="C10807" t="str">
            <v>- - прочие</v>
          </cell>
          <cell r="D10807" t="str">
            <v>шт</v>
          </cell>
          <cell r="E10807">
            <v>10</v>
          </cell>
        </row>
        <row r="10808">
          <cell r="B10808">
            <v>8702901110</v>
          </cell>
          <cell r="C10808" t="str">
            <v>- - - - - автомобили, специально предназначенные для медицинских целей</v>
          </cell>
          <cell r="D10808" t="str">
            <v>шт</v>
          </cell>
          <cell r="E10808">
            <v>0</v>
          </cell>
        </row>
        <row r="10809">
          <cell r="B10809">
            <v>8702901120</v>
          </cell>
          <cell r="C10809" t="str">
            <v>- - - - - автобусы, предназначенные для перевозки более 120 человек, включая водителя</v>
          </cell>
          <cell r="D10809" t="str">
            <v>шт</v>
          </cell>
          <cell r="E10809">
            <v>10</v>
          </cell>
        </row>
        <row r="10810">
          <cell r="B10810">
            <v>8702901190</v>
          </cell>
          <cell r="C10810" t="str">
            <v>- - - - - прочие</v>
          </cell>
          <cell r="D10810" t="str">
            <v>шт</v>
          </cell>
          <cell r="E10810">
            <v>15</v>
          </cell>
        </row>
        <row r="10811">
          <cell r="B10811">
            <v>8702901910</v>
          </cell>
          <cell r="C10811" t="str">
            <v>- - - - - автомобили, специально предназначенные для медицинских целей</v>
          </cell>
          <cell r="D10811" t="str">
            <v>шт</v>
          </cell>
          <cell r="E10811">
            <v>0</v>
          </cell>
        </row>
        <row r="10812">
          <cell r="B10812">
            <v>8702901923</v>
          </cell>
          <cell r="C10812" t="str">
            <v>- - - - - - с момента выпуска которых прошло более 7 лет</v>
          </cell>
          <cell r="D10812" t="str">
            <v>шт</v>
          </cell>
          <cell r="E10812" t="str">
            <v>3 евро за 1 см3 объема двигателя</v>
          </cell>
        </row>
        <row r="10813">
          <cell r="B10813">
            <v>8702901924</v>
          </cell>
          <cell r="C10813" t="str">
            <v>- - - - - - с момента выпуска которых прошло более 5 лет, но не более 7 лет</v>
          </cell>
          <cell r="D10813" t="str">
            <v>шт</v>
          </cell>
          <cell r="E10813">
            <v>10</v>
          </cell>
        </row>
        <row r="10814">
          <cell r="B10814">
            <v>8702901928</v>
          </cell>
          <cell r="C10814" t="str">
            <v>- - - - - - прочие</v>
          </cell>
          <cell r="D10814" t="str">
            <v>шт</v>
          </cell>
          <cell r="E10814">
            <v>10</v>
          </cell>
        </row>
        <row r="10815">
          <cell r="B10815">
            <v>8702901994</v>
          </cell>
          <cell r="C10815" t="str">
            <v>- - - - - - с момента выпуска которых прошло более 7 лет</v>
          </cell>
          <cell r="D10815" t="str">
            <v>шт</v>
          </cell>
          <cell r="E10815" t="str">
            <v>3 евро за 1 см3 объема двигателя</v>
          </cell>
        </row>
        <row r="10816">
          <cell r="B10816">
            <v>8702901995</v>
          </cell>
          <cell r="C10816" t="str">
            <v>- - - - - - с момента выпуска которых прошло более 5 лет, но не более 7 лет</v>
          </cell>
          <cell r="D10816" t="str">
            <v>шт</v>
          </cell>
          <cell r="E10816" t="str">
            <v>20, но не менее 0,8 евро за 1 см3 объема двигателя</v>
          </cell>
        </row>
        <row r="10817">
          <cell r="B10817">
            <v>8702901998</v>
          </cell>
          <cell r="C10817" t="str">
            <v>- - - - - - прочие</v>
          </cell>
          <cell r="D10817" t="str">
            <v>шт</v>
          </cell>
          <cell r="E10817">
            <v>20</v>
          </cell>
        </row>
        <row r="10818">
          <cell r="B10818">
            <v>8702903110</v>
          </cell>
          <cell r="C10818" t="str">
            <v>- - - - - автомобили, специально предназначенные для медицинских целей</v>
          </cell>
          <cell r="D10818" t="str">
            <v>шт</v>
          </cell>
          <cell r="E10818">
            <v>0</v>
          </cell>
        </row>
        <row r="10819">
          <cell r="B10819">
            <v>8702903120</v>
          </cell>
          <cell r="C10819" t="str">
            <v>- - - - - автобусы, предназначенные для перевозки более 120 человек, включая водителя</v>
          </cell>
          <cell r="D10819" t="str">
            <v>шт</v>
          </cell>
          <cell r="E10819">
            <v>10</v>
          </cell>
        </row>
        <row r="10820">
          <cell r="B10820">
            <v>8702903190</v>
          </cell>
          <cell r="C10820" t="str">
            <v>- - - - - прочие</v>
          </cell>
          <cell r="D10820" t="str">
            <v>шт</v>
          </cell>
          <cell r="E10820">
            <v>17</v>
          </cell>
        </row>
        <row r="10821">
          <cell r="B10821">
            <v>8702903910</v>
          </cell>
          <cell r="C10821" t="str">
            <v>- - - - - автомобили, специально предназначенные для медицинских целей</v>
          </cell>
          <cell r="D10821" t="str">
            <v>шт</v>
          </cell>
          <cell r="E10821">
            <v>0</v>
          </cell>
        </row>
        <row r="10822">
          <cell r="B10822">
            <v>8702903923</v>
          </cell>
          <cell r="C10822" t="str">
            <v>- - - - - - с момента выпуска которых прошло более 7 лет</v>
          </cell>
          <cell r="D10822" t="str">
            <v>шт</v>
          </cell>
          <cell r="E10822">
            <v>10</v>
          </cell>
        </row>
        <row r="10823">
          <cell r="B10823">
            <v>8702903924</v>
          </cell>
          <cell r="C10823" t="str">
            <v>- - - - - - с момента выпуска которых прошло более 5 лет, но не более 7 лет</v>
          </cell>
          <cell r="D10823" t="str">
            <v>шт</v>
          </cell>
          <cell r="E10823">
            <v>10</v>
          </cell>
        </row>
        <row r="10824">
          <cell r="B10824">
            <v>8702903928</v>
          </cell>
          <cell r="C10824" t="str">
            <v>- - - - - - прочие</v>
          </cell>
          <cell r="D10824" t="str">
            <v>шт</v>
          </cell>
          <cell r="E10824">
            <v>10</v>
          </cell>
        </row>
        <row r="10825">
          <cell r="B10825">
            <v>8702903993</v>
          </cell>
          <cell r="C10825" t="str">
            <v>- - - - - - с момента выпуска которых прошло более 7 лет</v>
          </cell>
          <cell r="D10825" t="str">
            <v>шт</v>
          </cell>
          <cell r="E10825">
            <v>21</v>
          </cell>
        </row>
        <row r="10826">
          <cell r="B10826">
            <v>8702903994</v>
          </cell>
          <cell r="C10826" t="str">
            <v>- - - - - - с момента выпуска которых прошло более 5 лет, но не более 7 лет</v>
          </cell>
          <cell r="D10826" t="str">
            <v>шт</v>
          </cell>
          <cell r="E10826">
            <v>21</v>
          </cell>
        </row>
        <row r="10827">
          <cell r="B10827">
            <v>8702903998</v>
          </cell>
          <cell r="C10827" t="str">
            <v>- - - - - - прочие</v>
          </cell>
          <cell r="D10827" t="str">
            <v>шт</v>
          </cell>
          <cell r="E10827">
            <v>21</v>
          </cell>
        </row>
        <row r="10828">
          <cell r="B10828">
            <v>8702908010</v>
          </cell>
          <cell r="C10828" t="str">
            <v>- - - автомобили, специально предназначенные для медицинских целей</v>
          </cell>
          <cell r="D10828" t="str">
            <v>шт</v>
          </cell>
          <cell r="E10828">
            <v>0</v>
          </cell>
        </row>
        <row r="10829">
          <cell r="B10829">
            <v>8702908020</v>
          </cell>
          <cell r="C10829" t="str">
            <v>- - - автобусы, предназначенные для перевозки более 120 человек, включая водителя</v>
          </cell>
          <cell r="D10829" t="str">
            <v>шт</v>
          </cell>
          <cell r="E10829">
            <v>10</v>
          </cell>
        </row>
        <row r="10830">
          <cell r="B10830">
            <v>8702908090</v>
          </cell>
          <cell r="C10830" t="str">
            <v>- - - прочие</v>
          </cell>
          <cell r="D10830" t="str">
            <v>шт</v>
          </cell>
          <cell r="E10830">
            <v>10</v>
          </cell>
        </row>
        <row r="10831">
          <cell r="B10831">
            <v>8703101100</v>
          </cell>
          <cell r="C10831" t="str">
            <v>- - транспортные средства, специально предназначенные для движения по снегу,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v>
          </cell>
          <cell r="D10831" t="str">
            <v>шт</v>
          </cell>
          <cell r="E10831">
            <v>5</v>
          </cell>
        </row>
        <row r="10832">
          <cell r="B10832">
            <v>8703101800</v>
          </cell>
          <cell r="C10832" t="str">
            <v>- - прочие</v>
          </cell>
          <cell r="D10832" t="str">
            <v>шт</v>
          </cell>
          <cell r="E10832">
            <v>5</v>
          </cell>
        </row>
        <row r="10833">
          <cell r="B10833">
            <v>8703211010</v>
          </cell>
          <cell r="C10833" t="str">
            <v>- - - - автомобили, специально предназначенные для медицинских целей</v>
          </cell>
          <cell r="D10833" t="str">
            <v>шт</v>
          </cell>
          <cell r="E10833">
            <v>0</v>
          </cell>
        </row>
        <row r="10834">
          <cell r="B10834">
            <v>8703211099</v>
          </cell>
          <cell r="C10834" t="str">
            <v>- - - - - прочие</v>
          </cell>
          <cell r="D10834" t="str">
            <v>шт</v>
          </cell>
          <cell r="E10834" t="str">
            <v>23, но не менее 0,67 евро за 1 см3 объема двигателя</v>
          </cell>
        </row>
        <row r="10835">
          <cell r="B10835">
            <v>8703219010</v>
          </cell>
          <cell r="C10835" t="str">
            <v>- - - - автомобили, специально предназначенные для медицинских целей</v>
          </cell>
          <cell r="D10835" t="str">
            <v>шт</v>
          </cell>
          <cell r="E10835">
            <v>0</v>
          </cell>
        </row>
        <row r="10836">
          <cell r="B10836">
            <v>8703219093</v>
          </cell>
          <cell r="C10836" t="str">
            <v>- - - - - автомобили, с момента выпуска которых прошло более 7 лет</v>
          </cell>
          <cell r="D10836" t="str">
            <v>шт</v>
          </cell>
          <cell r="E10836" t="str">
            <v>1,4 евро за 1 см3 объема двигателя</v>
          </cell>
        </row>
        <row r="10837">
          <cell r="B10837">
            <v>8703219094</v>
          </cell>
          <cell r="C10837" t="str">
            <v>- - - - - автомобили, с момента выпуска которых прошло более 5 лет, но не более 7 лет</v>
          </cell>
          <cell r="D10837" t="str">
            <v>шт</v>
          </cell>
          <cell r="E10837" t="str">
            <v>25, но не менее 0,45 евро за 1 см3 объема двигателя</v>
          </cell>
        </row>
        <row r="10838">
          <cell r="B10838">
            <v>8703219098</v>
          </cell>
          <cell r="C10838" t="str">
            <v>- - - - - прочие</v>
          </cell>
          <cell r="D10838" t="str">
            <v>шт</v>
          </cell>
          <cell r="E10838" t="str">
            <v>25, но не менее 0,45 евро за 1 см3 объема двигателя</v>
          </cell>
        </row>
        <row r="10839">
          <cell r="B10839">
            <v>8703221010</v>
          </cell>
          <cell r="C10839" t="str">
            <v>- - - - автомобили, специально предназначенные для медицинских целей</v>
          </cell>
          <cell r="D10839" t="str">
            <v>шт</v>
          </cell>
          <cell r="E10839">
            <v>0</v>
          </cell>
        </row>
        <row r="10840">
          <cell r="B10840">
            <v>8703221091</v>
          </cell>
          <cell r="C10840" t="str">
            <v>- - - - - моторные транспортные средства, оборудованные для проживания</v>
          </cell>
          <cell r="D10840" t="str">
            <v>шт</v>
          </cell>
          <cell r="E10840" t="str">
            <v>23, но не менее 0,8 евро за 1 см3 объема двигателя</v>
          </cell>
        </row>
        <row r="10841">
          <cell r="B10841">
            <v>8703221099</v>
          </cell>
          <cell r="C10841" t="str">
            <v>- - - - - прочие</v>
          </cell>
          <cell r="D10841" t="str">
            <v>шт</v>
          </cell>
          <cell r="E10841" t="str">
            <v>23, но не менее 0,73 евро за 1 см3 объема двигателя</v>
          </cell>
        </row>
        <row r="10842">
          <cell r="B10842">
            <v>8703229010</v>
          </cell>
          <cell r="C10842" t="str">
            <v>- - - - автомобили, специально предназначенные для медицинских целей</v>
          </cell>
          <cell r="D10842" t="str">
            <v>шт</v>
          </cell>
          <cell r="E10842">
            <v>0</v>
          </cell>
        </row>
        <row r="10843">
          <cell r="B10843">
            <v>8703229093</v>
          </cell>
          <cell r="C10843" t="str">
            <v>- - - - - автомобили, с момента выпуска которых прошло более 7 лет</v>
          </cell>
          <cell r="D10843" t="str">
            <v>шт</v>
          </cell>
          <cell r="E10843" t="str">
            <v>1,5 евро за 1 см3 объема двигателя</v>
          </cell>
        </row>
        <row r="10844">
          <cell r="B10844">
            <v>8703229094</v>
          </cell>
          <cell r="C10844" t="str">
            <v>- - - - - с момента выпуска которых прошло более 5 лет, но не более 7 лет</v>
          </cell>
          <cell r="D10844" t="str">
            <v>шт</v>
          </cell>
          <cell r="E10844" t="str">
            <v>25, но не менее 0,5 евро за 1 см3 объема двигателя</v>
          </cell>
        </row>
        <row r="10845">
          <cell r="B10845">
            <v>8703229098</v>
          </cell>
          <cell r="C10845" t="str">
            <v>- - - - - прочие</v>
          </cell>
          <cell r="D10845" t="str">
            <v>шт</v>
          </cell>
          <cell r="E10845" t="str">
            <v>25, но не менее 0,5 евро за 1 см3 объема двигателя</v>
          </cell>
        </row>
        <row r="10846">
          <cell r="B10846">
            <v>8703231100</v>
          </cell>
          <cell r="C10846" t="str">
            <v>- - - - моторные транспортные средства, оборудованные для проживания</v>
          </cell>
          <cell r="D10846" t="str">
            <v>шт</v>
          </cell>
          <cell r="E10846" t="str">
            <v>20, но не менее 0,85 евро за 1 см3 объема двигателя</v>
          </cell>
        </row>
        <row r="10847">
          <cell r="B10847">
            <v>8703231930</v>
          </cell>
          <cell r="C10847" t="str">
            <v>- - - - - автомобили, специально предназначенные для медицинских целей</v>
          </cell>
          <cell r="D10847" t="str">
            <v>шт</v>
          </cell>
          <cell r="E10847">
            <v>0</v>
          </cell>
        </row>
        <row r="10848">
          <cell r="B10848">
            <v>8703231940</v>
          </cell>
          <cell r="C10848" t="str">
            <v>- - - - - - с рабочим объемом цилиндров двигателя более 1500 см3, но не более 1800 см3</v>
          </cell>
          <cell r="D10848" t="str">
            <v>шт</v>
          </cell>
          <cell r="E10848" t="str">
            <v>23, но не менее 0,83 евро за 1 см3 объема двигателя</v>
          </cell>
        </row>
        <row r="10849">
          <cell r="B10849">
            <v>8703231981</v>
          </cell>
          <cell r="C10849" t="str">
            <v>- - - - - - - с рабочим объемом цилиндров двигателя более 1800 см3, но не более 2300 см3</v>
          </cell>
          <cell r="D10849" t="str">
            <v>шт</v>
          </cell>
          <cell r="E10849" t="str">
            <v>23, но не менее 1,2 евро за 1 см3 объема двигателя</v>
          </cell>
        </row>
        <row r="10850">
          <cell r="B10850">
            <v>8703231989</v>
          </cell>
          <cell r="C10850" t="str">
            <v>- - - - - - - прочие</v>
          </cell>
          <cell r="D10850" t="str">
            <v>шт</v>
          </cell>
          <cell r="E10850" t="str">
            <v>23, но не менее 1,2 евро за 1 см3 объема двигателя</v>
          </cell>
        </row>
        <row r="10851">
          <cell r="B10851">
            <v>8703239030</v>
          </cell>
          <cell r="C10851" t="str">
            <v>- - - - автомобили, специально предназначенные для медицинских целей</v>
          </cell>
          <cell r="D10851" t="str">
            <v>шт</v>
          </cell>
          <cell r="E10851">
            <v>0</v>
          </cell>
        </row>
        <row r="10852">
          <cell r="B10852">
            <v>8703239041</v>
          </cell>
          <cell r="C10852" t="str">
            <v>- - - - - - автомобили, с момента выпуска которых прошло более 7 лет</v>
          </cell>
          <cell r="D10852" t="str">
            <v>шт</v>
          </cell>
          <cell r="E10852" t="str">
            <v>1,6 евро за 1 см3 объема двигателя</v>
          </cell>
        </row>
        <row r="10853">
          <cell r="B10853">
            <v>8703239042</v>
          </cell>
          <cell r="C10853" t="str">
            <v>- - - - - - автомобили, с момента выпуска которых прошло более 5 лет, но не более 7 лет</v>
          </cell>
          <cell r="D10853" t="str">
            <v>шт</v>
          </cell>
          <cell r="E10853" t="str">
            <v>25, но не менее 0,45 евро за 1 см3 объема двигателя</v>
          </cell>
        </row>
        <row r="10854">
          <cell r="B10854">
            <v>8703239049</v>
          </cell>
          <cell r="C10854" t="str">
            <v>- - - - - - прочие</v>
          </cell>
          <cell r="D10854" t="str">
            <v>шт</v>
          </cell>
          <cell r="E10854" t="str">
            <v>25, но не менее 0,45 евро за 1 см3 объема двигателя</v>
          </cell>
        </row>
        <row r="10855">
          <cell r="B10855">
            <v>8703239081</v>
          </cell>
          <cell r="C10855" t="str">
            <v>- - - - - - - автомобили, с момента выпуска которых прошло более 7 лет</v>
          </cell>
          <cell r="D10855" t="str">
            <v>шт</v>
          </cell>
          <cell r="E10855" t="str">
            <v>2,2 евро за 1 см3 объема двигателя</v>
          </cell>
        </row>
        <row r="10856">
          <cell r="B10856">
            <v>8703239082</v>
          </cell>
          <cell r="C10856" t="str">
            <v>- - - - - - - автомобили, с момента выпуска которых прошло более 5 лет, но не более 7 лет</v>
          </cell>
          <cell r="D10856" t="str">
            <v>шт</v>
          </cell>
          <cell r="E10856" t="str">
            <v>25, но не менее 0,55 евро за 1 см3 объема двигателя</v>
          </cell>
        </row>
        <row r="10857">
          <cell r="B10857">
            <v>8703239083</v>
          </cell>
          <cell r="C10857" t="str">
            <v>- - - - - - - прочие</v>
          </cell>
          <cell r="D10857" t="str">
            <v>шт</v>
          </cell>
          <cell r="E10857" t="str">
            <v>25, но не менее 0,55 евро за 1 см3 объема двигателя</v>
          </cell>
        </row>
        <row r="10858">
          <cell r="B10858">
            <v>8703239087</v>
          </cell>
          <cell r="C10858" t="str">
            <v>- - - - - - - автомобили, с момента выпуска которых прошло более 7 лет</v>
          </cell>
          <cell r="D10858" t="str">
            <v>шт</v>
          </cell>
          <cell r="E10858" t="str">
            <v>2,2 евро за 1 см3 объема двигателя</v>
          </cell>
        </row>
        <row r="10859">
          <cell r="B10859">
            <v>8703239088</v>
          </cell>
          <cell r="C10859" t="str">
            <v>- - - - - - - автомобили, с момента выпуска которых прошло более 5 лет, но не более 7 лет</v>
          </cell>
          <cell r="D10859" t="str">
            <v>шт</v>
          </cell>
          <cell r="E10859" t="str">
            <v>25, но не менее 0,55 евро за 1 см3 объема двигателя</v>
          </cell>
        </row>
        <row r="10860">
          <cell r="B10860">
            <v>8703239089</v>
          </cell>
          <cell r="C10860" t="str">
            <v>- - - - - - - прочие</v>
          </cell>
          <cell r="D10860" t="str">
            <v>шт</v>
          </cell>
          <cell r="E10860" t="str">
            <v>25, но не менее 0,55 евро за 1 см3 объема двигателя</v>
          </cell>
        </row>
        <row r="10861">
          <cell r="B10861">
            <v>8703241010</v>
          </cell>
          <cell r="C10861" t="str">
            <v>- - - - автомобили, специально предназначенные для медицинских целей</v>
          </cell>
          <cell r="D10861" t="str">
            <v>шт</v>
          </cell>
          <cell r="E10861">
            <v>0</v>
          </cell>
        </row>
        <row r="10862">
          <cell r="B10862">
            <v>8703241091</v>
          </cell>
          <cell r="C10862" t="str">
            <v>- - - - - автомобили повышенной проходимости с рабочим объемом цилиндров двигателя более 4200 см3, поименованные в дополнительном примечании Евразийского экономического союза 6 к данной группе</v>
          </cell>
          <cell r="D10862" t="str">
            <v>шт</v>
          </cell>
          <cell r="E10862" t="str">
            <v>16,4, но не менее 1,54 евро за 1 см3 объема двигателя</v>
          </cell>
        </row>
        <row r="10863">
          <cell r="B10863">
            <v>8703241099</v>
          </cell>
          <cell r="C10863" t="str">
            <v>- - - - - прочие</v>
          </cell>
          <cell r="D10863" t="str">
            <v>шт</v>
          </cell>
          <cell r="E10863" t="str">
            <v>23, но не менее 1,57 евро за 1 см3 объема двигателя</v>
          </cell>
        </row>
        <row r="10864">
          <cell r="B10864">
            <v>8703249010</v>
          </cell>
          <cell r="C10864" t="str">
            <v>- - - - автомобили, специально предназначенные для медицинских целей</v>
          </cell>
          <cell r="D10864" t="str">
            <v>шт</v>
          </cell>
          <cell r="E10864">
            <v>0</v>
          </cell>
        </row>
        <row r="10865">
          <cell r="B10865">
            <v>8703249093</v>
          </cell>
          <cell r="C10865" t="str">
            <v>- - - - - автомобили, с момента выпуска которых прошло более 7 лет</v>
          </cell>
          <cell r="D10865" t="str">
            <v>шт</v>
          </cell>
          <cell r="E10865" t="str">
            <v>3,2 евро за 1 см3 объема двигателя</v>
          </cell>
        </row>
        <row r="10866">
          <cell r="B10866">
            <v>8703249094</v>
          </cell>
          <cell r="C10866" t="str">
            <v>- - - - - автомобили, с момента выпуска которых прошло более 5 лет, но не более 7 лет</v>
          </cell>
          <cell r="D10866" t="str">
            <v>шт</v>
          </cell>
          <cell r="E10866" t="str">
            <v>25, но не менее 1 евро за 1 см3 объема двигателя</v>
          </cell>
        </row>
        <row r="10867">
          <cell r="B10867">
            <v>8703249098</v>
          </cell>
          <cell r="C10867" t="str">
            <v>- - - - - прочие</v>
          </cell>
          <cell r="D10867" t="str">
            <v>шт</v>
          </cell>
          <cell r="E10867" t="str">
            <v>25, но не менее 1 евро за 1 см3 объема двигателя</v>
          </cell>
        </row>
        <row r="10868">
          <cell r="B10868">
            <v>8703311010</v>
          </cell>
          <cell r="C10868" t="str">
            <v>- - - - автомобили, специально предназначенные для медицинских целей</v>
          </cell>
          <cell r="D10868" t="str">
            <v>шт</v>
          </cell>
          <cell r="E10868">
            <v>0</v>
          </cell>
        </row>
        <row r="10869">
          <cell r="B10869">
            <v>8703311090</v>
          </cell>
          <cell r="C10869" t="str">
            <v>- - - - прочие</v>
          </cell>
          <cell r="D10869" t="str">
            <v>шт</v>
          </cell>
          <cell r="E10869" t="str">
            <v>23, но не менее 0,8 евро за 1 см3 объема двигателя</v>
          </cell>
        </row>
        <row r="10870">
          <cell r="B10870">
            <v>8703319010</v>
          </cell>
          <cell r="C10870" t="str">
            <v>- - - - автомобили, специально предназначенные для медицинских целей</v>
          </cell>
          <cell r="D10870" t="str">
            <v>шт</v>
          </cell>
          <cell r="E10870">
            <v>0</v>
          </cell>
        </row>
        <row r="10871">
          <cell r="B10871">
            <v>8703319093</v>
          </cell>
          <cell r="C10871" t="str">
            <v>- - - - - автомобили, с момента выпуска которых прошло более 7 лет</v>
          </cell>
          <cell r="D10871" t="str">
            <v>шт</v>
          </cell>
          <cell r="E10871" t="str">
            <v>1,5 евро за 1 см3 объема двигателя</v>
          </cell>
        </row>
        <row r="10872">
          <cell r="B10872">
            <v>8703319094</v>
          </cell>
          <cell r="C10872" t="str">
            <v>- - - - - автомобили, с момента выпуска которых прошло более 5 лет, но не более 7 лет</v>
          </cell>
          <cell r="D10872" t="str">
            <v>шт</v>
          </cell>
          <cell r="E10872" t="str">
            <v>25, но не менее 0,4 евро за 1 см3 объема двигателя</v>
          </cell>
        </row>
        <row r="10873">
          <cell r="B10873">
            <v>8703319098</v>
          </cell>
          <cell r="C10873" t="str">
            <v>- - - - - прочие</v>
          </cell>
          <cell r="D10873" t="str">
            <v>шт</v>
          </cell>
          <cell r="E10873" t="str">
            <v>25, но не менее 0,4 евро за 1 см3 объема двигателя</v>
          </cell>
        </row>
        <row r="10874">
          <cell r="B10874">
            <v>8703321100</v>
          </cell>
          <cell r="C10874" t="str">
            <v>- - - - моторные транспортные средства, оборудованные для проживания</v>
          </cell>
          <cell r="D10874" t="str">
            <v>шт</v>
          </cell>
          <cell r="E10874" t="str">
            <v>20, но не менее 0,85 евро за 1 см3 объема двигателя</v>
          </cell>
        </row>
        <row r="10875">
          <cell r="B10875">
            <v>8703321910</v>
          </cell>
          <cell r="C10875" t="str">
            <v>- - - - - автомобили, специально предназначенные для медицинских целей</v>
          </cell>
          <cell r="D10875" t="str">
            <v>шт</v>
          </cell>
          <cell r="E10875">
            <v>0</v>
          </cell>
        </row>
        <row r="10876">
          <cell r="B10876">
            <v>8703321990</v>
          </cell>
          <cell r="C10876" t="str">
            <v>- - - - - прочие</v>
          </cell>
          <cell r="D10876" t="str">
            <v>шт</v>
          </cell>
          <cell r="E10876" t="str">
            <v>23, но не менее 1,2 евро за 1 см3 объема двигателя</v>
          </cell>
        </row>
        <row r="10877">
          <cell r="B10877">
            <v>8703329010</v>
          </cell>
          <cell r="C10877" t="str">
            <v>- - - - автомобили, специально предназначенные для медицинских целей</v>
          </cell>
          <cell r="D10877" t="str">
            <v>шт</v>
          </cell>
          <cell r="E10877">
            <v>0</v>
          </cell>
        </row>
        <row r="10878">
          <cell r="B10878">
            <v>8703329093</v>
          </cell>
          <cell r="C10878" t="str">
            <v>- - - - - автомобили, с момента выпуска которых прошло более 7 лет</v>
          </cell>
          <cell r="D10878" t="str">
            <v>шт</v>
          </cell>
          <cell r="E10878" t="str">
            <v>2,2 евро за 1 см3 объема двигателя</v>
          </cell>
        </row>
        <row r="10879">
          <cell r="B10879">
            <v>8703329094</v>
          </cell>
          <cell r="C10879" t="str">
            <v>- - - - - автомобили, с момента выпуска которых прошло более 5 лет, но не более 7 лет</v>
          </cell>
          <cell r="D10879" t="str">
            <v>шт</v>
          </cell>
          <cell r="E10879" t="str">
            <v>25, но не менее 0,5 евро за 1 см3 объема двигателя</v>
          </cell>
        </row>
        <row r="10880">
          <cell r="B10880">
            <v>8703329098</v>
          </cell>
          <cell r="C10880" t="str">
            <v>- - - - - прочие</v>
          </cell>
          <cell r="D10880" t="str">
            <v>шт</v>
          </cell>
          <cell r="E10880" t="str">
            <v>25, но не менее 0,5 евро за 1 см3 объема двигателя</v>
          </cell>
        </row>
        <row r="10881">
          <cell r="B10881">
            <v>8703331100</v>
          </cell>
          <cell r="C10881" t="str">
            <v>- - - - моторные транспортные средства, оборудованные для проживания</v>
          </cell>
          <cell r="D10881" t="str">
            <v>шт</v>
          </cell>
          <cell r="E10881" t="str">
            <v>20, но не менее 1,12 евро за 1 см3 объема двигателя</v>
          </cell>
        </row>
        <row r="10882">
          <cell r="B10882">
            <v>8703331910</v>
          </cell>
          <cell r="C10882" t="str">
            <v>- - - - - автомобили, специально предназначенные для медицинских целей</v>
          </cell>
          <cell r="D10882" t="str">
            <v>шт</v>
          </cell>
          <cell r="E10882">
            <v>0</v>
          </cell>
        </row>
        <row r="10883">
          <cell r="B10883">
            <v>8703331990</v>
          </cell>
          <cell r="C10883" t="str">
            <v>- - - - - прочие</v>
          </cell>
          <cell r="D10883" t="str">
            <v>шт</v>
          </cell>
          <cell r="E10883" t="str">
            <v>23, но не менее 1,57 евро за 1 см3 объема двигателя</v>
          </cell>
        </row>
        <row r="10884">
          <cell r="B10884">
            <v>8703339010</v>
          </cell>
          <cell r="C10884" t="str">
            <v>- - - - автомобили, специально предназначенные для медицинских целей</v>
          </cell>
          <cell r="D10884" t="str">
            <v>шт</v>
          </cell>
          <cell r="E10884">
            <v>0</v>
          </cell>
        </row>
        <row r="10885">
          <cell r="B10885">
            <v>8703339093</v>
          </cell>
          <cell r="C10885" t="str">
            <v>- - - - - автомобили, с момента выпуска которых прошло более 7 лет</v>
          </cell>
          <cell r="D10885" t="str">
            <v>шт</v>
          </cell>
          <cell r="E10885" t="str">
            <v>3,2 евро за 1 см3 объема двигателя</v>
          </cell>
        </row>
        <row r="10886">
          <cell r="B10886">
            <v>8703339094</v>
          </cell>
          <cell r="C10886" t="str">
            <v>- - - - - автомобили, с момента выпуска которых прошло более 5 лет, но не более 7 лет</v>
          </cell>
          <cell r="D10886" t="str">
            <v>шт</v>
          </cell>
          <cell r="E10886" t="str">
            <v>25, но не менее 1 евро за 1 см3 объема двигателя</v>
          </cell>
        </row>
        <row r="10887">
          <cell r="B10887">
            <v>8703339098</v>
          </cell>
          <cell r="C10887" t="str">
            <v>- - - - - прочие</v>
          </cell>
          <cell r="D10887" t="str">
            <v>шт</v>
          </cell>
          <cell r="E10887" t="str">
            <v>25, но не менее 1 евро за 1 см3 объема двигателя</v>
          </cell>
        </row>
        <row r="10888">
          <cell r="B10888">
            <v>8703401010</v>
          </cell>
          <cell r="C10888" t="str">
            <v>- - - - автомобили, специально предназначенные для медицинских целей</v>
          </cell>
          <cell r="D10888" t="str">
            <v>шт</v>
          </cell>
          <cell r="E10888">
            <v>0</v>
          </cell>
        </row>
        <row r="10889">
          <cell r="B10889">
            <v>8703401092</v>
          </cell>
          <cell r="C10889" t="str">
            <v>- - - - - - прочие</v>
          </cell>
          <cell r="D10889" t="str">
            <v>шт</v>
          </cell>
          <cell r="E10889">
            <v>16</v>
          </cell>
        </row>
        <row r="10890">
          <cell r="B10890">
            <v>8703401098</v>
          </cell>
          <cell r="C10890" t="str">
            <v>- - - - - - у которых мощность двигателя внутреннего сгорания больше максимальной 30-минутной мощности электрического двигателя</v>
          </cell>
          <cell r="D10890" t="str">
            <v>шт</v>
          </cell>
          <cell r="E10890" t="str">
            <v>23, но не менее 0,67 евро за 1 см3 объема двигателя</v>
          </cell>
        </row>
        <row r="10891">
          <cell r="B10891">
            <v>8703401099</v>
          </cell>
          <cell r="C10891" t="str">
            <v>- - - - - - прочие</v>
          </cell>
          <cell r="D10891" t="str">
            <v>шт</v>
          </cell>
          <cell r="E10891">
            <v>16</v>
          </cell>
        </row>
        <row r="10892">
          <cell r="B10892">
            <v>8703402010</v>
          </cell>
          <cell r="C10892" t="str">
            <v>- - - - автомобили, специально предназначенные для медицинских целей</v>
          </cell>
          <cell r="D10892" t="str">
            <v>шт</v>
          </cell>
          <cell r="E10892">
            <v>0</v>
          </cell>
        </row>
        <row r="10893">
          <cell r="B10893">
            <v>8703402091</v>
          </cell>
          <cell r="C10893" t="str">
            <v>- - - - - - у которых мощность двигателя внутреннего сгорания больше максимальной 30-минутной мощности электрического двигателя</v>
          </cell>
          <cell r="D10893" t="str">
            <v>шт</v>
          </cell>
          <cell r="E10893" t="str">
            <v>1,4 евро за 1 см3 объема двигателя</v>
          </cell>
        </row>
        <row r="10894">
          <cell r="B10894">
            <v>8703402092</v>
          </cell>
          <cell r="C10894" t="str">
            <v>- - - - - - прочие</v>
          </cell>
          <cell r="D10894" t="str">
            <v>шт</v>
          </cell>
          <cell r="E10894">
            <v>16</v>
          </cell>
        </row>
        <row r="10895">
          <cell r="B10895">
            <v>8703402093</v>
          </cell>
          <cell r="C10895" t="str">
            <v>- - - - - - у которых мощность двигателя внутреннего сгорания больше максимальной 30-минутной мощности электрического двигателя</v>
          </cell>
          <cell r="D10895" t="str">
            <v>шт</v>
          </cell>
          <cell r="E10895" t="str">
            <v>25, но не менее 0,45 евро за 1 см3 объема двигателя</v>
          </cell>
        </row>
        <row r="10896">
          <cell r="B10896">
            <v>8703402094</v>
          </cell>
          <cell r="C10896" t="str">
            <v>- - - - - - прочие</v>
          </cell>
          <cell r="D10896" t="str">
            <v>шт</v>
          </cell>
          <cell r="E10896">
            <v>16</v>
          </cell>
        </row>
        <row r="10897">
          <cell r="B10897">
            <v>8703402098</v>
          </cell>
          <cell r="C10897" t="str">
            <v>- - - - - - у которых мощность двигателя внутреннего сгорания больше максимальной 30-минутной мощности электрического двигателя</v>
          </cell>
          <cell r="D10897" t="str">
            <v>шт</v>
          </cell>
          <cell r="E10897" t="str">
            <v>25, но не менее 0,45 евро за 1 см3 объема двигателя</v>
          </cell>
        </row>
        <row r="10898">
          <cell r="B10898">
            <v>8703402099</v>
          </cell>
          <cell r="C10898" t="str">
            <v>- - - - - - прочие</v>
          </cell>
          <cell r="D10898" t="str">
            <v>шт</v>
          </cell>
          <cell r="E10898">
            <v>16</v>
          </cell>
        </row>
        <row r="10899">
          <cell r="B10899">
            <v>8703403010</v>
          </cell>
          <cell r="C10899" t="str">
            <v>- - - - автомобили, специально предназначенные для медицинских целей</v>
          </cell>
          <cell r="D10899" t="str">
            <v>шт</v>
          </cell>
          <cell r="E10899">
            <v>0</v>
          </cell>
        </row>
        <row r="10900">
          <cell r="B10900">
            <v>8703403091</v>
          </cell>
          <cell r="C10900" t="str">
            <v>- - - - - - у которых мощность двигателя внутреннего сгорания больше максимальной 30-минутной мощности электрического двигателя</v>
          </cell>
          <cell r="D10900" t="str">
            <v>шт</v>
          </cell>
          <cell r="E10900" t="str">
            <v>23, но не менее 0,8 евро за 1 см3 объема двигателя</v>
          </cell>
        </row>
        <row r="10901">
          <cell r="B10901">
            <v>8703403092</v>
          </cell>
          <cell r="C10901" t="str">
            <v>- - - - - - прочие</v>
          </cell>
          <cell r="D10901" t="str">
            <v>шт</v>
          </cell>
          <cell r="E10901">
            <v>16</v>
          </cell>
        </row>
        <row r="10902">
          <cell r="B10902">
            <v>8703403098</v>
          </cell>
          <cell r="C10902" t="str">
            <v>- - - - - - у которых мощность двигателя внутреннего сгорания больше максимальной 30-минутной мощности электрического двигателя</v>
          </cell>
          <cell r="D10902" t="str">
            <v>шт</v>
          </cell>
          <cell r="E10902" t="str">
            <v>23, но не менее 0,73 евро за 1 см3 объема двигателя</v>
          </cell>
        </row>
        <row r="10903">
          <cell r="B10903">
            <v>8703403099</v>
          </cell>
          <cell r="C10903" t="str">
            <v>- - - - - - прочие</v>
          </cell>
          <cell r="D10903" t="str">
            <v>шт</v>
          </cell>
          <cell r="E10903">
            <v>16</v>
          </cell>
        </row>
        <row r="10904">
          <cell r="B10904">
            <v>8703404010</v>
          </cell>
          <cell r="C10904" t="str">
            <v>- - - - автомобили, специально предназначенные для медицинских целей</v>
          </cell>
          <cell r="D10904" t="str">
            <v>шт</v>
          </cell>
          <cell r="E10904">
            <v>0</v>
          </cell>
        </row>
        <row r="10905">
          <cell r="B10905">
            <v>8703404091</v>
          </cell>
          <cell r="C10905" t="str">
            <v>- - - - - - у которых мощность двигателя внутреннего сгорания больше максимальной 30-минутной мощности электрического двигателя</v>
          </cell>
          <cell r="D10905" t="str">
            <v>шт</v>
          </cell>
          <cell r="E10905" t="str">
            <v>1,5 евро за 1 см3 объема двигателя</v>
          </cell>
        </row>
        <row r="10906">
          <cell r="B10906">
            <v>8703404092</v>
          </cell>
          <cell r="C10906" t="str">
            <v>- - - - - - прочие</v>
          </cell>
          <cell r="D10906" t="str">
            <v>шт</v>
          </cell>
          <cell r="E10906">
            <v>16</v>
          </cell>
        </row>
        <row r="10907">
          <cell r="B10907">
            <v>8703404093</v>
          </cell>
          <cell r="C10907" t="str">
            <v>- - - - - - у которых мощность двигателя внутреннего сгорания больше максимальной 30-минутной мощности электрического двигателя</v>
          </cell>
          <cell r="D10907" t="str">
            <v>шт</v>
          </cell>
          <cell r="E10907" t="str">
            <v>25, но не менее 0,5 евро за 1 см3 объема двигателя</v>
          </cell>
        </row>
        <row r="10908">
          <cell r="B10908">
            <v>8703404094</v>
          </cell>
          <cell r="C10908" t="str">
            <v>- - - - - - прочие</v>
          </cell>
          <cell r="D10908" t="str">
            <v>шт</v>
          </cell>
          <cell r="E10908">
            <v>16</v>
          </cell>
        </row>
        <row r="10909">
          <cell r="B10909">
            <v>8703404098</v>
          </cell>
          <cell r="C10909" t="str">
            <v>- - - - - - у которых мощность двигателя внутреннего сгорания больше максимальной 30-минутной мощности электрического двигателя</v>
          </cell>
          <cell r="D10909" t="str">
            <v>шт</v>
          </cell>
          <cell r="E10909" t="str">
            <v>25, но не менее 0,5 евро за 1 см3 объема двигателя</v>
          </cell>
        </row>
        <row r="10910">
          <cell r="B10910">
            <v>8703404099</v>
          </cell>
          <cell r="C10910" t="str">
            <v>- - - - - - прочие</v>
          </cell>
          <cell r="D10910" t="str">
            <v>шт</v>
          </cell>
          <cell r="E10910">
            <v>16</v>
          </cell>
        </row>
        <row r="10911">
          <cell r="B10911">
            <v>8703405101</v>
          </cell>
          <cell r="C10911" t="str">
            <v>- - - - - у которых мощность двигателя внутреннего сгорания больше максимальной 30-минутной мощности электрического двигателя</v>
          </cell>
          <cell r="D10911" t="str">
            <v>шт</v>
          </cell>
          <cell r="E10911" t="str">
            <v>20, но не менее 0,85 евро за 1 см3 объема двигателя</v>
          </cell>
        </row>
        <row r="10912">
          <cell r="B10912">
            <v>8703405109</v>
          </cell>
          <cell r="C10912" t="str">
            <v>- - - - - прочие</v>
          </cell>
          <cell r="D10912" t="str">
            <v>шт</v>
          </cell>
          <cell r="E10912">
            <v>16</v>
          </cell>
        </row>
        <row r="10913">
          <cell r="B10913">
            <v>8703405910</v>
          </cell>
          <cell r="C10913" t="str">
            <v>- - - - - автомобили, специально предназначенные для медицинских целей</v>
          </cell>
          <cell r="D10913" t="str">
            <v>шт</v>
          </cell>
          <cell r="E10913">
            <v>0</v>
          </cell>
        </row>
        <row r="10914">
          <cell r="B10914">
            <v>8703405921</v>
          </cell>
          <cell r="C10914" t="str">
            <v>- - - - - - - у которых мощность двигателя внутреннего сгорания больше максимальной 30-минутной мощности электрического двигателя</v>
          </cell>
          <cell r="D10914" t="str">
            <v>шт</v>
          </cell>
          <cell r="E10914" t="str">
            <v>23, но не менее 0,83 евро за 1 см3 объема двигателя</v>
          </cell>
        </row>
        <row r="10915">
          <cell r="B10915">
            <v>8703405929</v>
          </cell>
          <cell r="C10915" t="str">
            <v>- - - - - - - прочие</v>
          </cell>
          <cell r="D10915" t="str">
            <v>шт</v>
          </cell>
          <cell r="E10915">
            <v>16</v>
          </cell>
        </row>
        <row r="10916">
          <cell r="B10916">
            <v>8703405991</v>
          </cell>
          <cell r="C10916" t="str">
            <v>- - - - - - - - у которых мощность двигателя внутреннего сгорания больше максимальной 30-минутной мощности электрического двигателя</v>
          </cell>
          <cell r="D10916" t="str">
            <v>шт</v>
          </cell>
          <cell r="E10916" t="str">
            <v>23, но не менее 1,2 евро за 1 см3 объема двигателя</v>
          </cell>
        </row>
        <row r="10917">
          <cell r="B10917">
            <v>8703405992</v>
          </cell>
          <cell r="C10917" t="str">
            <v>- - - - - - - - прочие</v>
          </cell>
          <cell r="D10917" t="str">
            <v>шт</v>
          </cell>
          <cell r="E10917">
            <v>16</v>
          </cell>
        </row>
        <row r="10918">
          <cell r="B10918">
            <v>8703405998</v>
          </cell>
          <cell r="C10918" t="str">
            <v>- - - - - - - - у которых мощность двигателя внутреннего сгорания больше максимальной 30-минутной мощности электрического двигателя</v>
          </cell>
          <cell r="D10918" t="str">
            <v>шт</v>
          </cell>
          <cell r="E10918" t="str">
            <v>23, но не менее 1,2 евро за 1 см3 объема двигателя</v>
          </cell>
        </row>
        <row r="10919">
          <cell r="B10919">
            <v>8703405999</v>
          </cell>
          <cell r="C10919" t="str">
            <v>- - - - - - - - прочие</v>
          </cell>
          <cell r="D10919" t="str">
            <v>шт</v>
          </cell>
          <cell r="E10919">
            <v>16</v>
          </cell>
        </row>
        <row r="10920">
          <cell r="B10920">
            <v>8703406010</v>
          </cell>
          <cell r="C10920" t="str">
            <v>- - - - автомобили, специально предназначенные для медицинских целей</v>
          </cell>
          <cell r="D10920" t="str">
            <v>шт</v>
          </cell>
          <cell r="E10920">
            <v>0</v>
          </cell>
        </row>
        <row r="10921">
          <cell r="B10921">
            <v>8703406021</v>
          </cell>
          <cell r="C10921" t="str">
            <v>- - - - - - - у которых мощность двигателя внутреннего сгорания больше максимальной 30-минутной мощности электрического двигателя</v>
          </cell>
          <cell r="D10921" t="str">
            <v>шт</v>
          </cell>
          <cell r="E10921" t="str">
            <v>1,6 евро за 1 см3 объема двигателя</v>
          </cell>
        </row>
        <row r="10922">
          <cell r="B10922">
            <v>8703406022</v>
          </cell>
          <cell r="C10922" t="str">
            <v>- - - - - - - прочие</v>
          </cell>
          <cell r="D10922" t="str">
            <v>шт</v>
          </cell>
          <cell r="E10922">
            <v>16</v>
          </cell>
        </row>
        <row r="10923">
          <cell r="B10923">
            <v>8703406023</v>
          </cell>
          <cell r="C10923" t="str">
            <v>- - - - - - - у которых мощность двигателя внутреннего сгорания больше максимальной 30-минутной мощности электрического двигателя</v>
          </cell>
          <cell r="D10923" t="str">
            <v>шт</v>
          </cell>
          <cell r="E10923" t="str">
            <v>25, но не менее 0,45 евро за 1 см3 объема двигателя</v>
          </cell>
        </row>
        <row r="10924">
          <cell r="B10924">
            <v>8703406024</v>
          </cell>
          <cell r="C10924" t="str">
            <v>- - - - - - - прочие</v>
          </cell>
          <cell r="D10924" t="str">
            <v>шт</v>
          </cell>
          <cell r="E10924">
            <v>16</v>
          </cell>
        </row>
        <row r="10925">
          <cell r="B10925">
            <v>8703406028</v>
          </cell>
          <cell r="C10925" t="str">
            <v>- - - - - - - у которых мощность двигателя внутреннего сгорания больше максимальной 30-минутной мощности электрического двигателя</v>
          </cell>
          <cell r="D10925" t="str">
            <v>шт</v>
          </cell>
          <cell r="E10925" t="str">
            <v>25, но не менее 0,45 евро за 1 см3 объема двигателя</v>
          </cell>
        </row>
        <row r="10926">
          <cell r="B10926">
            <v>8703406029</v>
          </cell>
          <cell r="C10926" t="str">
            <v>- - - - - - - прочие</v>
          </cell>
          <cell r="D10926" t="str">
            <v>шт</v>
          </cell>
          <cell r="E10926">
            <v>16</v>
          </cell>
        </row>
        <row r="10927">
          <cell r="B10927">
            <v>8703406031</v>
          </cell>
          <cell r="C10927" t="str">
            <v>- - - - - - - - у которых мощность двигателя внутреннего сгорания больше максимальной 30-минутной мощности электрического двигателя</v>
          </cell>
          <cell r="D10927" t="str">
            <v>шт</v>
          </cell>
          <cell r="E10927" t="str">
            <v>2,2 евро за 1 см3 объема двигателя</v>
          </cell>
        </row>
        <row r="10928">
          <cell r="B10928">
            <v>8703406032</v>
          </cell>
          <cell r="C10928" t="str">
            <v>- - - - - - - - прочие</v>
          </cell>
          <cell r="D10928" t="str">
            <v>шт</v>
          </cell>
          <cell r="E10928">
            <v>16</v>
          </cell>
        </row>
        <row r="10929">
          <cell r="B10929">
            <v>8703406033</v>
          </cell>
          <cell r="C10929" t="str">
            <v>- - - - - - - - у которых мощность двигателя внутреннего сгорания больше максимальной 30-минутной мощности электрического двигателя</v>
          </cell>
          <cell r="D10929" t="str">
            <v>шт</v>
          </cell>
          <cell r="E10929" t="str">
            <v>25, но не менее 0,55 евро за 1 см3 объема двигателя</v>
          </cell>
        </row>
        <row r="10930">
          <cell r="B10930">
            <v>8703406034</v>
          </cell>
          <cell r="C10930" t="str">
            <v>- - - - - - - - прочие</v>
          </cell>
          <cell r="D10930" t="str">
            <v>шт</v>
          </cell>
          <cell r="E10930">
            <v>16</v>
          </cell>
        </row>
        <row r="10931">
          <cell r="B10931">
            <v>8703406038</v>
          </cell>
          <cell r="C10931" t="str">
            <v>- - - - - - - - у которых мощность двигателя внутреннего сгорания больше максимальной 30-минутной мощности электрического двигателя</v>
          </cell>
          <cell r="D10931" t="str">
            <v>шт</v>
          </cell>
          <cell r="E10931" t="str">
            <v>25, но не менее 0,55 евро за 1 см3 объема двигателя</v>
          </cell>
        </row>
        <row r="10932">
          <cell r="B10932">
            <v>8703406039</v>
          </cell>
          <cell r="C10932" t="str">
            <v>- - - - - - - - прочие</v>
          </cell>
          <cell r="D10932" t="str">
            <v>шт</v>
          </cell>
          <cell r="E10932">
            <v>16</v>
          </cell>
        </row>
        <row r="10933">
          <cell r="B10933">
            <v>8703406091</v>
          </cell>
          <cell r="C10933" t="str">
            <v>- - - - - - - - у которых мощность двигателя внутреннего сгорания больше максимальной 30-минутной мощности электрического двигателя</v>
          </cell>
          <cell r="D10933" t="str">
            <v>шт</v>
          </cell>
          <cell r="E10933" t="str">
            <v>2,2 евро за 1 см3 объема двигателя</v>
          </cell>
        </row>
        <row r="10934">
          <cell r="B10934">
            <v>8703406092</v>
          </cell>
          <cell r="C10934" t="str">
            <v>- - - - - - - - прочие</v>
          </cell>
          <cell r="D10934" t="str">
            <v>шт</v>
          </cell>
          <cell r="E10934">
            <v>16</v>
          </cell>
        </row>
        <row r="10935">
          <cell r="B10935">
            <v>8703406093</v>
          </cell>
          <cell r="C10935" t="str">
            <v>- - - - - - - - у которых мощность двигателя внутреннего сгорания больше максимальной 30-минутной мощности электрического двигателя</v>
          </cell>
          <cell r="D10935" t="str">
            <v>шт</v>
          </cell>
          <cell r="E10935" t="str">
            <v>25, но не менее 0,55 евро за 1 см3 объема двигателя</v>
          </cell>
        </row>
        <row r="10936">
          <cell r="B10936">
            <v>8703406094</v>
          </cell>
          <cell r="C10936" t="str">
            <v>- - - - - - - - прочие</v>
          </cell>
          <cell r="D10936" t="str">
            <v>шт</v>
          </cell>
          <cell r="E10936">
            <v>16</v>
          </cell>
        </row>
        <row r="10937">
          <cell r="B10937">
            <v>8703406098</v>
          </cell>
          <cell r="C10937" t="str">
            <v>- - - - - - - - у которых мощность двигателя внутреннего сгорания больше максимальной 30-минутной мощности электрического двигателя</v>
          </cell>
          <cell r="D10937" t="str">
            <v>шт</v>
          </cell>
          <cell r="E10937" t="str">
            <v>25, но не менее 0,55 евро за 1 см3 объема двигателя</v>
          </cell>
        </row>
        <row r="10938">
          <cell r="B10938">
            <v>8703406099</v>
          </cell>
          <cell r="C10938" t="str">
            <v>- - - - - - - - прочие</v>
          </cell>
          <cell r="D10938" t="str">
            <v>шт</v>
          </cell>
          <cell r="E10938">
            <v>16</v>
          </cell>
        </row>
        <row r="10939">
          <cell r="B10939">
            <v>8703407010</v>
          </cell>
          <cell r="C10939" t="str">
            <v>- - - - автомобили, специально предназначенные для медицинских целей</v>
          </cell>
          <cell r="D10939" t="str">
            <v>шт</v>
          </cell>
          <cell r="E10939">
            <v>0</v>
          </cell>
        </row>
        <row r="10940">
          <cell r="B10940">
            <v>8703407091</v>
          </cell>
          <cell r="C10940" t="str">
            <v>- - - - - - у которых мощность двигателя внутреннего сгорания больше максимальной 30-минутной мощности электрического двигателя</v>
          </cell>
          <cell r="D10940" t="str">
            <v>шт</v>
          </cell>
          <cell r="E10940" t="str">
            <v>16,4, но не менее 1,54 евро за 1 см3 объема двигателя</v>
          </cell>
        </row>
        <row r="10941">
          <cell r="B10941">
            <v>8703407092</v>
          </cell>
          <cell r="C10941" t="str">
            <v>- - - - - - прочие</v>
          </cell>
          <cell r="D10941" t="str">
            <v>шт</v>
          </cell>
          <cell r="E10941">
            <v>16</v>
          </cell>
        </row>
        <row r="10942">
          <cell r="B10942">
            <v>8703407098</v>
          </cell>
          <cell r="C10942" t="str">
            <v>- - - - - - у которых мощность двигателя внутреннего сгорания больше максимальной 30-минутной мощности электрического двигателя</v>
          </cell>
          <cell r="D10942" t="str">
            <v>шт</v>
          </cell>
          <cell r="E10942" t="str">
            <v>23, но не менее 1,57 евро за 1 см3 объема двигателя</v>
          </cell>
        </row>
        <row r="10943">
          <cell r="B10943">
            <v>8703407099</v>
          </cell>
          <cell r="C10943" t="str">
            <v>- - - - - - прочие</v>
          </cell>
          <cell r="D10943" t="str">
            <v>шт</v>
          </cell>
          <cell r="E10943">
            <v>16</v>
          </cell>
        </row>
        <row r="10944">
          <cell r="B10944">
            <v>8703408010</v>
          </cell>
          <cell r="C10944" t="str">
            <v>- - - - автомобили, специально предназначенные для медицинских целей</v>
          </cell>
          <cell r="D10944" t="str">
            <v>шт</v>
          </cell>
          <cell r="E10944">
            <v>0</v>
          </cell>
        </row>
        <row r="10945">
          <cell r="B10945">
            <v>8703408091</v>
          </cell>
          <cell r="C10945" t="str">
            <v>- - - - - - у которых мощность двигателя внутреннего сгорания больше максимальной 30-минутной мощности электрического двигателя</v>
          </cell>
          <cell r="D10945" t="str">
            <v>шт</v>
          </cell>
          <cell r="E10945" t="str">
            <v>3,2 евро за 1 см3 объема двигателя</v>
          </cell>
        </row>
        <row r="10946">
          <cell r="B10946">
            <v>8703408092</v>
          </cell>
          <cell r="C10946" t="str">
            <v>- - - - - - прочие</v>
          </cell>
          <cell r="D10946" t="str">
            <v>шт</v>
          </cell>
          <cell r="E10946">
            <v>16</v>
          </cell>
        </row>
        <row r="10947">
          <cell r="B10947">
            <v>8703408093</v>
          </cell>
          <cell r="C10947" t="str">
            <v>- - - - - - у которых мощность двигателя внутреннего сгорания больше максимальной 30-минутной мощности электрического двигателя</v>
          </cell>
          <cell r="D10947" t="str">
            <v>шт</v>
          </cell>
          <cell r="E10947" t="str">
            <v>25, но не менее 1 евро за 1 см3 объема двигателя</v>
          </cell>
        </row>
        <row r="10948">
          <cell r="B10948">
            <v>8703408094</v>
          </cell>
          <cell r="C10948" t="str">
            <v>- - - - - - прочие</v>
          </cell>
          <cell r="D10948" t="str">
            <v>шт</v>
          </cell>
          <cell r="E10948">
            <v>16</v>
          </cell>
        </row>
        <row r="10949">
          <cell r="B10949">
            <v>8703408098</v>
          </cell>
          <cell r="C10949" t="str">
            <v>- - - - - - у которых мощность двигателя внутреннего сгорания больше максимальной 30-минутной мощности электрического двигателя</v>
          </cell>
          <cell r="D10949" t="str">
            <v>шт</v>
          </cell>
          <cell r="E10949" t="str">
            <v>25, но не менее 1 евро за 1 см3 объема двигателя</v>
          </cell>
        </row>
        <row r="10950">
          <cell r="B10950">
            <v>8703408099</v>
          </cell>
          <cell r="C10950" t="str">
            <v>- - - - - - прочие</v>
          </cell>
          <cell r="D10950" t="str">
            <v>шт</v>
          </cell>
          <cell r="E10950">
            <v>16</v>
          </cell>
        </row>
        <row r="10951">
          <cell r="B10951">
            <v>8703501010</v>
          </cell>
          <cell r="C10951" t="str">
            <v>- - - - автомобили, специально предназначенные для медицинских целей</v>
          </cell>
          <cell r="D10951" t="str">
            <v>шт</v>
          </cell>
          <cell r="E10951">
            <v>0</v>
          </cell>
        </row>
        <row r="10952">
          <cell r="B10952">
            <v>8703501091</v>
          </cell>
          <cell r="C10952" t="str">
            <v>- - - - - у которых мощность двигателя внутреннего сгорания больше максимальной 30-минутной мощности электрического двигателя</v>
          </cell>
          <cell r="D10952" t="str">
            <v>шт</v>
          </cell>
          <cell r="E10952" t="str">
            <v>23, но не менее 0,8 евро за 1 см3 объема двигателя</v>
          </cell>
        </row>
        <row r="10953">
          <cell r="B10953">
            <v>8703501099</v>
          </cell>
          <cell r="C10953" t="str">
            <v>- - - - - прочие</v>
          </cell>
          <cell r="D10953" t="str">
            <v>шт</v>
          </cell>
          <cell r="E10953">
            <v>16</v>
          </cell>
        </row>
        <row r="10954">
          <cell r="B10954">
            <v>8703502010</v>
          </cell>
          <cell r="C10954" t="str">
            <v>- - - - автомобили, специально предназначенные для медицинских целей</v>
          </cell>
          <cell r="D10954" t="str">
            <v>шт</v>
          </cell>
          <cell r="E10954">
            <v>0</v>
          </cell>
        </row>
        <row r="10955">
          <cell r="B10955">
            <v>8703502091</v>
          </cell>
          <cell r="C10955" t="str">
            <v>- - - - - - у которых мощность двигателя внутреннего сгорания больше максимальной 30-минутной мощности электрического двигателя</v>
          </cell>
          <cell r="D10955" t="str">
            <v>шт</v>
          </cell>
          <cell r="E10955" t="str">
            <v>1,5 евро за 1 см3 объема двигателя</v>
          </cell>
        </row>
        <row r="10956">
          <cell r="B10956">
            <v>8703502092</v>
          </cell>
          <cell r="C10956" t="str">
            <v>- - - - - - прочие</v>
          </cell>
          <cell r="D10956" t="str">
            <v>шт</v>
          </cell>
          <cell r="E10956">
            <v>16</v>
          </cell>
        </row>
        <row r="10957">
          <cell r="B10957">
            <v>8703502093</v>
          </cell>
          <cell r="C10957" t="str">
            <v>- - - - - - у которых мощность двигателя внутреннего сгорания больше максимальной 30-минутной мощности электрического двигателя</v>
          </cell>
          <cell r="D10957" t="str">
            <v>шт</v>
          </cell>
          <cell r="E10957" t="str">
            <v>25, но не менее 0,4 евро за 1 см3 объема двигателя</v>
          </cell>
        </row>
        <row r="10958">
          <cell r="B10958">
            <v>8703502094</v>
          </cell>
          <cell r="C10958" t="str">
            <v>- - - - - - прочие</v>
          </cell>
          <cell r="D10958" t="str">
            <v>шт</v>
          </cell>
          <cell r="E10958">
            <v>16</v>
          </cell>
        </row>
        <row r="10959">
          <cell r="B10959">
            <v>8703502098</v>
          </cell>
          <cell r="C10959" t="str">
            <v>- - - - - - у которых мощность двигателя внутреннего сгорания больше максимальной 30-минутной мощности электрического двигателя</v>
          </cell>
          <cell r="D10959" t="str">
            <v>шт</v>
          </cell>
          <cell r="E10959" t="str">
            <v>25, но не менее 0,4 евро за 1 см3 объема двигателя</v>
          </cell>
        </row>
        <row r="10960">
          <cell r="B10960">
            <v>8703502099</v>
          </cell>
          <cell r="C10960" t="str">
            <v>- - - - - - прочие</v>
          </cell>
          <cell r="D10960" t="str">
            <v>шт</v>
          </cell>
          <cell r="E10960">
            <v>16</v>
          </cell>
        </row>
        <row r="10961">
          <cell r="B10961">
            <v>8703503101</v>
          </cell>
          <cell r="C10961" t="str">
            <v>- - - - - у которых мощность двигателя внутреннего сгорания больше максимальной 30-минутной мощности электрического двигателя</v>
          </cell>
          <cell r="D10961" t="str">
            <v>шт</v>
          </cell>
          <cell r="E10961" t="str">
            <v>20, но не менее 0,85 евро за 1 см3 объема двигателя</v>
          </cell>
        </row>
        <row r="10962">
          <cell r="B10962">
            <v>8703503109</v>
          </cell>
          <cell r="C10962" t="str">
            <v>- - - - - прочие</v>
          </cell>
          <cell r="D10962" t="str">
            <v>шт</v>
          </cell>
          <cell r="E10962">
            <v>16</v>
          </cell>
        </row>
        <row r="10963">
          <cell r="B10963">
            <v>8703503910</v>
          </cell>
          <cell r="C10963" t="str">
            <v>- - - - - автомобили, специально предназначенные для медицинских целей</v>
          </cell>
          <cell r="D10963" t="str">
            <v>шт</v>
          </cell>
          <cell r="E10963">
            <v>0</v>
          </cell>
        </row>
        <row r="10964">
          <cell r="B10964">
            <v>8703503991</v>
          </cell>
          <cell r="C10964" t="str">
            <v>- - - - - - у которых мощность двигателя внутреннего сгорания больше максимальной 30-минутной мощности электрического двигателя</v>
          </cell>
          <cell r="D10964" t="str">
            <v>шт</v>
          </cell>
          <cell r="E10964" t="str">
            <v>23, но не менее 1,2 евро за 1 см3 объема двигателя</v>
          </cell>
        </row>
        <row r="10965">
          <cell r="B10965">
            <v>8703503999</v>
          </cell>
          <cell r="C10965" t="str">
            <v>- - - - - - прочие</v>
          </cell>
          <cell r="D10965" t="str">
            <v>шт</v>
          </cell>
          <cell r="E10965">
            <v>16</v>
          </cell>
        </row>
        <row r="10966">
          <cell r="B10966">
            <v>8703504010</v>
          </cell>
          <cell r="C10966" t="str">
            <v>- - - - автомобили, специально предназначенные для медицинских целей</v>
          </cell>
          <cell r="D10966" t="str">
            <v>шт</v>
          </cell>
          <cell r="E10966">
            <v>0</v>
          </cell>
        </row>
        <row r="10967">
          <cell r="B10967">
            <v>8703504091</v>
          </cell>
          <cell r="C10967" t="str">
            <v>- - - - - - у которых мощность двигателя внутреннего сгорания больше максимальной 30-минутной мощности электрического двигателя</v>
          </cell>
          <cell r="D10967" t="str">
            <v>шт</v>
          </cell>
          <cell r="E10967" t="str">
            <v>2,2 евро за 1 см3 объема двигателя</v>
          </cell>
        </row>
        <row r="10968">
          <cell r="B10968">
            <v>8703504092</v>
          </cell>
          <cell r="C10968" t="str">
            <v>- - - - - - прочие</v>
          </cell>
          <cell r="D10968" t="str">
            <v>шт</v>
          </cell>
          <cell r="E10968">
            <v>16</v>
          </cell>
        </row>
        <row r="10969">
          <cell r="B10969">
            <v>8703504093</v>
          </cell>
          <cell r="C10969" t="str">
            <v>- - - - - - у которых мощность двигателя внутреннего сгорания больше максимальной 30-минутной мощности электрического двигателя</v>
          </cell>
          <cell r="D10969" t="str">
            <v>шт</v>
          </cell>
          <cell r="E10969" t="str">
            <v>25, но не менее 0,5 евро за 1 см3 объема двигателя</v>
          </cell>
        </row>
        <row r="10970">
          <cell r="B10970">
            <v>8703504094</v>
          </cell>
          <cell r="C10970" t="str">
            <v>- - - - - - прочие</v>
          </cell>
          <cell r="D10970" t="str">
            <v>шт</v>
          </cell>
          <cell r="E10970">
            <v>16</v>
          </cell>
        </row>
        <row r="10971">
          <cell r="B10971">
            <v>8703504098</v>
          </cell>
          <cell r="C10971" t="str">
            <v>- - - - - - у которых мощность двигателя внутреннего сгорания больше максимальной 30-минутной мощности электрического двигателя</v>
          </cell>
          <cell r="D10971" t="str">
            <v>шт</v>
          </cell>
          <cell r="E10971" t="str">
            <v>25, но не менее 0,5 евро за 1 см3 объема двигателя</v>
          </cell>
        </row>
        <row r="10972">
          <cell r="B10972">
            <v>8703504099</v>
          </cell>
          <cell r="C10972" t="str">
            <v>- - - - - - прочие</v>
          </cell>
          <cell r="D10972" t="str">
            <v>шт</v>
          </cell>
          <cell r="E10972">
            <v>16</v>
          </cell>
        </row>
        <row r="10973">
          <cell r="B10973">
            <v>8703505101</v>
          </cell>
          <cell r="C10973" t="str">
            <v>- - - - - у которых мощность двигателя внутреннего сгорания больше максимальной 30-минутной мощности электрического двигателя</v>
          </cell>
          <cell r="D10973" t="str">
            <v>шт</v>
          </cell>
          <cell r="E10973" t="str">
            <v>20, но не менее 1,12 евро за 1 см3 объема двигателя</v>
          </cell>
        </row>
        <row r="10974">
          <cell r="B10974">
            <v>8703505109</v>
          </cell>
          <cell r="C10974" t="str">
            <v>- - - - - прочие</v>
          </cell>
          <cell r="D10974" t="str">
            <v>шт</v>
          </cell>
          <cell r="E10974">
            <v>16</v>
          </cell>
        </row>
        <row r="10975">
          <cell r="B10975">
            <v>8703505910</v>
          </cell>
          <cell r="C10975" t="str">
            <v>- - - - - автомобили, специально предназначенные для медицинских целей</v>
          </cell>
          <cell r="D10975" t="str">
            <v>шт</v>
          </cell>
          <cell r="E10975">
            <v>0</v>
          </cell>
        </row>
        <row r="10976">
          <cell r="B10976">
            <v>8703505991</v>
          </cell>
          <cell r="C10976" t="str">
            <v>- - - - - - у которых мощность двигателя внутреннего сгорания больше максимальной 30-минутной мощности электрического двигателя</v>
          </cell>
          <cell r="D10976" t="str">
            <v>шт</v>
          </cell>
          <cell r="E10976" t="str">
            <v>23, но не менее 1,57 евро за 1 см3 объема двигателя</v>
          </cell>
        </row>
        <row r="10977">
          <cell r="B10977">
            <v>8703505999</v>
          </cell>
          <cell r="C10977" t="str">
            <v>- - - - - - прочие</v>
          </cell>
          <cell r="D10977" t="str">
            <v>шт</v>
          </cell>
          <cell r="E10977">
            <v>16</v>
          </cell>
        </row>
        <row r="10978">
          <cell r="B10978">
            <v>8703506010</v>
          </cell>
          <cell r="C10978" t="str">
            <v>- - - - автомобили, специально предназначенные для медицинских целей</v>
          </cell>
          <cell r="D10978" t="str">
            <v>шт</v>
          </cell>
          <cell r="E10978">
            <v>0</v>
          </cell>
        </row>
        <row r="10979">
          <cell r="B10979">
            <v>8703506091</v>
          </cell>
          <cell r="C10979" t="str">
            <v>- - - - - - у которых мощность двигателя внутреннего сгорания больше максимальной 30-минутной мощности электрического двигателя</v>
          </cell>
          <cell r="D10979" t="str">
            <v>шт</v>
          </cell>
          <cell r="E10979" t="str">
            <v>3,2 евро за 1 см3 объема двигателя</v>
          </cell>
        </row>
        <row r="10980">
          <cell r="B10980">
            <v>8703506092</v>
          </cell>
          <cell r="C10980" t="str">
            <v>- - - - - - прочие</v>
          </cell>
          <cell r="D10980" t="str">
            <v>шт</v>
          </cell>
          <cell r="E10980">
            <v>16</v>
          </cell>
        </row>
        <row r="10981">
          <cell r="B10981">
            <v>8703506093</v>
          </cell>
          <cell r="C10981" t="str">
            <v>- - - - - - у которых мощность двигателя внутреннего сгорания больше максимальной 30-минутной мощности электрического двигателя</v>
          </cell>
          <cell r="D10981" t="str">
            <v>шт</v>
          </cell>
          <cell r="E10981" t="str">
            <v>25, но не менее 1 евро за 1 см3 объема двигателя</v>
          </cell>
        </row>
        <row r="10982">
          <cell r="B10982">
            <v>8703506094</v>
          </cell>
          <cell r="C10982" t="str">
            <v>- - - - - - прочие</v>
          </cell>
          <cell r="D10982" t="str">
            <v>шт</v>
          </cell>
          <cell r="E10982">
            <v>16</v>
          </cell>
        </row>
        <row r="10983">
          <cell r="B10983">
            <v>8703506098</v>
          </cell>
          <cell r="C10983" t="str">
            <v>- - - - - - у которых мощность двигателя внутреннего сгорания больше максимальной 30-минутной мощности электрического двигателя</v>
          </cell>
          <cell r="D10983" t="str">
            <v>шт</v>
          </cell>
          <cell r="E10983" t="str">
            <v>25, но не менее 1 евро за 1 см3 объема двигателя</v>
          </cell>
        </row>
        <row r="10984">
          <cell r="B10984">
            <v>8703506099</v>
          </cell>
          <cell r="C10984" t="str">
            <v>- - - - - - прочие</v>
          </cell>
          <cell r="D10984" t="str">
            <v>шт</v>
          </cell>
          <cell r="E10984">
            <v>16</v>
          </cell>
        </row>
        <row r="10985">
          <cell r="B10985">
            <v>8703601010</v>
          </cell>
          <cell r="C10985" t="str">
            <v>- - - - автомобили, специально предназначенные для медицинских целей</v>
          </cell>
          <cell r="D10985" t="str">
            <v>шт</v>
          </cell>
          <cell r="E10985">
            <v>0</v>
          </cell>
        </row>
        <row r="10986">
          <cell r="B10986">
            <v>8703601092</v>
          </cell>
          <cell r="C10986" t="str">
            <v>- - - - - - прочие</v>
          </cell>
          <cell r="D10986" t="str">
            <v>шт</v>
          </cell>
          <cell r="E10986">
            <v>16</v>
          </cell>
        </row>
        <row r="10987">
          <cell r="B10987">
            <v>8703601098</v>
          </cell>
          <cell r="C10987" t="str">
            <v>- - - - - - у которых мощность двигателя внутреннего сгорания больше максимальной 30-минутной мощности электрического двигателя</v>
          </cell>
          <cell r="D10987" t="str">
            <v>шт</v>
          </cell>
          <cell r="E10987" t="str">
            <v>23, но не менее 0,67 евро за 1 см3 объема двигателя</v>
          </cell>
        </row>
        <row r="10988">
          <cell r="B10988">
            <v>8703601099</v>
          </cell>
          <cell r="C10988" t="str">
            <v>- - - - - - прочие</v>
          </cell>
          <cell r="D10988" t="str">
            <v>шт</v>
          </cell>
          <cell r="E10988">
            <v>16</v>
          </cell>
        </row>
        <row r="10989">
          <cell r="B10989">
            <v>8703602010</v>
          </cell>
          <cell r="C10989" t="str">
            <v>- - - - автомобили, специально предназначенные для медицинских целей</v>
          </cell>
          <cell r="D10989" t="str">
            <v>шт</v>
          </cell>
          <cell r="E10989">
            <v>0</v>
          </cell>
        </row>
        <row r="10990">
          <cell r="B10990">
            <v>8703602091</v>
          </cell>
          <cell r="C10990" t="str">
            <v>- - - - - - у которых мощность двигателя внутреннего сгорания больше максимальной 30-минутной мощности электрического двигателя</v>
          </cell>
          <cell r="D10990" t="str">
            <v>шт</v>
          </cell>
          <cell r="E10990" t="str">
            <v>1,4 евро за 1 см3 объема двигателя</v>
          </cell>
        </row>
        <row r="10991">
          <cell r="B10991">
            <v>8703602092</v>
          </cell>
          <cell r="C10991" t="str">
            <v>- - - - - - прочие</v>
          </cell>
          <cell r="D10991" t="str">
            <v>шт</v>
          </cell>
          <cell r="E10991">
            <v>16</v>
          </cell>
        </row>
        <row r="10992">
          <cell r="B10992">
            <v>8703602093</v>
          </cell>
          <cell r="C10992" t="str">
            <v>- - - - - - у которых мощность двигателя внутреннего сгорания больше максимальной 30-минутной мощности электрического двигателя</v>
          </cell>
          <cell r="D10992" t="str">
            <v>шт</v>
          </cell>
          <cell r="E10992" t="str">
            <v>25, но не менее 0,45 евро за 1 см3 объема двигателя</v>
          </cell>
        </row>
        <row r="10993">
          <cell r="B10993">
            <v>8703602094</v>
          </cell>
          <cell r="C10993" t="str">
            <v>- - - - - - прочие</v>
          </cell>
          <cell r="D10993" t="str">
            <v>шт</v>
          </cell>
          <cell r="E10993">
            <v>16</v>
          </cell>
        </row>
        <row r="10994">
          <cell r="B10994">
            <v>8703602098</v>
          </cell>
          <cell r="C10994" t="str">
            <v>- - - - - - у которых мощность двигателя внутреннего сгорания больше максимальной 30-минутной мощности электрического двигателя</v>
          </cell>
          <cell r="D10994" t="str">
            <v>шт</v>
          </cell>
          <cell r="E10994" t="str">
            <v>25, но не менее 0,45 евро за 1 см3 объема двигателя</v>
          </cell>
        </row>
        <row r="10995">
          <cell r="B10995">
            <v>8703602099</v>
          </cell>
          <cell r="C10995" t="str">
            <v>- - - - - - прочие</v>
          </cell>
          <cell r="D10995" t="str">
            <v>шт</v>
          </cell>
          <cell r="E10995">
            <v>16</v>
          </cell>
        </row>
        <row r="10996">
          <cell r="B10996">
            <v>8703603010</v>
          </cell>
          <cell r="C10996" t="str">
            <v>- - - - автомобили, специально предназначенные для медицинских целей</v>
          </cell>
          <cell r="D10996" t="str">
            <v>шт</v>
          </cell>
          <cell r="E10996">
            <v>0</v>
          </cell>
        </row>
        <row r="10997">
          <cell r="B10997">
            <v>8703603091</v>
          </cell>
          <cell r="C10997" t="str">
            <v>- - - - - - у которых мощность двигателя внутреннего сгорания больше максимальной 30-минутной мощности электрического двигателя</v>
          </cell>
          <cell r="D10997" t="str">
            <v>шт</v>
          </cell>
          <cell r="E10997" t="str">
            <v>23, но не менее 0,8 евро за 1 см3 объема двигателя</v>
          </cell>
        </row>
        <row r="10998">
          <cell r="B10998">
            <v>8703603092</v>
          </cell>
          <cell r="C10998" t="str">
            <v>- - - - - - прочие</v>
          </cell>
          <cell r="D10998" t="str">
            <v>шт</v>
          </cell>
          <cell r="E10998">
            <v>16</v>
          </cell>
        </row>
        <row r="10999">
          <cell r="B10999">
            <v>8703603098</v>
          </cell>
          <cell r="C10999" t="str">
            <v>- - - - - - у которых мощность двигателя внутреннего сгорания больше максимальной 30-минутной мощности электрического двигателя</v>
          </cell>
          <cell r="D10999" t="str">
            <v>шт</v>
          </cell>
          <cell r="E10999" t="str">
            <v>23, но не менее 0,73 евро за 1 см3 объема двигателя</v>
          </cell>
        </row>
        <row r="11000">
          <cell r="B11000">
            <v>8703603099</v>
          </cell>
          <cell r="C11000" t="str">
            <v>- - - - - - прочие</v>
          </cell>
          <cell r="D11000" t="str">
            <v>шт</v>
          </cell>
          <cell r="E11000">
            <v>16</v>
          </cell>
        </row>
        <row r="11001">
          <cell r="B11001">
            <v>8703604010</v>
          </cell>
          <cell r="C11001" t="str">
            <v>- - - - автомобили, специально предназначенные для медицинских целей</v>
          </cell>
          <cell r="D11001" t="str">
            <v>шт</v>
          </cell>
          <cell r="E11001">
            <v>0</v>
          </cell>
        </row>
        <row r="11002">
          <cell r="B11002">
            <v>8703604091</v>
          </cell>
          <cell r="C11002" t="str">
            <v>- - - - - - у которых мощность двигателя внутреннего сгорания больше максимальной 30-минутной мощности электрического двигателя</v>
          </cell>
          <cell r="D11002" t="str">
            <v>шт</v>
          </cell>
          <cell r="E11002" t="str">
            <v>1,5 евро за 1 см3 объема двигателя</v>
          </cell>
        </row>
        <row r="11003">
          <cell r="B11003">
            <v>8703604092</v>
          </cell>
          <cell r="C11003" t="str">
            <v>- - - - - - прочие</v>
          </cell>
          <cell r="D11003" t="str">
            <v>шт</v>
          </cell>
          <cell r="E11003">
            <v>16</v>
          </cell>
        </row>
        <row r="11004">
          <cell r="B11004">
            <v>8703604093</v>
          </cell>
          <cell r="C11004" t="str">
            <v>- - - - - - у которых мощность двигателя внутреннего сгорания больше максимальной 30-минутной мощности электрического двигателя</v>
          </cell>
          <cell r="D11004" t="str">
            <v>шт</v>
          </cell>
          <cell r="E11004" t="str">
            <v>25, но не менее 0,5 евро за 1 см3 объема двигателя</v>
          </cell>
        </row>
        <row r="11005">
          <cell r="B11005">
            <v>8703604094</v>
          </cell>
          <cell r="C11005" t="str">
            <v>- - - - - - прочие</v>
          </cell>
          <cell r="D11005" t="str">
            <v>шт</v>
          </cell>
          <cell r="E11005">
            <v>16</v>
          </cell>
        </row>
        <row r="11006">
          <cell r="B11006">
            <v>8703604098</v>
          </cell>
          <cell r="C11006" t="str">
            <v>- - - - - - у которых мощность двигателя внутреннего сгорания больше максимальной 30-минутной мощности электрического двигателя</v>
          </cell>
          <cell r="D11006" t="str">
            <v>шт</v>
          </cell>
          <cell r="E11006" t="str">
            <v>25, но не менее 0,5 евро за 1 см3 объема двигателя</v>
          </cell>
        </row>
        <row r="11007">
          <cell r="B11007">
            <v>8703604099</v>
          </cell>
          <cell r="C11007" t="str">
            <v>- - - - - - прочие</v>
          </cell>
          <cell r="D11007" t="str">
            <v>шт</v>
          </cell>
          <cell r="E11007">
            <v>16</v>
          </cell>
        </row>
        <row r="11008">
          <cell r="B11008">
            <v>8703605101</v>
          </cell>
          <cell r="C11008" t="str">
            <v>- - - - - у которых мощность двигателя внутреннего сгорания больше максимальной 30-минутной мощности электрического двигателя</v>
          </cell>
          <cell r="D11008" t="str">
            <v>шт</v>
          </cell>
          <cell r="E11008" t="str">
            <v>20, но не менее 0,85 евро за 1 см3 объема двигателя</v>
          </cell>
        </row>
        <row r="11009">
          <cell r="B11009">
            <v>8703605109</v>
          </cell>
          <cell r="C11009" t="str">
            <v>- - - - - прочие</v>
          </cell>
          <cell r="D11009" t="str">
            <v>шт</v>
          </cell>
          <cell r="E11009">
            <v>16</v>
          </cell>
        </row>
        <row r="11010">
          <cell r="B11010">
            <v>8703605910</v>
          </cell>
          <cell r="C11010" t="str">
            <v>- - - - - автомобили, специально предназначенные для медицинских целей</v>
          </cell>
          <cell r="D11010" t="str">
            <v>шт</v>
          </cell>
          <cell r="E11010">
            <v>0</v>
          </cell>
        </row>
        <row r="11011">
          <cell r="B11011">
            <v>8703605921</v>
          </cell>
          <cell r="C11011" t="str">
            <v>- - - - - - - у которых мощность двигателя внутреннего сгорания больше максимальной 30-минутной мощности электрического двигателя</v>
          </cell>
          <cell r="D11011" t="str">
            <v>шт</v>
          </cell>
          <cell r="E11011" t="str">
            <v>23, но не менее 0,83 евро за 1 см3 объема двигателя</v>
          </cell>
        </row>
        <row r="11012">
          <cell r="B11012">
            <v>8703605929</v>
          </cell>
          <cell r="C11012" t="str">
            <v>- - - - - - - прочие</v>
          </cell>
          <cell r="D11012" t="str">
            <v>шт</v>
          </cell>
          <cell r="E11012">
            <v>16</v>
          </cell>
        </row>
        <row r="11013">
          <cell r="B11013">
            <v>8703605991</v>
          </cell>
          <cell r="C11013" t="str">
            <v>- - - - - - - - у которых мощность двигателя внутреннего сгорания больше максимальной 30-минутной мощности электрического двигателя</v>
          </cell>
          <cell r="D11013" t="str">
            <v>шт</v>
          </cell>
          <cell r="E11013" t="str">
            <v>23, но не менее 1,2 евро за 1 см3 объема двигателя</v>
          </cell>
        </row>
        <row r="11014">
          <cell r="B11014">
            <v>8703605992</v>
          </cell>
          <cell r="C11014" t="str">
            <v>- - - - - - - - прочие</v>
          </cell>
          <cell r="D11014" t="str">
            <v>шт</v>
          </cell>
          <cell r="E11014">
            <v>16</v>
          </cell>
        </row>
        <row r="11015">
          <cell r="B11015">
            <v>8703605998</v>
          </cell>
          <cell r="C11015" t="str">
            <v>- - - - - - - - у которых мощность двигателя внутреннего сгорания больше максимальной 30-минутной мощности электрического двигателя</v>
          </cell>
          <cell r="D11015" t="str">
            <v>шт</v>
          </cell>
          <cell r="E11015" t="str">
            <v>23, но не менее 1,2 евро за 1 см3 объема двигателя</v>
          </cell>
        </row>
        <row r="11016">
          <cell r="B11016">
            <v>8703605999</v>
          </cell>
          <cell r="C11016" t="str">
            <v>- - - - - - - - прочие</v>
          </cell>
          <cell r="D11016" t="str">
            <v>шт</v>
          </cell>
          <cell r="E11016">
            <v>16</v>
          </cell>
        </row>
        <row r="11017">
          <cell r="B11017">
            <v>8703606010</v>
          </cell>
          <cell r="C11017" t="str">
            <v>- - - - автомобили, специально предназначенные для медицинских целей</v>
          </cell>
          <cell r="D11017" t="str">
            <v>шт</v>
          </cell>
          <cell r="E11017">
            <v>0</v>
          </cell>
        </row>
        <row r="11018">
          <cell r="B11018">
            <v>8703606021</v>
          </cell>
          <cell r="C11018" t="str">
            <v>- - - - - - - у которых мощность двигателя внутреннего сгорания больше максимальной 30-минутной мощности электрического двигателя</v>
          </cell>
          <cell r="D11018" t="str">
            <v>шт</v>
          </cell>
          <cell r="E11018" t="str">
            <v>1,6 евро за 1 см3 объема двигателя</v>
          </cell>
        </row>
        <row r="11019">
          <cell r="B11019">
            <v>8703606022</v>
          </cell>
          <cell r="C11019" t="str">
            <v>- - - - - - - прочие</v>
          </cell>
          <cell r="D11019" t="str">
            <v>шт</v>
          </cell>
          <cell r="E11019">
            <v>16</v>
          </cell>
        </row>
        <row r="11020">
          <cell r="B11020">
            <v>8703606023</v>
          </cell>
          <cell r="C11020" t="str">
            <v>- - - - - - - у которых мощность двигателя внутреннего сгорания больше максимальной 30-минутной мощности электрического двигателя</v>
          </cell>
          <cell r="D11020" t="str">
            <v>шт</v>
          </cell>
          <cell r="E11020" t="str">
            <v>25, но не менее 0,45 евро за 1 см3 объема двигателя</v>
          </cell>
        </row>
        <row r="11021">
          <cell r="B11021">
            <v>8703606024</v>
          </cell>
          <cell r="C11021" t="str">
            <v>- - - - - - - прочие</v>
          </cell>
          <cell r="D11021" t="str">
            <v>шт</v>
          </cell>
          <cell r="E11021">
            <v>16</v>
          </cell>
        </row>
        <row r="11022">
          <cell r="B11022">
            <v>8703606028</v>
          </cell>
          <cell r="C11022" t="str">
            <v>- - - - - - - у которых мощность двигателя внутреннего сгорания больше максимальной 30-минутной мощности электрического двигателя</v>
          </cell>
          <cell r="D11022" t="str">
            <v>шт</v>
          </cell>
          <cell r="E11022" t="str">
            <v>25, но не менее 0,45 евро за 1 см3 объема двигателя</v>
          </cell>
        </row>
        <row r="11023">
          <cell r="B11023">
            <v>8703606029</v>
          </cell>
          <cell r="C11023" t="str">
            <v>- - - - - - - прочие</v>
          </cell>
          <cell r="D11023" t="str">
            <v>шт</v>
          </cell>
          <cell r="E11023">
            <v>16</v>
          </cell>
        </row>
        <row r="11024">
          <cell r="B11024">
            <v>8703606031</v>
          </cell>
          <cell r="C11024" t="str">
            <v>- - - - - - - - у которых мощность двигателя внутреннего сгорания больше максимальной 30-минутной мощности электрического двигателя</v>
          </cell>
          <cell r="D11024" t="str">
            <v>шт</v>
          </cell>
          <cell r="E11024" t="str">
            <v>2,2 евро за 1 см3 объема двигателя</v>
          </cell>
        </row>
        <row r="11025">
          <cell r="B11025">
            <v>8703606032</v>
          </cell>
          <cell r="C11025" t="str">
            <v>- - - - - - - - прочие</v>
          </cell>
          <cell r="D11025" t="str">
            <v>шт</v>
          </cell>
          <cell r="E11025">
            <v>16</v>
          </cell>
        </row>
        <row r="11026">
          <cell r="B11026">
            <v>8703606033</v>
          </cell>
          <cell r="C11026" t="str">
            <v>- - - - - - - - у которых мощность двигателя внутреннего сгорания больше максимальной 30-минутной мощности электрического двигателя</v>
          </cell>
          <cell r="D11026" t="str">
            <v>шт</v>
          </cell>
          <cell r="E11026" t="str">
            <v>25, но не менее 0,55 евро за 1 см3 объема двигателя</v>
          </cell>
        </row>
        <row r="11027">
          <cell r="B11027">
            <v>8703606034</v>
          </cell>
          <cell r="C11027" t="str">
            <v>- - - - - - - - прочие</v>
          </cell>
          <cell r="D11027" t="str">
            <v>шт</v>
          </cell>
          <cell r="E11027">
            <v>16</v>
          </cell>
        </row>
        <row r="11028">
          <cell r="B11028">
            <v>8703606038</v>
          </cell>
          <cell r="C11028" t="str">
            <v>- - - - - - - - у которых мощность двигателя внутреннего сгорания больше максимальной 30-минутной мощности электрического двигателя</v>
          </cell>
          <cell r="D11028" t="str">
            <v>шт</v>
          </cell>
          <cell r="E11028" t="str">
            <v>25, но не менее 0,55 евро за 1 см3 объема двигателя</v>
          </cell>
        </row>
        <row r="11029">
          <cell r="B11029">
            <v>8703606039</v>
          </cell>
          <cell r="C11029" t="str">
            <v>- - - - - - - - прочие</v>
          </cell>
          <cell r="D11029" t="str">
            <v>шт</v>
          </cell>
          <cell r="E11029">
            <v>16</v>
          </cell>
        </row>
        <row r="11030">
          <cell r="B11030">
            <v>8703606091</v>
          </cell>
          <cell r="C11030" t="str">
            <v>- - - - - - - - у которых мощность двигателя внутреннего сгорания больше максимальной 30-минутной мощности электрического двигателя</v>
          </cell>
          <cell r="D11030" t="str">
            <v>шт</v>
          </cell>
          <cell r="E11030" t="str">
            <v>2,2 евро за 1 см3 объема двигателя</v>
          </cell>
        </row>
        <row r="11031">
          <cell r="B11031">
            <v>8703606092</v>
          </cell>
          <cell r="C11031" t="str">
            <v>- - - - - - - - прочие</v>
          </cell>
          <cell r="D11031" t="str">
            <v>шт</v>
          </cell>
          <cell r="E11031">
            <v>16</v>
          </cell>
        </row>
        <row r="11032">
          <cell r="B11032">
            <v>8703606093</v>
          </cell>
          <cell r="C11032" t="str">
            <v>- - - - - - - - у которых мощность двигателя внутреннего сгорания больше максимальной 30-минутной мощности электрического двигателя</v>
          </cell>
          <cell r="D11032" t="str">
            <v>шт</v>
          </cell>
          <cell r="E11032" t="str">
            <v>25, но не менее 0,55 евро за 1 см3 объема двигателя</v>
          </cell>
        </row>
        <row r="11033">
          <cell r="B11033">
            <v>8703606094</v>
          </cell>
          <cell r="C11033" t="str">
            <v>- - - - - - - - прочие</v>
          </cell>
          <cell r="D11033" t="str">
            <v>шт</v>
          </cell>
          <cell r="E11033">
            <v>16</v>
          </cell>
        </row>
        <row r="11034">
          <cell r="B11034">
            <v>8703606098</v>
          </cell>
          <cell r="C11034" t="str">
            <v>- - - - - - - - у которых мощность двигателя внутреннего сгорания больше максимальной 30-минутной мощности электрического двигателя</v>
          </cell>
          <cell r="D11034" t="str">
            <v>шт</v>
          </cell>
          <cell r="E11034" t="str">
            <v>25, но не менее 0,55 евро за 1 см3 объема двигателя</v>
          </cell>
        </row>
        <row r="11035">
          <cell r="B11035">
            <v>8703606099</v>
          </cell>
          <cell r="C11035" t="str">
            <v>- - - - - - - - прочие</v>
          </cell>
          <cell r="D11035" t="str">
            <v>шт</v>
          </cell>
          <cell r="E11035">
            <v>16</v>
          </cell>
        </row>
        <row r="11036">
          <cell r="B11036">
            <v>8703607010</v>
          </cell>
          <cell r="C11036" t="str">
            <v>- - - - автомобили, специально предназначенные для медицинских целей</v>
          </cell>
          <cell r="D11036" t="str">
            <v>шт</v>
          </cell>
          <cell r="E11036">
            <v>0</v>
          </cell>
        </row>
        <row r="11037">
          <cell r="B11037">
            <v>8703607091</v>
          </cell>
          <cell r="C11037" t="str">
            <v>- - - - - - у которых мощность двигателя внутреннего сгорания больше максимальной 30-минутной мощности электрического двигателя</v>
          </cell>
          <cell r="D11037" t="str">
            <v>шт</v>
          </cell>
          <cell r="E11037" t="str">
            <v>16,4, но не менее 1,54 евро за 1 см3 объема двигателя</v>
          </cell>
        </row>
        <row r="11038">
          <cell r="B11038">
            <v>8703607092</v>
          </cell>
          <cell r="C11038" t="str">
            <v>- - - - - - прочие</v>
          </cell>
          <cell r="D11038" t="str">
            <v>шт</v>
          </cell>
          <cell r="E11038">
            <v>16</v>
          </cell>
        </row>
        <row r="11039">
          <cell r="B11039">
            <v>8703607098</v>
          </cell>
          <cell r="C11039" t="str">
            <v>- - - - - - у которых мощность двигателя внутреннего сгорания больше максимальной 30-минутной мощности электрического двигателя</v>
          </cell>
          <cell r="D11039" t="str">
            <v>шт</v>
          </cell>
          <cell r="E11039" t="str">
            <v>23, но не менее 1,57 евро за 1 см3 объема двигателя</v>
          </cell>
        </row>
        <row r="11040">
          <cell r="B11040">
            <v>8703607099</v>
          </cell>
          <cell r="C11040" t="str">
            <v>- - - - - - прочие</v>
          </cell>
          <cell r="D11040" t="str">
            <v>шт</v>
          </cell>
          <cell r="E11040">
            <v>16</v>
          </cell>
        </row>
        <row r="11041">
          <cell r="B11041">
            <v>8703608010</v>
          </cell>
          <cell r="C11041" t="str">
            <v>- - - - автомобили, специально предназначенные для медицинских целей</v>
          </cell>
          <cell r="D11041" t="str">
            <v>шт</v>
          </cell>
          <cell r="E11041">
            <v>0</v>
          </cell>
        </row>
        <row r="11042">
          <cell r="B11042">
            <v>8703608091</v>
          </cell>
          <cell r="C11042" t="str">
            <v>- - - - - - у которых мощность двигателя внутреннего сгорания больше максимальной 30-минутной мощности электрического двигателя</v>
          </cell>
          <cell r="D11042" t="str">
            <v>шт</v>
          </cell>
          <cell r="E11042" t="str">
            <v>3,2 евро за 1 см3 объема двигателя</v>
          </cell>
        </row>
        <row r="11043">
          <cell r="B11043">
            <v>8703608092</v>
          </cell>
          <cell r="C11043" t="str">
            <v>- - - - - - прочие</v>
          </cell>
          <cell r="D11043" t="str">
            <v>шт</v>
          </cell>
          <cell r="E11043">
            <v>16</v>
          </cell>
        </row>
        <row r="11044">
          <cell r="B11044">
            <v>8703608093</v>
          </cell>
          <cell r="C11044" t="str">
            <v>- - - - - - у которых мощность двигателя внутреннего сгорания больше максимальной 30-минутной мощности электрического двигателя</v>
          </cell>
          <cell r="D11044" t="str">
            <v>шт</v>
          </cell>
          <cell r="E11044" t="str">
            <v>25, но не менее 1 евро за 1 см3 объема двигателя</v>
          </cell>
        </row>
        <row r="11045">
          <cell r="B11045">
            <v>8703608094</v>
          </cell>
          <cell r="C11045" t="str">
            <v>- - - - - - прочие</v>
          </cell>
          <cell r="D11045" t="str">
            <v>шт</v>
          </cell>
          <cell r="E11045">
            <v>16</v>
          </cell>
        </row>
        <row r="11046">
          <cell r="B11046">
            <v>8703608098</v>
          </cell>
          <cell r="C11046" t="str">
            <v>- - - - - - у которых мощность двигателя внутреннего сгорания больше максимальной 30-минутной мощности электрического двигателя</v>
          </cell>
          <cell r="D11046" t="str">
            <v>шт</v>
          </cell>
          <cell r="E11046" t="str">
            <v>25, но не менее 1 евро за 1 см3 объема двигателя</v>
          </cell>
        </row>
        <row r="11047">
          <cell r="B11047">
            <v>8703608099</v>
          </cell>
          <cell r="C11047" t="str">
            <v>- - - - - - прочие</v>
          </cell>
          <cell r="D11047" t="str">
            <v>шт</v>
          </cell>
          <cell r="E11047">
            <v>16</v>
          </cell>
        </row>
        <row r="11048">
          <cell r="B11048">
            <v>8703701010</v>
          </cell>
          <cell r="C11048" t="str">
            <v>- - - - автомобили, специально предназначенные для медицинских целей</v>
          </cell>
          <cell r="D11048" t="str">
            <v>шт</v>
          </cell>
          <cell r="E11048">
            <v>0</v>
          </cell>
        </row>
        <row r="11049">
          <cell r="B11049">
            <v>8703701091</v>
          </cell>
          <cell r="C11049" t="str">
            <v>- - - - - у которых мощность двигателя внутреннего сгорания больше максимальной 30-минутной мощности электрического двигателя</v>
          </cell>
          <cell r="D11049" t="str">
            <v>шт</v>
          </cell>
          <cell r="E11049" t="str">
            <v>23, но не менее 0,8 евро за 1 см3 объема двигателя</v>
          </cell>
        </row>
        <row r="11050">
          <cell r="B11050">
            <v>8703701099</v>
          </cell>
          <cell r="C11050" t="str">
            <v>- - - - - прочие</v>
          </cell>
          <cell r="D11050" t="str">
            <v>шт</v>
          </cell>
          <cell r="E11050">
            <v>16</v>
          </cell>
        </row>
        <row r="11051">
          <cell r="B11051">
            <v>8703702010</v>
          </cell>
          <cell r="C11051" t="str">
            <v>- - - - автомобили, специально предназначенные для медицинских целей</v>
          </cell>
          <cell r="D11051" t="str">
            <v>шт</v>
          </cell>
          <cell r="E11051">
            <v>0</v>
          </cell>
        </row>
        <row r="11052">
          <cell r="B11052">
            <v>8703702091</v>
          </cell>
          <cell r="C11052" t="str">
            <v>- - - - - - у которых мощность двигателя внутреннего сгорания больше максимальной 30-минутной мощности электрического двигателя</v>
          </cell>
          <cell r="D11052" t="str">
            <v>шт</v>
          </cell>
          <cell r="E11052" t="str">
            <v>1,5 евро за 1 см3 объема двигателя</v>
          </cell>
        </row>
        <row r="11053">
          <cell r="B11053">
            <v>8703702092</v>
          </cell>
          <cell r="C11053" t="str">
            <v>- - - - - - прочие</v>
          </cell>
          <cell r="D11053" t="str">
            <v>шт</v>
          </cell>
          <cell r="E11053">
            <v>16</v>
          </cell>
        </row>
        <row r="11054">
          <cell r="B11054">
            <v>8703702093</v>
          </cell>
          <cell r="C11054" t="str">
            <v>- - - - - - у которых мощность двигателя внутреннего сгорания больше максимальной 30-минутной мощности электрического двигателя</v>
          </cell>
          <cell r="D11054" t="str">
            <v>шт</v>
          </cell>
          <cell r="E11054" t="str">
            <v>25, но не менее 0,4 евро за 1 см3 объема двигателя</v>
          </cell>
        </row>
        <row r="11055">
          <cell r="B11055">
            <v>8703702094</v>
          </cell>
          <cell r="C11055" t="str">
            <v>- - - - - - прочие</v>
          </cell>
          <cell r="D11055" t="str">
            <v>шт</v>
          </cell>
          <cell r="E11055">
            <v>16</v>
          </cell>
        </row>
        <row r="11056">
          <cell r="B11056">
            <v>8703702098</v>
          </cell>
          <cell r="C11056" t="str">
            <v>- - - - - - у которых мощность двигателя внутреннего сгорания больше максимальной 30-минутной мощности электрического двигателя</v>
          </cell>
          <cell r="D11056" t="str">
            <v>шт</v>
          </cell>
          <cell r="E11056" t="str">
            <v>25, но не менее 0,4 евро за 1 см3 объема двигателя</v>
          </cell>
        </row>
        <row r="11057">
          <cell r="B11057">
            <v>8703702099</v>
          </cell>
          <cell r="C11057" t="str">
            <v>- - - - - - прочие</v>
          </cell>
          <cell r="D11057" t="str">
            <v>шт</v>
          </cell>
          <cell r="E11057">
            <v>16</v>
          </cell>
        </row>
        <row r="11058">
          <cell r="B11058">
            <v>8703703101</v>
          </cell>
          <cell r="C11058" t="str">
            <v>- - - - - у которых мощность двигателя внутреннего сгорания больше максимальной 30-минутной мощности электрического двигателя</v>
          </cell>
          <cell r="D11058" t="str">
            <v>шт</v>
          </cell>
          <cell r="E11058" t="str">
            <v>20, но не менее 0,85 евро за 1 см3 объема двигателя</v>
          </cell>
        </row>
        <row r="11059">
          <cell r="B11059">
            <v>8703703109</v>
          </cell>
          <cell r="C11059" t="str">
            <v>- - - - - прочие</v>
          </cell>
          <cell r="D11059" t="str">
            <v>шт</v>
          </cell>
          <cell r="E11059">
            <v>16</v>
          </cell>
        </row>
        <row r="11060">
          <cell r="B11060">
            <v>8703703910</v>
          </cell>
          <cell r="C11060" t="str">
            <v>- - - - - автомобили, специально предназначенные для медицинских целей</v>
          </cell>
          <cell r="D11060" t="str">
            <v>шт</v>
          </cell>
          <cell r="E11060">
            <v>0</v>
          </cell>
        </row>
        <row r="11061">
          <cell r="B11061">
            <v>8703703991</v>
          </cell>
          <cell r="C11061" t="str">
            <v>- - - - - - у которых мощность двигателя внутреннего сгорания больше максимальной 30-минутной мощности электрического двигателя</v>
          </cell>
          <cell r="D11061" t="str">
            <v>шт</v>
          </cell>
          <cell r="E11061" t="str">
            <v>23, но не менее 1,2 евро за 1 см3 объема двигателя</v>
          </cell>
        </row>
        <row r="11062">
          <cell r="B11062">
            <v>8703703999</v>
          </cell>
          <cell r="C11062" t="str">
            <v>- - - - - - прочие</v>
          </cell>
          <cell r="D11062" t="str">
            <v>шт</v>
          </cell>
          <cell r="E11062">
            <v>16</v>
          </cell>
        </row>
        <row r="11063">
          <cell r="B11063">
            <v>8703704010</v>
          </cell>
          <cell r="C11063" t="str">
            <v>- - - - автомобили, специально предназначенные для медицинских целей</v>
          </cell>
          <cell r="D11063" t="str">
            <v>шт</v>
          </cell>
          <cell r="E11063">
            <v>0</v>
          </cell>
        </row>
        <row r="11064">
          <cell r="B11064">
            <v>8703704091</v>
          </cell>
          <cell r="C11064" t="str">
            <v>- - - - - - у которых мощность двигателя внутреннего сгорания больше максимальной 30-минутной мощности электрического двигателя</v>
          </cell>
          <cell r="D11064" t="str">
            <v>шт</v>
          </cell>
          <cell r="E11064" t="str">
            <v>2,2 евро за 1 см3 объема двигателя</v>
          </cell>
        </row>
        <row r="11065">
          <cell r="B11065">
            <v>8703704092</v>
          </cell>
          <cell r="C11065" t="str">
            <v>- - - - - - прочие</v>
          </cell>
          <cell r="D11065" t="str">
            <v>шт</v>
          </cell>
          <cell r="E11065">
            <v>16</v>
          </cell>
        </row>
        <row r="11066">
          <cell r="B11066">
            <v>8703704093</v>
          </cell>
          <cell r="C11066" t="str">
            <v>- - - - - - у которых мощность двигателя внутреннего сгорания больше максимальной 30-минутной мощности электрического двигателя</v>
          </cell>
          <cell r="D11066" t="str">
            <v>шт</v>
          </cell>
          <cell r="E11066" t="str">
            <v>25, но не менее 0,5 евро за 1 см3 объема двигателя</v>
          </cell>
        </row>
        <row r="11067">
          <cell r="B11067">
            <v>8703704094</v>
          </cell>
          <cell r="C11067" t="str">
            <v>- - - - - - прочие</v>
          </cell>
          <cell r="D11067" t="str">
            <v>шт</v>
          </cell>
          <cell r="E11067">
            <v>16</v>
          </cell>
        </row>
        <row r="11068">
          <cell r="B11068">
            <v>8703704098</v>
          </cell>
          <cell r="C11068" t="str">
            <v>- - - - - - у которых мощность двигателя внутреннего сгорания больше максимальной 30-минутной мощности электрического двигателя</v>
          </cell>
          <cell r="D11068" t="str">
            <v>шт</v>
          </cell>
          <cell r="E11068" t="str">
            <v>25, но не менее 0,5 евро за 1 см3 объема двигателя</v>
          </cell>
        </row>
        <row r="11069">
          <cell r="B11069">
            <v>8703704099</v>
          </cell>
          <cell r="C11069" t="str">
            <v>- - - - - - прочие</v>
          </cell>
          <cell r="D11069" t="str">
            <v>шт</v>
          </cell>
          <cell r="E11069">
            <v>16</v>
          </cell>
        </row>
        <row r="11070">
          <cell r="B11070">
            <v>8703705101</v>
          </cell>
          <cell r="C11070" t="str">
            <v>- - - - - у которых мощность двигателя внутреннего сгорания больше максимальной 30-минутной мощности электрического двигателя</v>
          </cell>
          <cell r="D11070" t="str">
            <v>шт</v>
          </cell>
          <cell r="E11070" t="str">
            <v>20, но не менее 1,12 евро за 1 см3 объема двигателя</v>
          </cell>
        </row>
        <row r="11071">
          <cell r="B11071">
            <v>8703705109</v>
          </cell>
          <cell r="C11071" t="str">
            <v>- - - - - прочие</v>
          </cell>
          <cell r="D11071" t="str">
            <v>шт</v>
          </cell>
          <cell r="E11071">
            <v>16</v>
          </cell>
        </row>
        <row r="11072">
          <cell r="B11072">
            <v>8703705910</v>
          </cell>
          <cell r="C11072" t="str">
            <v>- - - - - автомобили, специально предназначенные для медицинских целей</v>
          </cell>
          <cell r="D11072" t="str">
            <v>шт</v>
          </cell>
          <cell r="E11072">
            <v>0</v>
          </cell>
        </row>
        <row r="11073">
          <cell r="B11073">
            <v>8703705991</v>
          </cell>
          <cell r="C11073" t="str">
            <v>- - - - - - у которых мощность двигателя внутреннего сгорания больше максимальной 30-минутной мощности электрического двигателя</v>
          </cell>
          <cell r="D11073" t="str">
            <v>шт</v>
          </cell>
          <cell r="E11073" t="str">
            <v>23, но не менее 1,57 евро за 1 см3 объема двигателя</v>
          </cell>
        </row>
        <row r="11074">
          <cell r="B11074">
            <v>8703705999</v>
          </cell>
          <cell r="C11074" t="str">
            <v>- - - - - - прочие</v>
          </cell>
          <cell r="D11074" t="str">
            <v>шт</v>
          </cell>
          <cell r="E11074">
            <v>16</v>
          </cell>
        </row>
        <row r="11075">
          <cell r="B11075">
            <v>8703706010</v>
          </cell>
          <cell r="C11075" t="str">
            <v>- - - - автомобили, специально предназначенные для медицинских целей</v>
          </cell>
          <cell r="D11075" t="str">
            <v>шт</v>
          </cell>
          <cell r="E11075">
            <v>0</v>
          </cell>
        </row>
        <row r="11076">
          <cell r="B11076">
            <v>8703706091</v>
          </cell>
          <cell r="C11076" t="str">
            <v>- - - - - - у которых мощность двигателя внутреннего сгорания больше максимальной 30-минутной мощности электрического двигателя</v>
          </cell>
          <cell r="D11076" t="str">
            <v>шт</v>
          </cell>
          <cell r="E11076" t="str">
            <v>3,2 евро за 1 см3 объема двигателя</v>
          </cell>
        </row>
        <row r="11077">
          <cell r="B11077">
            <v>8703706092</v>
          </cell>
          <cell r="C11077" t="str">
            <v>- - - - - - прочие</v>
          </cell>
          <cell r="D11077" t="str">
            <v>шт</v>
          </cell>
          <cell r="E11077">
            <v>16</v>
          </cell>
        </row>
        <row r="11078">
          <cell r="B11078">
            <v>8703706093</v>
          </cell>
          <cell r="C11078" t="str">
            <v>- - - - - - у которых мощность двигателя внутреннего сгорания больше максимальной 30-минутной мощности электрического двигателя</v>
          </cell>
          <cell r="D11078" t="str">
            <v>шт</v>
          </cell>
          <cell r="E11078" t="str">
            <v>25, но не менее 1 евро за 1 см3 объема двигателя</v>
          </cell>
        </row>
        <row r="11079">
          <cell r="B11079">
            <v>8703706094</v>
          </cell>
          <cell r="C11079" t="str">
            <v>- - - - - - прочие</v>
          </cell>
          <cell r="D11079" t="str">
            <v>шт</v>
          </cell>
          <cell r="E11079">
            <v>16</v>
          </cell>
        </row>
        <row r="11080">
          <cell r="B11080">
            <v>8703706098</v>
          </cell>
          <cell r="C11080" t="str">
            <v>- - - - - - у которых мощность двигателя внутреннего сгорания больше максимальной 30-минутной мощности электрического двигателя</v>
          </cell>
          <cell r="D11080" t="str">
            <v>шт</v>
          </cell>
          <cell r="E11080" t="str">
            <v>25, но не менее 1 евро за 1 см3 объема двигателя</v>
          </cell>
        </row>
        <row r="11081">
          <cell r="B11081">
            <v>8703706099</v>
          </cell>
          <cell r="C11081" t="str">
            <v>- - - - - - прочие</v>
          </cell>
          <cell r="D11081" t="str">
            <v>шт</v>
          </cell>
          <cell r="E11081">
            <v>16</v>
          </cell>
        </row>
        <row r="11082">
          <cell r="B11082">
            <v>8703800001</v>
          </cell>
          <cell r="C11082" t="str">
            <v>- - автомобили, специально предназначенные для медицинских целей</v>
          </cell>
          <cell r="D11082" t="str">
            <v>шт</v>
          </cell>
          <cell r="E11082">
            <v>0</v>
          </cell>
        </row>
        <row r="11083">
          <cell r="B11083">
            <v>8703800009</v>
          </cell>
          <cell r="C11083" t="str">
            <v>- - - прочие</v>
          </cell>
          <cell r="D11083" t="str">
            <v>шт</v>
          </cell>
          <cell r="E11083">
            <v>16</v>
          </cell>
        </row>
        <row r="11084">
          <cell r="B11084">
            <v>8703900010</v>
          </cell>
          <cell r="C11084" t="str">
            <v>- - автомобили, специально предназначенные для медицинских целей</v>
          </cell>
          <cell r="D11084" t="str">
            <v>шт</v>
          </cell>
          <cell r="E11084">
            <v>0</v>
          </cell>
        </row>
        <row r="11085">
          <cell r="B11085">
            <v>8703900090</v>
          </cell>
          <cell r="C11085" t="str">
            <v>- - прочие</v>
          </cell>
          <cell r="D11085" t="str">
            <v>шт</v>
          </cell>
          <cell r="E11085">
            <v>16</v>
          </cell>
        </row>
        <row r="11086">
          <cell r="B11086">
            <v>8704101011</v>
          </cell>
          <cell r="C11086" t="str">
            <v>- - - - с шарнирно-сочлененной рамой и полной массой транспортного средства более 45 т, но не более 50 т</v>
          </cell>
          <cell r="D11086" t="str">
            <v>шт</v>
          </cell>
          <cell r="E11086">
            <v>3</v>
          </cell>
        </row>
        <row r="11087">
          <cell r="B11087">
            <v>8704101019</v>
          </cell>
          <cell r="C11087" t="str">
            <v>- - - - прочие</v>
          </cell>
          <cell r="D11087" t="str">
            <v>шт</v>
          </cell>
          <cell r="E11087">
            <v>3</v>
          </cell>
        </row>
        <row r="11088">
          <cell r="B11088">
            <v>8704101021</v>
          </cell>
          <cell r="C11088" t="str">
            <v>- - - - с шарнирно-сочлененной рамой</v>
          </cell>
          <cell r="D11088" t="str">
            <v>шт</v>
          </cell>
          <cell r="E11088">
            <v>0</v>
          </cell>
        </row>
        <row r="11089">
          <cell r="B11089">
            <v>8704101022</v>
          </cell>
          <cell r="C11089" t="str">
            <v>- - - - - с количеством осей не более двух</v>
          </cell>
          <cell r="D11089" t="str">
            <v>шт</v>
          </cell>
          <cell r="E11089" t="str">
            <v>5, но не менее 0,5 евро за 1 см3 объема двигателя</v>
          </cell>
        </row>
        <row r="11090">
          <cell r="B11090">
            <v>8704101029</v>
          </cell>
          <cell r="C11090" t="str">
            <v>- - - - - прочие</v>
          </cell>
          <cell r="D11090" t="str">
            <v>шт</v>
          </cell>
          <cell r="E11090">
            <v>5</v>
          </cell>
        </row>
        <row r="11091">
          <cell r="B11091">
            <v>8704101080</v>
          </cell>
          <cell r="C11091" t="str">
            <v>- - - прочие</v>
          </cell>
          <cell r="D11091" t="str">
            <v>шт</v>
          </cell>
          <cell r="E11091">
            <v>5</v>
          </cell>
        </row>
        <row r="11092">
          <cell r="B11092">
            <v>8704109000</v>
          </cell>
          <cell r="C11092" t="str">
            <v>- - прочие</v>
          </cell>
          <cell r="D11092" t="str">
            <v>шт</v>
          </cell>
          <cell r="E11092">
            <v>5</v>
          </cell>
        </row>
        <row r="11093">
          <cell r="B11093">
            <v>8704211000</v>
          </cell>
          <cell r="C11093" t="str">
            <v>- - - специально предназначенные для перевозки высокорадиоактивных материалов</v>
          </cell>
          <cell r="D11093" t="str">
            <v>шт</v>
          </cell>
          <cell r="E11093">
            <v>10</v>
          </cell>
        </row>
        <row r="11094">
          <cell r="B11094">
            <v>8704213100</v>
          </cell>
          <cell r="C11094" t="str">
            <v>- - - - - новые</v>
          </cell>
          <cell r="D11094" t="str">
            <v>шт</v>
          </cell>
          <cell r="E11094">
            <v>10</v>
          </cell>
        </row>
        <row r="11095">
          <cell r="B11095">
            <v>8704213903</v>
          </cell>
          <cell r="C11095" t="str">
            <v>- - - - - - с момента выпуска которых прошло более 7 лет</v>
          </cell>
          <cell r="D11095" t="str">
            <v>шт</v>
          </cell>
          <cell r="E11095" t="str">
            <v>1 евро за 1 см3 объема двигателя</v>
          </cell>
        </row>
        <row r="11096">
          <cell r="B11096">
            <v>8704213908</v>
          </cell>
          <cell r="C11096" t="str">
            <v>- - - - - - прочие</v>
          </cell>
          <cell r="D11096" t="str">
            <v>шт</v>
          </cell>
          <cell r="E11096">
            <v>11</v>
          </cell>
        </row>
        <row r="11097">
          <cell r="B11097">
            <v>8704219100</v>
          </cell>
          <cell r="C11097" t="str">
            <v>- - - - - новые</v>
          </cell>
          <cell r="D11097" t="str">
            <v>шт</v>
          </cell>
          <cell r="E11097">
            <v>10</v>
          </cell>
        </row>
        <row r="11098">
          <cell r="B11098">
            <v>8704219903</v>
          </cell>
          <cell r="C11098" t="str">
            <v>- - - - - - с момента выпуска которых прошло более 7 лет</v>
          </cell>
          <cell r="D11098" t="str">
            <v>шт</v>
          </cell>
          <cell r="E11098" t="str">
            <v>1 евро за 1 см3 объема двигателя</v>
          </cell>
        </row>
        <row r="11099">
          <cell r="B11099">
            <v>8704219904</v>
          </cell>
          <cell r="C11099" t="str">
            <v>- - - - - - с момента выпуска которых прошло более 5 лет, но не более 7 лет</v>
          </cell>
          <cell r="D11099" t="str">
            <v>шт</v>
          </cell>
          <cell r="E11099" t="str">
            <v>10, но не менее 0,13 евро за 1 см3 объема двигателя</v>
          </cell>
        </row>
        <row r="11100">
          <cell r="B11100">
            <v>8704219908</v>
          </cell>
          <cell r="C11100" t="str">
            <v>- - - - - - прочие</v>
          </cell>
          <cell r="D11100" t="str">
            <v>шт</v>
          </cell>
          <cell r="E11100">
            <v>10</v>
          </cell>
        </row>
        <row r="11101">
          <cell r="B11101">
            <v>8704221000</v>
          </cell>
          <cell r="C11101" t="str">
            <v>- - - специально предназначенные для перевозки высокорадиоактивных материалов</v>
          </cell>
          <cell r="D11101" t="str">
            <v>шт</v>
          </cell>
          <cell r="E11101">
            <v>12</v>
          </cell>
        </row>
        <row r="11102">
          <cell r="B11102">
            <v>8704229101</v>
          </cell>
          <cell r="C11102" t="str">
            <v>- - - - -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v>
          </cell>
          <cell r="D11102" t="str">
            <v>шт</v>
          </cell>
          <cell r="E11102">
            <v>10</v>
          </cell>
        </row>
        <row r="11103">
          <cell r="B11103">
            <v>8704229102</v>
          </cell>
          <cell r="C11103" t="str">
            <v>- - - - - с подъемным механизмом ножничного типа, оборудованным кузовом, предназначенным для перевозки, перемещения в самолет и из него кресел-каталок и/или носилок с пассажирами, не способными передвигаться, или без них, и лиц, их сопровождающих, и оснащенным системами вентиляции, отопления и освещения, окнами, многофункциональными устройствами крепления для кресел-каталок и/или носилок, поручнями, расположенными по обеим сторонам вдоль всего кузова, с количеством установленных мест не более двух для сидения сопровождающих</v>
          </cell>
          <cell r="D11103" t="str">
            <v>шт</v>
          </cell>
          <cell r="E11103">
            <v>5</v>
          </cell>
        </row>
        <row r="11104">
          <cell r="B11104">
            <v>8704229108</v>
          </cell>
          <cell r="C11104" t="str">
            <v>- - - - - прочие</v>
          </cell>
          <cell r="D11104" t="str">
            <v>шт</v>
          </cell>
          <cell r="E11104">
            <v>15</v>
          </cell>
        </row>
        <row r="11105">
          <cell r="B11105">
            <v>8704229901</v>
          </cell>
          <cell r="C11105" t="str">
            <v>- - - - -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v>
          </cell>
          <cell r="D11105" t="str">
            <v>шт</v>
          </cell>
          <cell r="E11105">
            <v>10</v>
          </cell>
        </row>
        <row r="11106">
          <cell r="B11106">
            <v>8704229904</v>
          </cell>
          <cell r="C11106" t="str">
            <v>- - - - - - с момента выпуска которых прошло более 7 лет</v>
          </cell>
          <cell r="D11106" t="str">
            <v>шт</v>
          </cell>
          <cell r="E11106" t="str">
            <v>1 евро за 1 см3 объема двигателя</v>
          </cell>
        </row>
        <row r="11107">
          <cell r="B11107">
            <v>8704229905</v>
          </cell>
          <cell r="C11107" t="str">
            <v>- - - - - - с момента выпуска которых прошло более 5 лет, но не более 7 лет</v>
          </cell>
          <cell r="D11107" t="str">
            <v>шт</v>
          </cell>
          <cell r="E11107" t="str">
            <v>10, но не менее 0,18 евро за 1 см3 объема двигателя</v>
          </cell>
        </row>
        <row r="11108">
          <cell r="B11108">
            <v>8704229907</v>
          </cell>
          <cell r="C11108" t="str">
            <v>- - - - - - прочие</v>
          </cell>
          <cell r="D11108" t="str">
            <v>шт</v>
          </cell>
          <cell r="E11108">
            <v>10</v>
          </cell>
        </row>
        <row r="11109">
          <cell r="B11109">
            <v>8704231000</v>
          </cell>
          <cell r="C11109" t="str">
            <v>- - - специально предназначенные для перевозки высокорадиоактивных материалов</v>
          </cell>
          <cell r="D11109" t="str">
            <v>шт</v>
          </cell>
          <cell r="E11109">
            <v>10</v>
          </cell>
        </row>
        <row r="11110">
          <cell r="B11110">
            <v>8704239101</v>
          </cell>
          <cell r="C11110" t="str">
            <v>- - - - - 4-гусеничные машины с двумя ведущими тележками, предназначенные для перевозки крупногабаритных грузов длиной свыше 24 м в заболоченных или снежных районах</v>
          </cell>
          <cell r="D11110" t="str">
            <v>шт</v>
          </cell>
          <cell r="E11110">
            <v>2</v>
          </cell>
        </row>
        <row r="11111">
          <cell r="B11111">
            <v>8704239102</v>
          </cell>
          <cell r="C11111" t="str">
            <v>- - - - - 4-гусеничные машины с двумя ведущими тележками для использования с устанавливаемыми на них подъемными машинами или машинами для разработки грунта, предназначенные для работы в заболоченных или снежных районах</v>
          </cell>
          <cell r="D11111" t="str">
            <v>шт</v>
          </cell>
          <cell r="E11111">
            <v>2</v>
          </cell>
        </row>
        <row r="11112">
          <cell r="B11112">
            <v>8704239108</v>
          </cell>
          <cell r="C11112" t="str">
            <v>- - - - - прочие</v>
          </cell>
          <cell r="D11112" t="str">
            <v>шт</v>
          </cell>
          <cell r="E11112">
            <v>5</v>
          </cell>
        </row>
        <row r="11113">
          <cell r="B11113">
            <v>8704239904</v>
          </cell>
          <cell r="C11113" t="str">
            <v>- - - - - с момента выпуска которых прошло более 7 лет</v>
          </cell>
          <cell r="D11113" t="str">
            <v>шт</v>
          </cell>
          <cell r="E11113" t="str">
            <v>1 евро за 1 см3 объема двигателя</v>
          </cell>
        </row>
        <row r="11114">
          <cell r="B11114">
            <v>8704239907</v>
          </cell>
          <cell r="C11114" t="str">
            <v>- - - - - прочие</v>
          </cell>
          <cell r="D11114" t="str">
            <v>шт</v>
          </cell>
          <cell r="E11114">
            <v>10</v>
          </cell>
        </row>
        <row r="11115">
          <cell r="B11115">
            <v>8704311000</v>
          </cell>
          <cell r="C11115" t="str">
            <v>- - - специально предназначенные для перевозки высокорадиоактивных материалов</v>
          </cell>
          <cell r="D11115" t="str">
            <v>шт</v>
          </cell>
          <cell r="E11115">
            <v>15</v>
          </cell>
        </row>
        <row r="11116">
          <cell r="B11116">
            <v>8704313100</v>
          </cell>
          <cell r="C11116" t="str">
            <v>- - - - - новые</v>
          </cell>
          <cell r="D11116" t="str">
            <v>шт</v>
          </cell>
          <cell r="E11116">
            <v>12.5</v>
          </cell>
        </row>
        <row r="11117">
          <cell r="B11117">
            <v>8704313903</v>
          </cell>
          <cell r="C11117" t="str">
            <v>- - - - - - с момента выпуска которых прошло более 7 лет</v>
          </cell>
          <cell r="D11117" t="str">
            <v>шт</v>
          </cell>
          <cell r="E11117" t="str">
            <v>1 евро за 1 см3 объема двигателя</v>
          </cell>
        </row>
        <row r="11118">
          <cell r="B11118">
            <v>8704313908</v>
          </cell>
          <cell r="C11118" t="str">
            <v>- - - - - - прочие</v>
          </cell>
          <cell r="D11118" t="str">
            <v>шт</v>
          </cell>
          <cell r="E11118">
            <v>16</v>
          </cell>
        </row>
        <row r="11119">
          <cell r="B11119">
            <v>8704319100</v>
          </cell>
          <cell r="C11119" t="str">
            <v>- - - - - новые</v>
          </cell>
          <cell r="D11119" t="str">
            <v>шт</v>
          </cell>
          <cell r="E11119">
            <v>15</v>
          </cell>
        </row>
        <row r="11120">
          <cell r="B11120">
            <v>8704319903</v>
          </cell>
          <cell r="C11120" t="str">
            <v>- - - - - - с момента выпуска которых прошло более 7 лет</v>
          </cell>
          <cell r="D11120" t="str">
            <v>шт</v>
          </cell>
          <cell r="E11120" t="str">
            <v>1 евро за 1 см3 объема двигателя</v>
          </cell>
        </row>
        <row r="11121">
          <cell r="B11121">
            <v>8704319908</v>
          </cell>
          <cell r="C11121" t="str">
            <v>- - - - - - прочие</v>
          </cell>
          <cell r="D11121" t="str">
            <v>шт</v>
          </cell>
          <cell r="E11121">
            <v>16</v>
          </cell>
        </row>
        <row r="11122">
          <cell r="B11122">
            <v>8704321000</v>
          </cell>
          <cell r="C11122" t="str">
            <v>- - - специально предназначенные для перевозки высокорадиоактивных материалов</v>
          </cell>
          <cell r="D11122" t="str">
            <v>шт</v>
          </cell>
          <cell r="E11122">
            <v>15</v>
          </cell>
        </row>
        <row r="11123">
          <cell r="B11123">
            <v>8704329101</v>
          </cell>
          <cell r="C11123" t="str">
            <v>- - - - -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v>
          </cell>
          <cell r="D11123" t="str">
            <v>шт</v>
          </cell>
          <cell r="E11123">
            <v>15</v>
          </cell>
        </row>
        <row r="11124">
          <cell r="B11124">
            <v>8704329109</v>
          </cell>
          <cell r="C11124" t="str">
            <v>- - - - - прочие</v>
          </cell>
          <cell r="D11124" t="str">
            <v>шт</v>
          </cell>
          <cell r="E11124">
            <v>16</v>
          </cell>
        </row>
        <row r="11125">
          <cell r="B11125">
            <v>8704329901</v>
          </cell>
          <cell r="C11125" t="str">
            <v>- - - - -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v>
          </cell>
          <cell r="D11125" t="str">
            <v>шт</v>
          </cell>
          <cell r="E11125">
            <v>15</v>
          </cell>
        </row>
        <row r="11126">
          <cell r="B11126">
            <v>8704329904</v>
          </cell>
          <cell r="C11126" t="str">
            <v>- - - - - - с момента выпуска которых прошло более 7 лет</v>
          </cell>
          <cell r="D11126" t="str">
            <v>шт</v>
          </cell>
          <cell r="E11126" t="str">
            <v>1 евро за 1 см3 объема двигателя</v>
          </cell>
        </row>
        <row r="11127">
          <cell r="B11127">
            <v>8704329905</v>
          </cell>
          <cell r="C11127" t="str">
            <v>- - - - - - с момента выпуска которых прошло более 5 лет, но не более 7 лет</v>
          </cell>
          <cell r="D11127" t="str">
            <v>шт</v>
          </cell>
          <cell r="E11127">
            <v>16</v>
          </cell>
        </row>
        <row r="11128">
          <cell r="B11128">
            <v>8704329907</v>
          </cell>
          <cell r="C11128" t="str">
            <v>- - - - - - прочие</v>
          </cell>
          <cell r="D11128" t="str">
            <v>шт</v>
          </cell>
          <cell r="E11128">
            <v>16</v>
          </cell>
        </row>
        <row r="11129">
          <cell r="B11129">
            <v>8704900009</v>
          </cell>
          <cell r="C11129" t="str">
            <v>- - прочие</v>
          </cell>
          <cell r="D11129" t="str">
            <v>шт</v>
          </cell>
          <cell r="E11129">
            <v>15</v>
          </cell>
        </row>
        <row r="11130">
          <cell r="B11130">
            <v>8705100010</v>
          </cell>
          <cell r="C11130" t="str">
            <v>- - гидравлические грузоподъемностью 90 т и более с двумя и более ведущими мостами, предназначенные для работы при температуре окружающего воздуха -40 °C и ниже</v>
          </cell>
          <cell r="D11130" t="str">
            <v>шт</v>
          </cell>
          <cell r="E11130">
            <v>5</v>
          </cell>
        </row>
        <row r="11131">
          <cell r="B11131">
            <v>8705100091</v>
          </cell>
          <cell r="C11131" t="str">
            <v>- - - новые</v>
          </cell>
          <cell r="D11131" t="str">
            <v>шт</v>
          </cell>
          <cell r="E11131">
            <v>10</v>
          </cell>
        </row>
        <row r="11132">
          <cell r="B11132">
            <v>8705100095</v>
          </cell>
          <cell r="C11132" t="str">
            <v>- - - бывшие в эксплуатации</v>
          </cell>
          <cell r="D11132" t="str">
            <v>шт</v>
          </cell>
          <cell r="E11132" t="str">
            <v>10, но не менее 0,28 евро за 1 см3 объема двигателя</v>
          </cell>
        </row>
        <row r="11133">
          <cell r="B11133">
            <v>8705200001</v>
          </cell>
          <cell r="C11133" t="str">
            <v>- - новые</v>
          </cell>
          <cell r="D11133" t="str">
            <v>шт</v>
          </cell>
          <cell r="E11133">
            <v>7.5</v>
          </cell>
        </row>
        <row r="11134">
          <cell r="B11134">
            <v>8705200005</v>
          </cell>
          <cell r="C11134" t="str">
            <v>- - бывшие в эксплуатации</v>
          </cell>
          <cell r="D11134" t="str">
            <v>шт</v>
          </cell>
          <cell r="E11134">
            <v>7.5</v>
          </cell>
        </row>
        <row r="11135">
          <cell r="B11135">
            <v>8705300001</v>
          </cell>
          <cell r="C11135" t="str">
            <v>- - новые</v>
          </cell>
          <cell r="D11135" t="str">
            <v>шт</v>
          </cell>
          <cell r="E11135">
            <v>5</v>
          </cell>
        </row>
        <row r="11136">
          <cell r="B11136">
            <v>8705300005</v>
          </cell>
          <cell r="C11136" t="str">
            <v>- - бывшие в эксплуатации</v>
          </cell>
          <cell r="D11136" t="str">
            <v>шт</v>
          </cell>
          <cell r="E11136" t="str">
            <v>5, но не менее 0,6 евро за 1 см3 объема двигателя</v>
          </cell>
        </row>
        <row r="11137">
          <cell r="B11137">
            <v>8705400001</v>
          </cell>
          <cell r="C11137" t="str">
            <v>- - новые</v>
          </cell>
          <cell r="D11137" t="str">
            <v>шт</v>
          </cell>
          <cell r="E11137">
            <v>15</v>
          </cell>
        </row>
        <row r="11138">
          <cell r="B11138">
            <v>8705400005</v>
          </cell>
          <cell r="C11138" t="str">
            <v>- - бывшие в эксплуатации</v>
          </cell>
          <cell r="D11138" t="str">
            <v>шт</v>
          </cell>
          <cell r="E11138" t="str">
            <v>15, но не менее 0,5 евро за 1 см3 объема двигателя</v>
          </cell>
        </row>
        <row r="11139">
          <cell r="B11139">
            <v>8705903001</v>
          </cell>
          <cell r="C11139" t="str">
            <v>- - - новые</v>
          </cell>
          <cell r="D11139" t="str">
            <v>шт</v>
          </cell>
          <cell r="E11139">
            <v>10</v>
          </cell>
        </row>
        <row r="11140">
          <cell r="B11140">
            <v>8705908001</v>
          </cell>
          <cell r="C11140" t="str">
            <v>- - - - новые</v>
          </cell>
          <cell r="D11140" t="str">
            <v>шт</v>
          </cell>
          <cell r="E11140">
            <v>13</v>
          </cell>
        </row>
        <row r="11141">
          <cell r="B11141">
            <v>8705908002</v>
          </cell>
          <cell r="C11141" t="str">
            <v>- - - - бывшие в эксплуатации</v>
          </cell>
          <cell r="D11141" t="str">
            <v>шт</v>
          </cell>
          <cell r="E11141" t="str">
            <v>13, но не менее 0,6 евро за 1 см3 объема двигателя</v>
          </cell>
        </row>
        <row r="11142">
          <cell r="B11142">
            <v>8705908005</v>
          </cell>
          <cell r="C11142" t="str">
            <v>- - - - новые</v>
          </cell>
          <cell r="D11142" t="str">
            <v>шт</v>
          </cell>
          <cell r="E11142">
            <v>5</v>
          </cell>
        </row>
        <row r="11143">
          <cell r="B11143">
            <v>8705908009</v>
          </cell>
          <cell r="C11143" t="str">
            <v>- - - - бывшие в эксплуатации</v>
          </cell>
          <cell r="D11143" t="str">
            <v>шт</v>
          </cell>
          <cell r="E11143" t="str">
            <v>5, но не менее 0,04 евро за 1 см3 объема двигателя</v>
          </cell>
        </row>
        <row r="11144">
          <cell r="B11144">
            <v>8706001110</v>
          </cell>
          <cell r="C11144" t="str">
            <v>- - - шасси с двигателями для автобусов, предназначенных для перевозки не менее 20 человек, включая водителя, классифицируемых в товарной позиции 8702</v>
          </cell>
          <cell r="D11144" t="str">
            <v>шт</v>
          </cell>
          <cell r="E11144">
            <v>5</v>
          </cell>
        </row>
        <row r="11145">
          <cell r="B11145">
            <v>8706001190</v>
          </cell>
          <cell r="C11145" t="str">
            <v>- - - прочие</v>
          </cell>
          <cell r="D11145" t="str">
            <v>шт</v>
          </cell>
          <cell r="E11145">
            <v>10</v>
          </cell>
        </row>
        <row r="11146">
          <cell r="B11146">
            <v>8706001901</v>
          </cell>
          <cell r="C11146" t="str">
            <v>- - - шасси с двигателями для тракторов, классифицируемых в позициях 8701 30 000, 8701 91 - 8701 95</v>
          </cell>
          <cell r="D11146" t="str">
            <v>шт</v>
          </cell>
          <cell r="E11146">
            <v>10</v>
          </cell>
        </row>
        <row r="11147">
          <cell r="B11147">
            <v>8706001909</v>
          </cell>
          <cell r="C11147" t="str">
            <v>- - - прочие</v>
          </cell>
          <cell r="D11147" t="str">
            <v>шт</v>
          </cell>
          <cell r="E11147">
            <v>14</v>
          </cell>
        </row>
        <row r="11148">
          <cell r="B11148">
            <v>8706009101</v>
          </cell>
          <cell r="C11148" t="str">
            <v>- - - для промышленной сборки &lt;5&gt;</v>
          </cell>
          <cell r="D11148" t="str">
            <v>шт</v>
          </cell>
          <cell r="E11148">
            <v>0</v>
          </cell>
        </row>
        <row r="11149">
          <cell r="B11149">
            <v>8706009109</v>
          </cell>
          <cell r="C11149" t="str">
            <v>- - - прочие</v>
          </cell>
          <cell r="D11149" t="str">
            <v>шт</v>
          </cell>
          <cell r="E11149">
            <v>14</v>
          </cell>
        </row>
        <row r="11150">
          <cell r="B11150">
            <v>8706009901</v>
          </cell>
          <cell r="C11150" t="str">
            <v>- - - шасси с двигателями для тракторов, классифицируемых в позициях 8701 30 000, 8701 91 - 8701 95</v>
          </cell>
          <cell r="D11150" t="str">
            <v>шт</v>
          </cell>
          <cell r="E11150">
            <v>10</v>
          </cell>
        </row>
        <row r="11151">
          <cell r="B11151">
            <v>8706009909</v>
          </cell>
          <cell r="C11151" t="str">
            <v>- - - прочие</v>
          </cell>
          <cell r="D11151" t="str">
            <v>шт</v>
          </cell>
          <cell r="E11151">
            <v>14</v>
          </cell>
        </row>
        <row r="11152">
          <cell r="B11152">
            <v>8707101000</v>
          </cell>
          <cell r="C11152" t="str">
            <v>- - для промышленной сборки &lt;5&gt;</v>
          </cell>
          <cell r="D11152" t="str">
            <v>шт</v>
          </cell>
          <cell r="E11152">
            <v>0</v>
          </cell>
        </row>
        <row r="11153">
          <cell r="B11153">
            <v>8707109000</v>
          </cell>
          <cell r="C11153" t="str">
            <v>- - прочие</v>
          </cell>
          <cell r="D11153" t="str">
            <v>шт</v>
          </cell>
          <cell r="E11153" t="str">
            <v>15, но не менее 2907 евро за 1 шт</v>
          </cell>
        </row>
        <row r="11154">
          <cell r="B11154">
            <v>8707901000</v>
          </cell>
          <cell r="C11154" t="str">
            <v>- - для промышленной сборки: тракторов одноосных, указанных в субпозиции 8701 10;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моторных транспортных средств специального назначения товарной позиции 8705</v>
          </cell>
          <cell r="D11154" t="str">
            <v>шт</v>
          </cell>
          <cell r="E11154">
            <v>15</v>
          </cell>
        </row>
        <row r="11155">
          <cell r="B11155">
            <v>8707909001</v>
          </cell>
          <cell r="C11155" t="str">
            <v>- - - кабины для сборки грузовых автомобилей общей массой более 20 т</v>
          </cell>
          <cell r="D11155" t="str">
            <v>шт</v>
          </cell>
          <cell r="E11155">
            <v>15</v>
          </cell>
        </row>
        <row r="11156">
          <cell r="B11156">
            <v>8707909009</v>
          </cell>
          <cell r="C11156" t="str">
            <v>- - - прочие</v>
          </cell>
          <cell r="D11156" t="str">
            <v>шт</v>
          </cell>
          <cell r="E11156">
            <v>10</v>
          </cell>
        </row>
        <row r="11157">
          <cell r="B11157">
            <v>8708101000</v>
          </cell>
          <cell r="C11157" t="str">
            <v>- -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157" t="str">
            <v>шт</v>
          </cell>
          <cell r="E11157">
            <v>0</v>
          </cell>
        </row>
        <row r="11158">
          <cell r="B11158">
            <v>8708109001</v>
          </cell>
          <cell r="C11158" t="str">
            <v>- - - для промышленной сборки моторных транспортных средств товарных позиций 8701 - 8705, кроме моторных транспортных средств, упомянутых в подсубпозиции 8708 10 100 0; для промышленной сборки узлов и агрегатов моторных транспортных средств товарных позиций 8701 - 8705 &lt;5&gt;</v>
          </cell>
          <cell r="D11158" t="str">
            <v>-</v>
          </cell>
          <cell r="E11158">
            <v>0</v>
          </cell>
        </row>
        <row r="11159">
          <cell r="B11159">
            <v>8708109009</v>
          </cell>
          <cell r="C11159" t="str">
            <v>- - - прочие</v>
          </cell>
          <cell r="D11159" t="str">
            <v>-</v>
          </cell>
          <cell r="E11159">
            <v>5</v>
          </cell>
        </row>
        <row r="11160">
          <cell r="B11160">
            <v>8708211000</v>
          </cell>
          <cell r="C11160" t="str">
            <v>- - -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160" t="str">
            <v>шт</v>
          </cell>
          <cell r="E11160">
            <v>0</v>
          </cell>
        </row>
        <row r="11161">
          <cell r="B11161">
            <v>8708219001</v>
          </cell>
          <cell r="C11161"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21 100 0; для промышленной сборки узлов и агрегатов моторных транспортных средств товарных позиций 8701 - 8705 &lt;5&gt;</v>
          </cell>
          <cell r="D11161" t="str">
            <v>шт</v>
          </cell>
          <cell r="E11161">
            <v>0</v>
          </cell>
        </row>
        <row r="11162">
          <cell r="B11162">
            <v>8708219009</v>
          </cell>
          <cell r="C11162" t="str">
            <v>- - - - прочие</v>
          </cell>
          <cell r="D11162" t="str">
            <v>шт</v>
          </cell>
          <cell r="E11162">
            <v>5</v>
          </cell>
        </row>
        <row r="11163">
          <cell r="B11163">
            <v>8708291000</v>
          </cell>
          <cell r="C11163" t="str">
            <v>- - -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163" t="str">
            <v>-</v>
          </cell>
          <cell r="E11163">
            <v>0</v>
          </cell>
        </row>
        <row r="11164">
          <cell r="B11164">
            <v>8708299001</v>
          </cell>
          <cell r="C11164"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29 100 0; для промышленной сборки узлов и агрегатов моторных транспортных средств товарных позиций 8701 - 8705 &lt;5&gt;</v>
          </cell>
          <cell r="D11164" t="str">
            <v>-</v>
          </cell>
          <cell r="E11164">
            <v>0</v>
          </cell>
        </row>
        <row r="11165">
          <cell r="B11165">
            <v>8708299009</v>
          </cell>
          <cell r="C11165" t="str">
            <v>- - - - прочие</v>
          </cell>
          <cell r="D11165" t="str">
            <v>-</v>
          </cell>
          <cell r="E11165">
            <v>5</v>
          </cell>
        </row>
        <row r="11166">
          <cell r="B11166">
            <v>8708301000</v>
          </cell>
          <cell r="C11166" t="str">
            <v>- -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166" t="str">
            <v>-</v>
          </cell>
          <cell r="E11166">
            <v>0</v>
          </cell>
        </row>
        <row r="11167">
          <cell r="B11167">
            <v>8708309101</v>
          </cell>
          <cell r="C11167"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30 100 0; для промышленной сборки узлов и агрегатов моторных транспортных средств товарных позиций 8701 - 8705 &lt;5&gt;</v>
          </cell>
          <cell r="D11167" t="str">
            <v>-</v>
          </cell>
          <cell r="E11167">
            <v>0</v>
          </cell>
        </row>
        <row r="11168">
          <cell r="B11168">
            <v>8708309109</v>
          </cell>
          <cell r="C11168" t="str">
            <v>- - - - прочие</v>
          </cell>
          <cell r="D11168" t="str">
            <v>-</v>
          </cell>
          <cell r="E11168">
            <v>5</v>
          </cell>
        </row>
        <row r="11169">
          <cell r="B11169">
            <v>8708309901</v>
          </cell>
          <cell r="C11169"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30 100 0; для промышленной сборки узлов и агрегатов моторных транспортных средств товарных позиций 8701 - 8705 &lt;5&gt;</v>
          </cell>
          <cell r="D11169" t="str">
            <v>-</v>
          </cell>
          <cell r="E11169">
            <v>0</v>
          </cell>
        </row>
        <row r="11170">
          <cell r="B11170">
            <v>8708309909</v>
          </cell>
          <cell r="C11170" t="str">
            <v>- - - - прочие</v>
          </cell>
          <cell r="D11170" t="str">
            <v>-</v>
          </cell>
          <cell r="E11170">
            <v>5</v>
          </cell>
        </row>
        <row r="11171">
          <cell r="B11171">
            <v>8708402001</v>
          </cell>
          <cell r="C11171" t="str">
            <v>- - - коробки передач &lt;5&gt;</v>
          </cell>
          <cell r="D11171" t="str">
            <v>-</v>
          </cell>
          <cell r="E11171">
            <v>0</v>
          </cell>
        </row>
        <row r="11172">
          <cell r="B11172">
            <v>8708402009</v>
          </cell>
          <cell r="C11172" t="str">
            <v>- - - части &lt;5&gt;</v>
          </cell>
          <cell r="D11172" t="str">
            <v>-</v>
          </cell>
          <cell r="E11172">
            <v>0</v>
          </cell>
        </row>
        <row r="11173">
          <cell r="B11173">
            <v>8708405001</v>
          </cell>
          <cell r="C11173"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позиций 8701 - 8705 &lt;5&gt;</v>
          </cell>
          <cell r="D11173" t="str">
            <v>-</v>
          </cell>
          <cell r="E11173">
            <v>0</v>
          </cell>
        </row>
        <row r="11174">
          <cell r="B11174">
            <v>8708405009</v>
          </cell>
          <cell r="C11174" t="str">
            <v>- - - - прочие</v>
          </cell>
          <cell r="D11174" t="str">
            <v>-</v>
          </cell>
          <cell r="E11174">
            <v>5</v>
          </cell>
        </row>
        <row r="11175">
          <cell r="B11175">
            <v>8708409101</v>
          </cell>
          <cell r="C11175"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позиций 8701 - 8705 &lt;5&gt;</v>
          </cell>
          <cell r="D11175" t="str">
            <v>-</v>
          </cell>
          <cell r="E11175">
            <v>0</v>
          </cell>
        </row>
        <row r="11176">
          <cell r="B11176">
            <v>8708409109</v>
          </cell>
          <cell r="C11176" t="str">
            <v>- - - - - прочие</v>
          </cell>
          <cell r="D11176" t="str">
            <v>-</v>
          </cell>
          <cell r="E11176">
            <v>5</v>
          </cell>
        </row>
        <row r="11177">
          <cell r="B11177">
            <v>8708409901</v>
          </cell>
          <cell r="C11177"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позиций 8701 - 8705 &lt;5&gt;</v>
          </cell>
          <cell r="D11177" t="str">
            <v>-</v>
          </cell>
          <cell r="E11177">
            <v>0</v>
          </cell>
        </row>
        <row r="11178">
          <cell r="B11178">
            <v>8708409909</v>
          </cell>
          <cell r="C11178" t="str">
            <v>- - - - - прочие</v>
          </cell>
          <cell r="D11178" t="str">
            <v>-</v>
          </cell>
          <cell r="E11178">
            <v>5</v>
          </cell>
        </row>
        <row r="11179">
          <cell r="B11179">
            <v>8708502001</v>
          </cell>
          <cell r="C11179" t="str">
            <v>- - - мосты ведущие с дифференциалом в сборе или отдельно от других элементов трансмиссии и мосты неведущие; части мостов неведущих &lt;5&gt;</v>
          </cell>
          <cell r="D11179" t="str">
            <v>-</v>
          </cell>
          <cell r="E11179">
            <v>0</v>
          </cell>
        </row>
        <row r="11180">
          <cell r="B11180">
            <v>8708502009</v>
          </cell>
          <cell r="C11180" t="str">
            <v>- - - прочие &lt;5&gt;</v>
          </cell>
          <cell r="D11180" t="str">
            <v>-</v>
          </cell>
          <cell r="E11180">
            <v>5</v>
          </cell>
        </row>
        <row r="11181">
          <cell r="B11181">
            <v>8708503501</v>
          </cell>
          <cell r="C11181"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позиций 8701 - 8705 &lt;5&gt;</v>
          </cell>
          <cell r="D11181" t="str">
            <v>шт</v>
          </cell>
          <cell r="E11181">
            <v>0</v>
          </cell>
        </row>
        <row r="11182">
          <cell r="B11182">
            <v>8708503509</v>
          </cell>
          <cell r="C11182" t="str">
            <v>- - - - прочие</v>
          </cell>
          <cell r="D11182" t="str">
            <v>шт</v>
          </cell>
          <cell r="E11182">
            <v>5</v>
          </cell>
        </row>
        <row r="11183">
          <cell r="B11183">
            <v>8708505501</v>
          </cell>
          <cell r="C11183"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позиций 8701 - 8705 &lt;5&gt;</v>
          </cell>
          <cell r="D11183" t="str">
            <v>-</v>
          </cell>
          <cell r="E11183">
            <v>0</v>
          </cell>
        </row>
        <row r="11184">
          <cell r="B11184">
            <v>8708505509</v>
          </cell>
          <cell r="C11184" t="str">
            <v>- - - - - прочие</v>
          </cell>
          <cell r="D11184" t="str">
            <v>-</v>
          </cell>
          <cell r="E11184">
            <v>5</v>
          </cell>
        </row>
        <row r="11185">
          <cell r="B11185">
            <v>8708509101</v>
          </cell>
          <cell r="C11185"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позиций 8701 - 8705 &lt;5&gt;</v>
          </cell>
          <cell r="D11185" t="str">
            <v>-</v>
          </cell>
          <cell r="E11185">
            <v>0</v>
          </cell>
        </row>
        <row r="11186">
          <cell r="B11186">
            <v>8708509109</v>
          </cell>
          <cell r="C11186" t="str">
            <v>- - - - - - прочие</v>
          </cell>
          <cell r="D11186" t="str">
            <v>-</v>
          </cell>
          <cell r="E11186">
            <v>5</v>
          </cell>
        </row>
        <row r="11187">
          <cell r="B11187">
            <v>8708509901</v>
          </cell>
          <cell r="C11187"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позиций 8701 - 8705 &lt;5&gt;</v>
          </cell>
          <cell r="D11187" t="str">
            <v>-</v>
          </cell>
          <cell r="E11187">
            <v>0</v>
          </cell>
        </row>
        <row r="11188">
          <cell r="B11188">
            <v>8708509909</v>
          </cell>
          <cell r="C11188" t="str">
            <v>- - - - - - прочие</v>
          </cell>
          <cell r="D11188" t="str">
            <v>-</v>
          </cell>
          <cell r="E11188">
            <v>5</v>
          </cell>
        </row>
        <row r="11189">
          <cell r="B11189">
            <v>8708701000</v>
          </cell>
          <cell r="C11189" t="str">
            <v>- -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189" t="str">
            <v>-</v>
          </cell>
          <cell r="E11189">
            <v>0</v>
          </cell>
        </row>
        <row r="11190">
          <cell r="B11190">
            <v>8708705001</v>
          </cell>
          <cell r="C11190"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&lt;5&gt;</v>
          </cell>
          <cell r="D11190" t="str">
            <v>-</v>
          </cell>
          <cell r="E11190">
            <v>0</v>
          </cell>
        </row>
        <row r="11191">
          <cell r="B11191">
            <v>8708705009</v>
          </cell>
          <cell r="C11191" t="str">
            <v>- - - - прочие</v>
          </cell>
          <cell r="D11191" t="str">
            <v>-</v>
          </cell>
          <cell r="E11191">
            <v>5</v>
          </cell>
        </row>
        <row r="11192">
          <cell r="B11192">
            <v>8708709101</v>
          </cell>
          <cell r="C11192"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&lt;5&gt;</v>
          </cell>
          <cell r="D11192" t="str">
            <v>-</v>
          </cell>
          <cell r="E11192">
            <v>0</v>
          </cell>
        </row>
        <row r="11193">
          <cell r="B11193">
            <v>8708709109</v>
          </cell>
          <cell r="C11193" t="str">
            <v>- - - - прочие</v>
          </cell>
          <cell r="D11193" t="str">
            <v>-</v>
          </cell>
          <cell r="E11193">
            <v>5</v>
          </cell>
        </row>
        <row r="11194">
          <cell r="B11194">
            <v>8708709901</v>
          </cell>
          <cell r="C11194"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&lt;5&gt;</v>
          </cell>
          <cell r="D11194" t="str">
            <v>-</v>
          </cell>
          <cell r="E11194">
            <v>0</v>
          </cell>
        </row>
        <row r="11195">
          <cell r="B11195">
            <v>8708709909</v>
          </cell>
          <cell r="C11195" t="str">
            <v>- - - - прочие</v>
          </cell>
          <cell r="D11195" t="str">
            <v>-</v>
          </cell>
          <cell r="E11195">
            <v>5</v>
          </cell>
        </row>
        <row r="11196">
          <cell r="B11196">
            <v>8708802001</v>
          </cell>
          <cell r="C11196" t="str">
            <v>- - - амортизаторы подвески &lt;5&gt;</v>
          </cell>
          <cell r="D11196" t="str">
            <v>-</v>
          </cell>
          <cell r="E11196">
            <v>0</v>
          </cell>
        </row>
        <row r="11197">
          <cell r="B11197">
            <v>8708802009</v>
          </cell>
          <cell r="C11197" t="str">
            <v>- - - прочие &lt;5&gt;</v>
          </cell>
          <cell r="D11197" t="str">
            <v>-</v>
          </cell>
          <cell r="E11197">
            <v>0</v>
          </cell>
        </row>
        <row r="11198">
          <cell r="B11198">
            <v>8708803501</v>
          </cell>
          <cell r="C11198"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позиций 8701 - 8705 &lt;5&gt;</v>
          </cell>
          <cell r="D11198" t="str">
            <v>-</v>
          </cell>
          <cell r="E11198">
            <v>0</v>
          </cell>
        </row>
        <row r="11199">
          <cell r="B11199">
            <v>8708803502</v>
          </cell>
          <cell r="C11199" t="str">
            <v>- - - - - малолитражных автомобилей, имеющие следующие характеристики: максимальные усилия Н (кгс): ход сжатия 235 - 280, ход отбоя 1150 - 1060</v>
          </cell>
          <cell r="D11199" t="str">
            <v>-</v>
          </cell>
          <cell r="E11199">
            <v>10</v>
          </cell>
        </row>
        <row r="11200">
          <cell r="B11200">
            <v>8708803509</v>
          </cell>
          <cell r="C11200" t="str">
            <v>- - - - - прочие</v>
          </cell>
          <cell r="D11200" t="str">
            <v>-</v>
          </cell>
          <cell r="E11200">
            <v>5</v>
          </cell>
        </row>
        <row r="11201">
          <cell r="B11201">
            <v>8708805501</v>
          </cell>
          <cell r="C11201"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позиций 8701 - 8705 &lt;5&gt;</v>
          </cell>
          <cell r="D11201" t="str">
            <v>-</v>
          </cell>
          <cell r="E11201">
            <v>0</v>
          </cell>
        </row>
        <row r="11202">
          <cell r="B11202">
            <v>8708805509</v>
          </cell>
          <cell r="C11202" t="str">
            <v>- - - - прочие</v>
          </cell>
          <cell r="D11202" t="str">
            <v>-</v>
          </cell>
          <cell r="E11202">
            <v>5</v>
          </cell>
        </row>
        <row r="11203">
          <cell r="B11203">
            <v>8708809101</v>
          </cell>
          <cell r="C11203"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позиций 8701 - 8705 &lt;5&gt;</v>
          </cell>
          <cell r="D11203" t="str">
            <v>-</v>
          </cell>
          <cell r="E11203">
            <v>0</v>
          </cell>
        </row>
        <row r="11204">
          <cell r="B11204">
            <v>8708809109</v>
          </cell>
          <cell r="C11204" t="str">
            <v>- - - - - прочие</v>
          </cell>
          <cell r="D11204" t="str">
            <v>-</v>
          </cell>
          <cell r="E11204">
            <v>5</v>
          </cell>
        </row>
        <row r="11205">
          <cell r="B11205">
            <v>8708809901</v>
          </cell>
          <cell r="C11205"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позиций 8701 - 8705 &lt;5&gt;</v>
          </cell>
          <cell r="D11205" t="str">
            <v>-</v>
          </cell>
          <cell r="E11205">
            <v>0</v>
          </cell>
        </row>
        <row r="11206">
          <cell r="B11206">
            <v>8708809909</v>
          </cell>
          <cell r="C11206" t="str">
            <v>- - - - - прочие</v>
          </cell>
          <cell r="D11206" t="str">
            <v>-</v>
          </cell>
          <cell r="E11206">
            <v>5</v>
          </cell>
        </row>
        <row r="11207">
          <cell r="B11207">
            <v>8708912001</v>
          </cell>
          <cell r="C11207" t="str">
            <v>- - - - радиаторы &lt;5&gt;</v>
          </cell>
          <cell r="D11207" t="str">
            <v>-</v>
          </cell>
          <cell r="E11207">
            <v>0</v>
          </cell>
        </row>
        <row r="11208">
          <cell r="B11208">
            <v>8708912009</v>
          </cell>
          <cell r="C11208" t="str">
            <v>- - - - части &lt;5&gt;</v>
          </cell>
          <cell r="D11208" t="str">
            <v>-</v>
          </cell>
          <cell r="E11208">
            <v>5</v>
          </cell>
        </row>
        <row r="11209">
          <cell r="B11209">
            <v>8708913501</v>
          </cell>
          <cell r="C11209"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позиций 8701 - 8705 &lt;5&gt;</v>
          </cell>
          <cell r="D11209" t="str">
            <v>-</v>
          </cell>
          <cell r="E11209">
            <v>0</v>
          </cell>
        </row>
        <row r="11210">
          <cell r="B11210">
            <v>8708913509</v>
          </cell>
          <cell r="C11210" t="str">
            <v>- - - - - прочие</v>
          </cell>
          <cell r="D11210" t="str">
            <v>-</v>
          </cell>
          <cell r="E11210">
            <v>5</v>
          </cell>
        </row>
        <row r="11211">
          <cell r="B11211">
            <v>8708919101</v>
          </cell>
          <cell r="C11211"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позиций 8701 - 8705 &lt;5&gt;</v>
          </cell>
          <cell r="D11211" t="str">
            <v>-</v>
          </cell>
          <cell r="E11211">
            <v>0</v>
          </cell>
        </row>
        <row r="11212">
          <cell r="B11212">
            <v>8708919109</v>
          </cell>
          <cell r="C11212" t="str">
            <v>- - - - - - прочие</v>
          </cell>
          <cell r="D11212" t="str">
            <v>-</v>
          </cell>
          <cell r="E11212">
            <v>5</v>
          </cell>
        </row>
        <row r="11213">
          <cell r="B11213">
            <v>8708919901</v>
          </cell>
          <cell r="C11213"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позиций 8701 - 8705 &lt;5&gt;</v>
          </cell>
          <cell r="D11213" t="str">
            <v>-</v>
          </cell>
          <cell r="E11213">
            <v>0</v>
          </cell>
        </row>
        <row r="11214">
          <cell r="B11214">
            <v>8708919909</v>
          </cell>
          <cell r="C11214" t="str">
            <v>- - - - - - прочие</v>
          </cell>
          <cell r="D11214" t="str">
            <v>-</v>
          </cell>
          <cell r="E11214">
            <v>5</v>
          </cell>
        </row>
        <row r="11215">
          <cell r="B11215">
            <v>8708922001</v>
          </cell>
          <cell r="C11215" t="str">
            <v>- - - - глушители и выхлопные трубы &lt;5&gt;</v>
          </cell>
          <cell r="D11215" t="str">
            <v>-</v>
          </cell>
          <cell r="E11215">
            <v>0</v>
          </cell>
        </row>
        <row r="11216">
          <cell r="B11216">
            <v>8708922009</v>
          </cell>
          <cell r="C11216" t="str">
            <v>- - - - части &lt;5&gt;</v>
          </cell>
          <cell r="D11216" t="str">
            <v>-</v>
          </cell>
          <cell r="E11216">
            <v>0</v>
          </cell>
        </row>
        <row r="11217">
          <cell r="B11217">
            <v>8708923501</v>
          </cell>
          <cell r="C11217"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позиций 8701 - 8705 &lt;5&gt;</v>
          </cell>
          <cell r="D11217" t="str">
            <v>-</v>
          </cell>
          <cell r="E11217">
            <v>0</v>
          </cell>
        </row>
        <row r="11218">
          <cell r="B11218">
            <v>8708923509</v>
          </cell>
          <cell r="C11218" t="str">
            <v>- - - - - прочие</v>
          </cell>
          <cell r="D11218" t="str">
            <v>-</v>
          </cell>
          <cell r="E11218">
            <v>5</v>
          </cell>
        </row>
        <row r="11219">
          <cell r="B11219">
            <v>8708929101</v>
          </cell>
          <cell r="C11219"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позиций 8701 - 8705 &lt;5&gt;</v>
          </cell>
          <cell r="D11219" t="str">
            <v>-</v>
          </cell>
          <cell r="E11219">
            <v>0</v>
          </cell>
        </row>
        <row r="11220">
          <cell r="B11220">
            <v>8708929109</v>
          </cell>
          <cell r="C11220" t="str">
            <v>- - - - - - прочие</v>
          </cell>
          <cell r="D11220" t="str">
            <v>-</v>
          </cell>
          <cell r="E11220">
            <v>5</v>
          </cell>
        </row>
        <row r="11221">
          <cell r="B11221">
            <v>8708929901</v>
          </cell>
          <cell r="C11221"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позиций 8701 - 8705 &lt;5&gt;</v>
          </cell>
          <cell r="D11221" t="str">
            <v>-</v>
          </cell>
          <cell r="E11221">
            <v>0</v>
          </cell>
        </row>
        <row r="11222">
          <cell r="B11222">
            <v>8708929909</v>
          </cell>
          <cell r="C11222" t="str">
            <v>- - - - - - прочие</v>
          </cell>
          <cell r="D11222" t="str">
            <v>-</v>
          </cell>
          <cell r="E11222">
            <v>5</v>
          </cell>
        </row>
        <row r="11223">
          <cell r="B11223">
            <v>8708931000</v>
          </cell>
          <cell r="C11223" t="str">
            <v>- - -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223" t="str">
            <v>-</v>
          </cell>
          <cell r="E11223">
            <v>0</v>
          </cell>
        </row>
        <row r="11224">
          <cell r="B11224">
            <v>8708939001</v>
          </cell>
          <cell r="C11224" t="str">
            <v>- - - - для промышленной сборки моторных транспортных средств товарных позиций 8701 - 8705,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позиций 8701 - 8705 &lt;5&gt;</v>
          </cell>
          <cell r="D11224" t="str">
            <v>-</v>
          </cell>
          <cell r="E11224">
            <v>0</v>
          </cell>
        </row>
        <row r="11225">
          <cell r="B11225">
            <v>8708939009</v>
          </cell>
          <cell r="C11225" t="str">
            <v>- - - - прочие</v>
          </cell>
          <cell r="D11225" t="str">
            <v>-</v>
          </cell>
          <cell r="E11225">
            <v>5</v>
          </cell>
        </row>
        <row r="11226">
          <cell r="B11226">
            <v>8708942001</v>
          </cell>
          <cell r="C11226" t="str">
            <v>- - - - рулевые колеса, рулевые колонки и картеры рулевых механизмов &lt;5&gt;</v>
          </cell>
          <cell r="D11226" t="str">
            <v>-</v>
          </cell>
          <cell r="E11226">
            <v>0</v>
          </cell>
        </row>
        <row r="11227">
          <cell r="B11227">
            <v>8708942009</v>
          </cell>
          <cell r="C11227" t="str">
            <v>- - - - части &lt;5&gt;</v>
          </cell>
          <cell r="D11227" t="str">
            <v>-</v>
          </cell>
          <cell r="E11227">
            <v>0</v>
          </cell>
        </row>
        <row r="11228">
          <cell r="B11228">
            <v>8708943501</v>
          </cell>
          <cell r="C11228"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позиций 8701 - 8705 &lt;5&gt;</v>
          </cell>
          <cell r="D11228" t="str">
            <v>-</v>
          </cell>
          <cell r="E11228">
            <v>0</v>
          </cell>
        </row>
        <row r="11229">
          <cell r="B11229">
            <v>8708943509</v>
          </cell>
          <cell r="C11229" t="str">
            <v>- - - - - прочие</v>
          </cell>
          <cell r="D11229" t="str">
            <v>-</v>
          </cell>
          <cell r="E11229">
            <v>5</v>
          </cell>
        </row>
        <row r="11230">
          <cell r="B11230">
            <v>8708949101</v>
          </cell>
          <cell r="C11230"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позиций 8701 - 8705 &lt;5&gt;</v>
          </cell>
          <cell r="D11230" t="str">
            <v>-</v>
          </cell>
          <cell r="E11230">
            <v>0</v>
          </cell>
        </row>
        <row r="11231">
          <cell r="B11231">
            <v>8708949109</v>
          </cell>
          <cell r="C11231" t="str">
            <v>- - - - - - прочие</v>
          </cell>
          <cell r="D11231" t="str">
            <v>-</v>
          </cell>
          <cell r="E11231">
            <v>5</v>
          </cell>
        </row>
        <row r="11232">
          <cell r="B11232">
            <v>8708949901</v>
          </cell>
          <cell r="C11232" t="str">
            <v>- - - - - - для промышленной сборки моторных транспортных средств товарных позиций 8701 - 8705,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позиций 8701 - 8705 &lt;5&gt;</v>
          </cell>
          <cell r="D11232" t="str">
            <v>-</v>
          </cell>
          <cell r="E11232">
            <v>0</v>
          </cell>
        </row>
        <row r="11233">
          <cell r="B11233">
            <v>8708949909</v>
          </cell>
          <cell r="C11233" t="str">
            <v>- - - - - - прочие</v>
          </cell>
          <cell r="D11233" t="str">
            <v>-</v>
          </cell>
          <cell r="E11233">
            <v>5</v>
          </cell>
        </row>
        <row r="11234">
          <cell r="B11234">
            <v>8708951000</v>
          </cell>
          <cell r="C11234" t="str">
            <v>- - -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234" t="str">
            <v>-</v>
          </cell>
          <cell r="E11234">
            <v>0</v>
          </cell>
        </row>
        <row r="11235">
          <cell r="B11235">
            <v>8708959101</v>
          </cell>
          <cell r="C11235"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95 100 0; для промышленной сборки узлов и агрегатов моторных транспортных средств товарных позиций 8701 - 8705 &lt;5&gt;</v>
          </cell>
          <cell r="D11235" t="str">
            <v>-</v>
          </cell>
          <cell r="E11235">
            <v>0</v>
          </cell>
        </row>
        <row r="11236">
          <cell r="B11236">
            <v>8708959109</v>
          </cell>
          <cell r="C11236" t="str">
            <v>- - - - - прочие</v>
          </cell>
          <cell r="D11236" t="str">
            <v>-</v>
          </cell>
          <cell r="E11236">
            <v>5</v>
          </cell>
        </row>
        <row r="11237">
          <cell r="B11237">
            <v>8708959901</v>
          </cell>
          <cell r="C11237"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95 100 0; для промышленной сборки узлов и агрегатов моторных транспортных средств товарных позиций 8701 - 8705 &lt;5&gt;</v>
          </cell>
          <cell r="D11237" t="str">
            <v>-</v>
          </cell>
          <cell r="E11237">
            <v>0</v>
          </cell>
        </row>
        <row r="11238">
          <cell r="B11238">
            <v>8708959909</v>
          </cell>
          <cell r="C11238" t="str">
            <v>- - - - - прочие</v>
          </cell>
          <cell r="D11238" t="str">
            <v>-</v>
          </cell>
          <cell r="E11238">
            <v>5</v>
          </cell>
        </row>
        <row r="11239">
          <cell r="B11239">
            <v>8708991000</v>
          </cell>
          <cell r="C11239" t="str">
            <v>- - -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более 2500 см3 или с поршневым двигателем внутреннего сгорания с искровым зажиганием и рабочим объемом цилиндров двигателя не более 2800 см3; транспортных средств товарной позиции 8705 &lt;5&gt;</v>
          </cell>
          <cell r="D11239" t="str">
            <v>-</v>
          </cell>
          <cell r="E11239">
            <v>0</v>
          </cell>
        </row>
        <row r="11240">
          <cell r="B11240">
            <v>8708999301</v>
          </cell>
          <cell r="C11240"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99 100 0; для промышленной сборки узлов и агрегатов моторных транспортных средств товарных позиций 8701 - 8705 &lt;5&gt;</v>
          </cell>
          <cell r="D11240" t="str">
            <v>-</v>
          </cell>
          <cell r="E11240">
            <v>0</v>
          </cell>
        </row>
        <row r="11241">
          <cell r="B11241">
            <v>8708999309</v>
          </cell>
          <cell r="C11241" t="str">
            <v>- - - - - прочие</v>
          </cell>
          <cell r="D11241" t="str">
            <v>-</v>
          </cell>
          <cell r="E11241">
            <v>5</v>
          </cell>
        </row>
        <row r="11242">
          <cell r="B11242">
            <v>8708999701</v>
          </cell>
          <cell r="C11242" t="str">
            <v>- - - - - для промышленной сборки моторных транспортных средств товарных позиций 8701 - 8705, кроме моторных транспортных средств, упомянутых в подсубпозиции 8708 99 100 0; для промышленной сборки узлов и агрегатов моторных транспортных средств товарных позиций 8701 - 8705 &lt;5&gt;</v>
          </cell>
          <cell r="D11242" t="str">
            <v>-</v>
          </cell>
          <cell r="E11242">
            <v>0</v>
          </cell>
        </row>
        <row r="11243">
          <cell r="B11243">
            <v>8708999709</v>
          </cell>
          <cell r="C11243" t="str">
            <v>- - - - - прочие</v>
          </cell>
          <cell r="D11243" t="str">
            <v>-</v>
          </cell>
          <cell r="E11243">
            <v>5</v>
          </cell>
        </row>
        <row r="11244">
          <cell r="B11244">
            <v>8709111000</v>
          </cell>
          <cell r="C11244" t="str">
            <v>- - - специально предназначенные для перевозки высокорадиоактивных материалов</v>
          </cell>
          <cell r="D11244" t="str">
            <v>шт</v>
          </cell>
          <cell r="E11244">
            <v>10</v>
          </cell>
        </row>
        <row r="11245">
          <cell r="B11245">
            <v>8709119000</v>
          </cell>
          <cell r="C11245" t="str">
            <v>- - - прочие</v>
          </cell>
          <cell r="D11245" t="str">
            <v>шт</v>
          </cell>
          <cell r="E11245">
            <v>10</v>
          </cell>
        </row>
        <row r="11246">
          <cell r="B11246">
            <v>8709191000</v>
          </cell>
          <cell r="C11246" t="str">
            <v>- - - специально предназначенные для перевозки высокорадиоактивных материалов</v>
          </cell>
          <cell r="D11246" t="str">
            <v>шт</v>
          </cell>
          <cell r="E11246">
            <v>10</v>
          </cell>
        </row>
        <row r="11247">
          <cell r="B11247">
            <v>8709199000</v>
          </cell>
          <cell r="C11247" t="str">
            <v>- - - прочие</v>
          </cell>
          <cell r="D11247" t="str">
            <v>шт</v>
          </cell>
          <cell r="E11247">
            <v>10</v>
          </cell>
        </row>
        <row r="11248">
          <cell r="B11248">
            <v>8709900000</v>
          </cell>
          <cell r="C11248" t="str">
            <v>- части</v>
          </cell>
          <cell r="D11248" t="str">
            <v>шт</v>
          </cell>
          <cell r="E11248">
            <v>5</v>
          </cell>
        </row>
        <row r="11249">
          <cell r="B11249">
            <v>8710000000</v>
          </cell>
          <cell r="C11249" t="str">
            <v>Танки и прочие боевые самоходные бронированные транспортные средства, с вооружением или без вооружения, и их части</v>
          </cell>
          <cell r="D11249" t="str">
            <v>шт</v>
          </cell>
          <cell r="E11249">
            <v>20</v>
          </cell>
        </row>
        <row r="11250">
          <cell r="B11250">
            <v>8711100000</v>
          </cell>
          <cell r="C11250" t="str">
            <v>- с двигателем внутреннего сгорания с возвратно-поступательным движением поршня рабочим объемом цилиндров двигателя не более 50 см3</v>
          </cell>
          <cell r="D11250" t="str">
            <v>шт</v>
          </cell>
          <cell r="E11250">
            <v>15.2</v>
          </cell>
        </row>
        <row r="11251">
          <cell r="B11251">
            <v>8711201000</v>
          </cell>
          <cell r="C11251" t="str">
            <v>- - мотороллеры</v>
          </cell>
          <cell r="D11251" t="str">
            <v>шт</v>
          </cell>
          <cell r="E11251">
            <v>15.2</v>
          </cell>
        </row>
        <row r="11252">
          <cell r="B11252">
            <v>8711209200</v>
          </cell>
          <cell r="C11252" t="str">
            <v>- - - более 50 см3, но не более 125 см3</v>
          </cell>
          <cell r="D11252" t="str">
            <v>шт</v>
          </cell>
          <cell r="E11252">
            <v>15.2</v>
          </cell>
        </row>
        <row r="11253">
          <cell r="B11253">
            <v>8711209800</v>
          </cell>
          <cell r="C11253" t="str">
            <v>- - - более 125 см3, но не более 250 см3</v>
          </cell>
          <cell r="D11253" t="str">
            <v>шт</v>
          </cell>
          <cell r="E11253">
            <v>15.2</v>
          </cell>
        </row>
        <row r="11254">
          <cell r="B11254">
            <v>8711301000</v>
          </cell>
          <cell r="C11254" t="str">
            <v>- - с рабочим объемом цилиндров двигателя более 250 см3, но не более 380 см3</v>
          </cell>
          <cell r="D11254" t="str">
            <v>шт</v>
          </cell>
          <cell r="E11254">
            <v>16</v>
          </cell>
        </row>
        <row r="11255">
          <cell r="B11255">
            <v>8711309000</v>
          </cell>
          <cell r="C11255" t="str">
            <v>- - с рабочим объемом цилиндров двигателя более 380 см3, но не более 500 см3</v>
          </cell>
          <cell r="D11255" t="str">
            <v>шт</v>
          </cell>
          <cell r="E11255">
            <v>16</v>
          </cell>
        </row>
        <row r="11256">
          <cell r="B11256">
            <v>8711400000</v>
          </cell>
          <cell r="C11256" t="str">
            <v>- с двигателем внутреннего сгорания с возвратно-поступательным движением поршня рабочим объемом цилиндров двигателя более 500 см3, но не более 800 см3</v>
          </cell>
          <cell r="D11256" t="str">
            <v>шт</v>
          </cell>
          <cell r="E11256">
            <v>16</v>
          </cell>
        </row>
        <row r="11257">
          <cell r="B11257">
            <v>8711500000</v>
          </cell>
          <cell r="C11257" t="str">
            <v>- с двигателем внутреннего сгорания с возвратно-поступательным движением поршня рабочим объемом цилиндров двигателя более 800 см3</v>
          </cell>
          <cell r="D11257" t="str">
            <v>шт</v>
          </cell>
          <cell r="E11257">
            <v>12</v>
          </cell>
        </row>
        <row r="11258">
          <cell r="B11258">
            <v>8711601000</v>
          </cell>
          <cell r="C11258" t="str">
            <v>- - велосипеды с установленным вспомогательным электрическим двигателем с номинальной мощностью не более 250 Вт</v>
          </cell>
          <cell r="D11258" t="str">
            <v>шт</v>
          </cell>
          <cell r="E11258">
            <v>15.2</v>
          </cell>
        </row>
        <row r="11259">
          <cell r="B11259">
            <v>8711609000</v>
          </cell>
          <cell r="C11259" t="str">
            <v>- - прочие</v>
          </cell>
          <cell r="D11259" t="str">
            <v>шт</v>
          </cell>
          <cell r="E11259">
            <v>15.2</v>
          </cell>
        </row>
        <row r="11260">
          <cell r="B11260">
            <v>8711900000</v>
          </cell>
          <cell r="C11260" t="str">
            <v>- прочие</v>
          </cell>
          <cell r="D11260" t="str">
            <v>шт</v>
          </cell>
          <cell r="E11260">
            <v>15.2</v>
          </cell>
        </row>
        <row r="11261">
          <cell r="B11261">
            <v>8712003000</v>
          </cell>
          <cell r="C11261" t="str">
            <v>- велосипеды двухколесные с подшипниками шариковыми</v>
          </cell>
          <cell r="D11261" t="str">
            <v>шт</v>
          </cell>
          <cell r="E11261">
            <v>12</v>
          </cell>
        </row>
        <row r="11262">
          <cell r="B11262">
            <v>8712007000</v>
          </cell>
          <cell r="C11262" t="str">
            <v>- прочие</v>
          </cell>
          <cell r="D11262" t="str">
            <v>шт</v>
          </cell>
          <cell r="E11262">
            <v>12</v>
          </cell>
        </row>
        <row r="11263">
          <cell r="B11263">
            <v>8713100000</v>
          </cell>
          <cell r="C11263" t="str">
            <v>- без механических устройств для передвижения</v>
          </cell>
          <cell r="D11263" t="str">
            <v>шт</v>
          </cell>
          <cell r="E11263">
            <v>0</v>
          </cell>
        </row>
        <row r="11264">
          <cell r="B11264">
            <v>8713900000</v>
          </cell>
          <cell r="C11264" t="str">
            <v>- прочие</v>
          </cell>
          <cell r="D11264" t="str">
            <v>шт</v>
          </cell>
          <cell r="E11264">
            <v>0</v>
          </cell>
        </row>
        <row r="11265">
          <cell r="B11265">
            <v>8714101000</v>
          </cell>
          <cell r="C11265" t="str">
            <v>- - тормоза и их части</v>
          </cell>
          <cell r="D11265" t="str">
            <v>-</v>
          </cell>
          <cell r="E11265">
            <v>7.5</v>
          </cell>
        </row>
        <row r="11266">
          <cell r="B11266">
            <v>8714102000</v>
          </cell>
          <cell r="C11266" t="str">
            <v>- - коробки передач и их части</v>
          </cell>
          <cell r="D11266" t="str">
            <v>-</v>
          </cell>
          <cell r="E11266">
            <v>7.5</v>
          </cell>
        </row>
        <row r="11267">
          <cell r="B11267">
            <v>8714103000</v>
          </cell>
          <cell r="C11267" t="str">
            <v>- - колеса ходовые и их части и принадлежности</v>
          </cell>
          <cell r="D11267" t="str">
            <v>-</v>
          </cell>
          <cell r="E11267">
            <v>7.5</v>
          </cell>
        </row>
        <row r="11268">
          <cell r="B11268">
            <v>8714104000</v>
          </cell>
          <cell r="C11268" t="str">
            <v>- - глушители и выхлопные трубы, их части</v>
          </cell>
          <cell r="D11268" t="str">
            <v>-</v>
          </cell>
          <cell r="E11268">
            <v>7.5</v>
          </cell>
        </row>
        <row r="11269">
          <cell r="B11269">
            <v>8714105000</v>
          </cell>
          <cell r="C11269" t="str">
            <v>- - сцепления в сборе и их части</v>
          </cell>
          <cell r="D11269" t="str">
            <v>-</v>
          </cell>
          <cell r="E11269">
            <v>7.5</v>
          </cell>
        </row>
        <row r="11270">
          <cell r="B11270">
            <v>8714109000</v>
          </cell>
          <cell r="C11270" t="str">
            <v>- - прочие</v>
          </cell>
          <cell r="D11270" t="str">
            <v>-</v>
          </cell>
          <cell r="E11270">
            <v>7.5</v>
          </cell>
        </row>
        <row r="11271">
          <cell r="B11271">
            <v>8714200000</v>
          </cell>
          <cell r="C11271" t="str">
            <v>- колясок для людей, не способных передвигаться</v>
          </cell>
          <cell r="D11271" t="str">
            <v>-</v>
          </cell>
          <cell r="E11271">
            <v>0</v>
          </cell>
        </row>
        <row r="11272">
          <cell r="B11272">
            <v>8714911000</v>
          </cell>
          <cell r="C11272" t="str">
            <v>- - - рамы</v>
          </cell>
          <cell r="D11272" t="str">
            <v>шт</v>
          </cell>
          <cell r="E11272">
            <v>5</v>
          </cell>
        </row>
        <row r="11273">
          <cell r="B11273">
            <v>8714913000</v>
          </cell>
          <cell r="C11273" t="str">
            <v>- - - передние вилки</v>
          </cell>
          <cell r="D11273" t="str">
            <v>шт</v>
          </cell>
          <cell r="E11273">
            <v>5</v>
          </cell>
        </row>
        <row r="11274">
          <cell r="B11274">
            <v>8714919000</v>
          </cell>
          <cell r="C11274" t="str">
            <v>- - - части</v>
          </cell>
          <cell r="D11274" t="str">
            <v>-</v>
          </cell>
          <cell r="E11274">
            <v>5</v>
          </cell>
        </row>
        <row r="11275">
          <cell r="B11275">
            <v>8714921000</v>
          </cell>
          <cell r="C11275" t="str">
            <v>- - - ободья</v>
          </cell>
          <cell r="D11275" t="str">
            <v>шт</v>
          </cell>
          <cell r="E11275">
            <v>5</v>
          </cell>
        </row>
        <row r="11276">
          <cell r="B11276">
            <v>8714929000</v>
          </cell>
          <cell r="C11276" t="str">
            <v>- - - спицы</v>
          </cell>
          <cell r="D11276" t="str">
            <v>-</v>
          </cell>
          <cell r="E11276">
            <v>5</v>
          </cell>
        </row>
        <row r="11277">
          <cell r="B11277">
            <v>8714930000</v>
          </cell>
          <cell r="C11277" t="str">
            <v>- - ступицы, кроме тормозных ступиц свободного хода и втулочных тормозов, цепные звездочки обгонных муфт</v>
          </cell>
          <cell r="D11277" t="str">
            <v>-</v>
          </cell>
          <cell r="E11277">
            <v>5</v>
          </cell>
        </row>
        <row r="11278">
          <cell r="B11278">
            <v>8714942000</v>
          </cell>
          <cell r="C11278" t="str">
            <v>- - - тормоза</v>
          </cell>
          <cell r="D11278" t="str">
            <v>-</v>
          </cell>
          <cell r="E11278">
            <v>5</v>
          </cell>
        </row>
        <row r="11279">
          <cell r="B11279">
            <v>8714949000</v>
          </cell>
          <cell r="C11279" t="str">
            <v>- - - части</v>
          </cell>
          <cell r="D11279" t="str">
            <v>-</v>
          </cell>
          <cell r="E11279">
            <v>5</v>
          </cell>
        </row>
        <row r="11280">
          <cell r="B11280">
            <v>8714950000</v>
          </cell>
          <cell r="C11280" t="str">
            <v>- - седла</v>
          </cell>
          <cell r="D11280" t="str">
            <v>шт</v>
          </cell>
          <cell r="E11280">
            <v>5</v>
          </cell>
        </row>
        <row r="11281">
          <cell r="B11281">
            <v>8714961000</v>
          </cell>
          <cell r="C11281" t="str">
            <v>- - - педали</v>
          </cell>
          <cell r="D11281" t="str">
            <v>пар</v>
          </cell>
          <cell r="E11281">
            <v>5</v>
          </cell>
        </row>
        <row r="11282">
          <cell r="B11282">
            <v>8714963000</v>
          </cell>
          <cell r="C11282" t="str">
            <v>- - - кривошипный механизм</v>
          </cell>
          <cell r="D11282" t="str">
            <v>-</v>
          </cell>
          <cell r="E11282">
            <v>5</v>
          </cell>
        </row>
        <row r="11283">
          <cell r="B11283">
            <v>8714969000</v>
          </cell>
          <cell r="C11283" t="str">
            <v>- - - части</v>
          </cell>
          <cell r="D11283" t="str">
            <v>-</v>
          </cell>
          <cell r="E11283">
            <v>5</v>
          </cell>
        </row>
        <row r="11284">
          <cell r="B11284">
            <v>8714991000</v>
          </cell>
          <cell r="C11284" t="str">
            <v>- - - рули, рукоятки</v>
          </cell>
          <cell r="D11284" t="str">
            <v>шт</v>
          </cell>
          <cell r="E11284">
            <v>5</v>
          </cell>
        </row>
        <row r="11285">
          <cell r="B11285">
            <v>8714993000</v>
          </cell>
          <cell r="C11285" t="str">
            <v>- - - багажники</v>
          </cell>
          <cell r="D11285" t="str">
            <v>шт</v>
          </cell>
          <cell r="E11285">
            <v>5</v>
          </cell>
        </row>
        <row r="11286">
          <cell r="B11286">
            <v>8714995000</v>
          </cell>
          <cell r="C11286" t="str">
            <v>- - - устройства переключения передач</v>
          </cell>
          <cell r="D11286" t="str">
            <v>-</v>
          </cell>
          <cell r="E11286">
            <v>5</v>
          </cell>
        </row>
        <row r="11287">
          <cell r="B11287">
            <v>8714999000</v>
          </cell>
          <cell r="C11287" t="str">
            <v>- - - прочие; части</v>
          </cell>
          <cell r="D11287" t="str">
            <v>-</v>
          </cell>
          <cell r="E11287">
            <v>5</v>
          </cell>
        </row>
        <row r="11288">
          <cell r="B11288">
            <v>8715001000</v>
          </cell>
          <cell r="C11288" t="str">
            <v>- коляски детские</v>
          </cell>
          <cell r="D11288" t="str">
            <v>шт</v>
          </cell>
          <cell r="E11288">
            <v>5</v>
          </cell>
        </row>
        <row r="11289">
          <cell r="B11289">
            <v>8715009000</v>
          </cell>
          <cell r="C11289" t="str">
            <v>- части</v>
          </cell>
          <cell r="D11289" t="str">
            <v>-</v>
          </cell>
          <cell r="E11289">
            <v>5</v>
          </cell>
        </row>
        <row r="11290">
          <cell r="B11290">
            <v>8716109200</v>
          </cell>
          <cell r="C11290" t="str">
            <v>- - массой не более 1600 кг</v>
          </cell>
          <cell r="D11290" t="str">
            <v>шт</v>
          </cell>
          <cell r="E11290">
            <v>10</v>
          </cell>
        </row>
        <row r="11291">
          <cell r="B11291">
            <v>8716109800</v>
          </cell>
          <cell r="C11291" t="str">
            <v>- - массой более 1600 кг</v>
          </cell>
          <cell r="D11291" t="str">
            <v>шт</v>
          </cell>
          <cell r="E11291">
            <v>10</v>
          </cell>
        </row>
        <row r="11292">
          <cell r="B11292">
            <v>8716200000</v>
          </cell>
          <cell r="C11292" t="str">
            <v>- прицепы и полуприцепы самозагружающиеся или саморазгружающиеся для сельского хозяйства</v>
          </cell>
          <cell r="D11292" t="str">
            <v>шт</v>
          </cell>
          <cell r="E11292">
            <v>5</v>
          </cell>
        </row>
        <row r="11293">
          <cell r="B11293">
            <v>8716310000</v>
          </cell>
          <cell r="C11293" t="str">
            <v>- - прицепы-цистерны и полуприцепы-цистерны</v>
          </cell>
          <cell r="D11293" t="str">
            <v>шт</v>
          </cell>
          <cell r="E11293">
            <v>12.5</v>
          </cell>
        </row>
        <row r="11294">
          <cell r="B11294">
            <v>8716391000</v>
          </cell>
          <cell r="C11294" t="str">
            <v>- - - специально предназначенные для перевозки высокорадиоактивных материалов</v>
          </cell>
          <cell r="D11294" t="str">
            <v>шт</v>
          </cell>
          <cell r="E11294">
            <v>12.5</v>
          </cell>
        </row>
        <row r="11295">
          <cell r="B11295">
            <v>8716393001</v>
          </cell>
          <cell r="C11295" t="str">
            <v>- - - - - - автомобильные, с полной массой более 15 т и габаритной длиной не менее 13,6 м</v>
          </cell>
          <cell r="D11295" t="str">
            <v>шт</v>
          </cell>
          <cell r="E11295">
            <v>9</v>
          </cell>
        </row>
        <row r="11296">
          <cell r="B11296">
            <v>8716393002</v>
          </cell>
          <cell r="C11296" t="str">
            <v>- - - - - - автомобильные рефрижераторные, с внутренним объемом кузова не менее 76 м3</v>
          </cell>
          <cell r="D11296" t="str">
            <v>шт</v>
          </cell>
          <cell r="E11296">
            <v>9</v>
          </cell>
        </row>
        <row r="11297">
          <cell r="B11297">
            <v>8716393009</v>
          </cell>
          <cell r="C11297" t="str">
            <v>- - - - - - прочие</v>
          </cell>
          <cell r="D11297" t="str">
            <v>шт</v>
          </cell>
          <cell r="E11297">
            <v>10</v>
          </cell>
        </row>
        <row r="11298">
          <cell r="B11298">
            <v>8716395001</v>
          </cell>
          <cell r="C11298" t="str">
            <v>- - - - - - одноосные</v>
          </cell>
          <cell r="D11298" t="str">
            <v>шт</v>
          </cell>
          <cell r="E11298">
            <v>10</v>
          </cell>
        </row>
        <row r="11299">
          <cell r="B11299">
            <v>8716395002</v>
          </cell>
          <cell r="C11299" t="str">
            <v>- - - - - - - прицепы автомобильные, с полной массой более 15 т</v>
          </cell>
          <cell r="D11299" t="str">
            <v>шт</v>
          </cell>
          <cell r="E11299">
            <v>9</v>
          </cell>
        </row>
        <row r="11300">
          <cell r="B11300">
            <v>8716395009</v>
          </cell>
          <cell r="C11300" t="str">
            <v>- - - - - - - прочие</v>
          </cell>
          <cell r="D11300" t="str">
            <v>шт</v>
          </cell>
          <cell r="E11300">
            <v>10</v>
          </cell>
        </row>
        <row r="11301">
          <cell r="B11301">
            <v>8716398003</v>
          </cell>
          <cell r="C11301" t="str">
            <v>- - - - - - полуприцепы автомобильные, с полной массой более 15 т и габаритной длиной не менее 13,6 м</v>
          </cell>
          <cell r="D11301" t="str">
            <v>шт</v>
          </cell>
          <cell r="E11301" t="str">
            <v>9, но не менее 13,8 евро за 1 т полной массы</v>
          </cell>
        </row>
        <row r="11302">
          <cell r="B11302">
            <v>8716398004</v>
          </cell>
          <cell r="C11302" t="str">
            <v>- - - - - - полуприцепы автомобильные рефрижераторные с внутренним объемом кузова не менее 76 м3</v>
          </cell>
          <cell r="D11302" t="str">
            <v>шт</v>
          </cell>
          <cell r="E11302" t="str">
            <v>9, но не менее 9,7 евро за 1 м3 внутреннего объема кузова</v>
          </cell>
        </row>
        <row r="11303">
          <cell r="B11303">
            <v>8716398005</v>
          </cell>
          <cell r="C11303" t="str">
            <v>- - - - - - прочие</v>
          </cell>
          <cell r="D11303" t="str">
            <v>шт</v>
          </cell>
          <cell r="E11303">
            <v>10</v>
          </cell>
        </row>
        <row r="11304">
          <cell r="B11304">
            <v>8716398006</v>
          </cell>
          <cell r="C11304" t="str">
            <v>- - - - - - полуприцепы автомобильные, с полной массой более 15 т и габаритной длиной не менее 13,6 м</v>
          </cell>
          <cell r="D11304" t="str">
            <v>шт</v>
          </cell>
          <cell r="E11304">
            <v>9</v>
          </cell>
        </row>
        <row r="11305">
          <cell r="B11305">
            <v>8716398007</v>
          </cell>
          <cell r="C11305" t="str">
            <v>- - - - - - полуприцепы автомобильные рефрижераторные с внутренним объемом кузова не менее 76 м3</v>
          </cell>
          <cell r="D11305" t="str">
            <v>шт</v>
          </cell>
          <cell r="E11305">
            <v>9</v>
          </cell>
        </row>
        <row r="11306">
          <cell r="B11306">
            <v>8716398008</v>
          </cell>
          <cell r="C11306" t="str">
            <v>- - - - - - прочие</v>
          </cell>
          <cell r="D11306" t="str">
            <v>шт</v>
          </cell>
          <cell r="E11306">
            <v>10</v>
          </cell>
        </row>
        <row r="11307">
          <cell r="B11307">
            <v>8716400000</v>
          </cell>
          <cell r="C11307" t="str">
            <v>- прицепы и полуприцепы прочие</v>
          </cell>
          <cell r="D11307" t="str">
            <v>шт</v>
          </cell>
          <cell r="E11307">
            <v>10</v>
          </cell>
        </row>
        <row r="11308">
          <cell r="B11308">
            <v>8716800000</v>
          </cell>
          <cell r="C11308" t="str">
            <v>- транспортные средства прочие</v>
          </cell>
          <cell r="D11308" t="str">
            <v>шт</v>
          </cell>
          <cell r="E11308">
            <v>12.5</v>
          </cell>
        </row>
        <row r="11309">
          <cell r="B11309">
            <v>8716901000</v>
          </cell>
          <cell r="C11309" t="str">
            <v>- - шасси</v>
          </cell>
          <cell r="D11309" t="str">
            <v>-</v>
          </cell>
          <cell r="E11309">
            <v>5</v>
          </cell>
        </row>
        <row r="11310">
          <cell r="B11310">
            <v>8716903000</v>
          </cell>
          <cell r="C11310" t="str">
            <v>- - кузова</v>
          </cell>
          <cell r="D11310" t="str">
            <v>-</v>
          </cell>
          <cell r="E11310">
            <v>5</v>
          </cell>
        </row>
        <row r="11311">
          <cell r="B11311">
            <v>8716905000</v>
          </cell>
          <cell r="C11311" t="str">
            <v>- - оси</v>
          </cell>
          <cell r="D11311" t="str">
            <v>-</v>
          </cell>
          <cell r="E11311">
            <v>5</v>
          </cell>
        </row>
        <row r="11312">
          <cell r="B11312">
            <v>8716909000</v>
          </cell>
          <cell r="C11312" t="str">
            <v>- - части прочие</v>
          </cell>
          <cell r="D11312" t="str">
            <v>-</v>
          </cell>
          <cell r="E11312">
            <v>5</v>
          </cell>
        </row>
        <row r="11313">
          <cell r="B11313">
            <v>8801001001</v>
          </cell>
          <cell r="C11313" t="str">
            <v>- - гражданские</v>
          </cell>
          <cell r="D11313" t="str">
            <v>шт</v>
          </cell>
          <cell r="E11313">
            <v>12</v>
          </cell>
        </row>
        <row r="11314">
          <cell r="B11314">
            <v>8801001009</v>
          </cell>
          <cell r="C11314" t="str">
            <v>- - прочие</v>
          </cell>
          <cell r="D11314" t="str">
            <v>шт</v>
          </cell>
          <cell r="E11314">
            <v>16</v>
          </cell>
        </row>
        <row r="11315">
          <cell r="B11315">
            <v>8801009001</v>
          </cell>
          <cell r="C11315" t="str">
            <v>- - гражданские</v>
          </cell>
          <cell r="D11315" t="str">
            <v>шт</v>
          </cell>
          <cell r="E11315">
            <v>12</v>
          </cell>
        </row>
        <row r="11316">
          <cell r="B11316">
            <v>8801009009</v>
          </cell>
          <cell r="C11316" t="str">
            <v>- - прочие</v>
          </cell>
          <cell r="D11316" t="str">
            <v>шт</v>
          </cell>
          <cell r="E11316">
            <v>16</v>
          </cell>
        </row>
        <row r="11317">
          <cell r="B11317">
            <v>8802110003</v>
          </cell>
          <cell r="C11317" t="str">
            <v>- - - - прочие</v>
          </cell>
          <cell r="D11317" t="str">
            <v>шт</v>
          </cell>
          <cell r="E11317">
            <v>14.3</v>
          </cell>
        </row>
        <row r="11318">
          <cell r="B11318">
            <v>8802110009</v>
          </cell>
          <cell r="C11318" t="str">
            <v>- - - прочие</v>
          </cell>
          <cell r="D11318" t="str">
            <v>шт</v>
          </cell>
          <cell r="E11318">
            <v>17.100000000000001</v>
          </cell>
        </row>
        <row r="11319">
          <cell r="B11319">
            <v>8802120001</v>
          </cell>
          <cell r="C11319" t="str">
            <v>- - - гражданские</v>
          </cell>
          <cell r="D11319" t="str">
            <v>шт</v>
          </cell>
          <cell r="E11319">
            <v>14</v>
          </cell>
        </row>
        <row r="11320">
          <cell r="B11320">
            <v>8802120009</v>
          </cell>
          <cell r="C11320" t="str">
            <v>- - - прочие</v>
          </cell>
          <cell r="D11320" t="str">
            <v>шт</v>
          </cell>
          <cell r="E11320">
            <v>17.100000000000001</v>
          </cell>
        </row>
        <row r="11321">
          <cell r="B11321">
            <v>8802200001</v>
          </cell>
          <cell r="C11321" t="str">
            <v>- - гражданские</v>
          </cell>
          <cell r="D11321" t="str">
            <v>шт</v>
          </cell>
          <cell r="E11321">
            <v>14.3</v>
          </cell>
        </row>
        <row r="11322">
          <cell r="B11322">
            <v>8802200002</v>
          </cell>
          <cell r="C11322" t="str">
            <v>- - разведывательно-ударные беспилотные летательные аппараты &lt;14&gt;</v>
          </cell>
          <cell r="D11322" t="str">
            <v>шт</v>
          </cell>
          <cell r="E11322">
            <v>17</v>
          </cell>
        </row>
        <row r="11323">
          <cell r="B11323">
            <v>8802200008</v>
          </cell>
          <cell r="C11323" t="str">
            <v>- - прочие</v>
          </cell>
          <cell r="D11323" t="str">
            <v>шт</v>
          </cell>
          <cell r="E11323">
            <v>17</v>
          </cell>
        </row>
        <row r="11324">
          <cell r="B11324">
            <v>8802300002</v>
          </cell>
          <cell r="C11324" t="str">
            <v>- - самолеты гражданские пассажирские с количеством пассажирских мест не более чем на 50 человек</v>
          </cell>
          <cell r="D11324" t="str">
            <v>шт</v>
          </cell>
          <cell r="E11324">
            <v>0</v>
          </cell>
        </row>
        <row r="11325">
          <cell r="B11325">
            <v>8802300007</v>
          </cell>
          <cell r="C11325" t="str">
            <v>- - прочие</v>
          </cell>
          <cell r="D11325" t="str">
            <v>шт</v>
          </cell>
          <cell r="E11325">
            <v>11</v>
          </cell>
        </row>
        <row r="11326">
          <cell r="B11326">
            <v>8802400011</v>
          </cell>
          <cell r="C11326" t="str">
            <v>- - - самолеты гражданские пассажирские с количеством пассажирских мест не более чем на 50 человек</v>
          </cell>
          <cell r="D11326" t="str">
            <v>шт</v>
          </cell>
          <cell r="E11326">
            <v>0</v>
          </cell>
        </row>
        <row r="11327">
          <cell r="B11327">
            <v>8802400015</v>
          </cell>
          <cell r="C11327" t="str">
            <v>- - - - широкофюзеляжные, имеющие два прохода между рядами кресел, дальнемагистральные</v>
          </cell>
          <cell r="D11327" t="str">
            <v>шт</v>
          </cell>
          <cell r="E11327">
            <v>7.5</v>
          </cell>
        </row>
        <row r="11328">
          <cell r="B11328">
            <v>8802400016</v>
          </cell>
          <cell r="C11328" t="str">
            <v>- - - - прочие</v>
          </cell>
          <cell r="D11328" t="str">
            <v>шт</v>
          </cell>
          <cell r="E11328">
            <v>15.7</v>
          </cell>
        </row>
        <row r="11329">
          <cell r="B11329">
            <v>8802400017</v>
          </cell>
          <cell r="C11329" t="str">
            <v>- - - - широкофюзеляжные, дальнемагистральные гражданские грузовые самолеты</v>
          </cell>
          <cell r="D11329" t="str">
            <v>шт</v>
          </cell>
          <cell r="E11329">
            <v>7.5</v>
          </cell>
        </row>
        <row r="11330">
          <cell r="B11330">
            <v>8802400018</v>
          </cell>
          <cell r="C11330" t="str">
            <v>- - - - прочие</v>
          </cell>
          <cell r="D11330" t="str">
            <v>шт</v>
          </cell>
          <cell r="E11330">
            <v>15.7</v>
          </cell>
        </row>
        <row r="11331">
          <cell r="B11331">
            <v>8802400033</v>
          </cell>
          <cell r="C11331" t="str">
            <v>- - - - широкофюзеляжные, имеющие два прохода между рядами кресел, дальнемагистральные</v>
          </cell>
          <cell r="D11331" t="str">
            <v>шт</v>
          </cell>
          <cell r="E11331">
            <v>7.5</v>
          </cell>
        </row>
        <row r="11332">
          <cell r="B11332">
            <v>8802400034</v>
          </cell>
          <cell r="C11332" t="str">
            <v>- - - - прочие</v>
          </cell>
          <cell r="D11332" t="str">
            <v>шт</v>
          </cell>
          <cell r="E11332">
            <v>15.7</v>
          </cell>
        </row>
        <row r="11333">
          <cell r="B11333">
            <v>8802400035</v>
          </cell>
          <cell r="C11333" t="str">
            <v>- - - - широкофюзеляжные, имеющие два прохода между рядами кресел, дальнемагистральные</v>
          </cell>
          <cell r="D11333" t="str">
            <v>шт</v>
          </cell>
          <cell r="E11333">
            <v>7.5</v>
          </cell>
        </row>
        <row r="11334">
          <cell r="B11334">
            <v>8802400036</v>
          </cell>
          <cell r="C11334" t="str">
            <v>- - - - прочие</v>
          </cell>
          <cell r="D11334" t="str">
            <v>шт</v>
          </cell>
          <cell r="E11334">
            <v>15.7</v>
          </cell>
        </row>
        <row r="11335">
          <cell r="B11335">
            <v>8802400037</v>
          </cell>
          <cell r="C11335" t="str">
            <v>- - - самолеты гражданские пассажирские с количеством пассажирских мест более чем на 300 человек</v>
          </cell>
          <cell r="D11335" t="str">
            <v>шт</v>
          </cell>
          <cell r="E11335">
            <v>0</v>
          </cell>
        </row>
        <row r="11336">
          <cell r="B11336">
            <v>8802400038</v>
          </cell>
          <cell r="C11336" t="str">
            <v>- - - - широкофюзеляжные, дальнемагистральные гражданские грузовые самолеты</v>
          </cell>
          <cell r="D11336" t="str">
            <v>шт</v>
          </cell>
          <cell r="E11336">
            <v>7.5</v>
          </cell>
        </row>
        <row r="11337">
          <cell r="B11337">
            <v>8802400039</v>
          </cell>
          <cell r="C11337" t="str">
            <v>- - - - прочие</v>
          </cell>
          <cell r="D11337" t="str">
            <v>шт</v>
          </cell>
          <cell r="E11337">
            <v>15.7</v>
          </cell>
        </row>
        <row r="11338">
          <cell r="B11338">
            <v>8802400044</v>
          </cell>
          <cell r="C11338" t="str">
            <v>- - - - широкофюзеляжные, имеющие два прохода между рядами кресел, дальнемагистральные</v>
          </cell>
          <cell r="D11338" t="str">
            <v>шт</v>
          </cell>
          <cell r="E11338">
            <v>7.5</v>
          </cell>
        </row>
        <row r="11339">
          <cell r="B11339">
            <v>8802400045</v>
          </cell>
          <cell r="C11339" t="str">
            <v>- - - - прочие</v>
          </cell>
          <cell r="D11339" t="str">
            <v>шт</v>
          </cell>
          <cell r="E11339">
            <v>15.7</v>
          </cell>
        </row>
        <row r="11340">
          <cell r="B11340">
            <v>8802400046</v>
          </cell>
          <cell r="C11340" t="str">
            <v>- - - самолеты гражданские пассажирские с количеством пассажирских мест более чем на 50 человек, но не более чем на 300 человек</v>
          </cell>
          <cell r="D11340" t="str">
            <v>шт</v>
          </cell>
          <cell r="E11340">
            <v>0</v>
          </cell>
        </row>
        <row r="11341">
          <cell r="B11341">
            <v>8802400047</v>
          </cell>
          <cell r="C11341" t="str">
            <v>- - - самолеты гражданские пассажирские с количеством пассажирских мест более чем на 300 человек</v>
          </cell>
          <cell r="D11341" t="str">
            <v>шт</v>
          </cell>
          <cell r="E11341">
            <v>0</v>
          </cell>
        </row>
        <row r="11342">
          <cell r="B11342">
            <v>8802400048</v>
          </cell>
          <cell r="C11342" t="str">
            <v>- - - - широкофюзеляжные, дальнемагистральные гражданские грузовые самолеты</v>
          </cell>
          <cell r="D11342" t="str">
            <v>шт</v>
          </cell>
          <cell r="E11342">
            <v>7.5</v>
          </cell>
        </row>
        <row r="11343">
          <cell r="B11343">
            <v>8802400049</v>
          </cell>
          <cell r="C11343" t="str">
            <v>- - - - прочие</v>
          </cell>
          <cell r="D11343" t="str">
            <v>шт</v>
          </cell>
          <cell r="E11343">
            <v>15.7</v>
          </cell>
        </row>
        <row r="11344">
          <cell r="B11344">
            <v>8802400091</v>
          </cell>
          <cell r="C11344" t="str">
            <v>- - - самолеты гражданские пассажирские с массой пустого снаряженного аппарата более 120 000 кг</v>
          </cell>
          <cell r="D11344" t="str">
            <v>шт</v>
          </cell>
          <cell r="E11344">
            <v>0</v>
          </cell>
        </row>
        <row r="11345">
          <cell r="B11345">
            <v>8802400094</v>
          </cell>
          <cell r="C11345" t="str">
            <v>- - - - широкофюзеляжные, дальнемагистральные с массой пустого снаряженного аппарата более 120 000 кг</v>
          </cell>
          <cell r="D11345" t="str">
            <v>шт</v>
          </cell>
          <cell r="E11345">
            <v>7.5</v>
          </cell>
        </row>
        <row r="11346">
          <cell r="B11346">
            <v>8802400095</v>
          </cell>
          <cell r="C11346" t="str">
            <v>- - - - прочие</v>
          </cell>
          <cell r="D11346" t="str">
            <v>шт</v>
          </cell>
          <cell r="E11346">
            <v>15.7</v>
          </cell>
        </row>
        <row r="11347">
          <cell r="B11347">
            <v>8802400096</v>
          </cell>
          <cell r="C11347" t="str">
            <v>- - - самолеты гражданские грузовые, не оснащенные грузовой рампой, с максимальной взлетной массой более 370 000 кг</v>
          </cell>
          <cell r="D11347" t="str">
            <v>шт</v>
          </cell>
          <cell r="E11347">
            <v>0</v>
          </cell>
        </row>
        <row r="11348">
          <cell r="B11348">
            <v>8802400097</v>
          </cell>
          <cell r="C11348" t="str">
            <v>- - - - широкофюзеляжные, дальнемагистральные гражданские грузовые самолеты с массой пустого снаряженного аппарата более 120 000 кг</v>
          </cell>
          <cell r="D11348" t="str">
            <v>шт</v>
          </cell>
          <cell r="E11348">
            <v>7.5</v>
          </cell>
        </row>
        <row r="11349">
          <cell r="B11349">
            <v>8802400098</v>
          </cell>
          <cell r="C11349" t="str">
            <v>- - - - прочие</v>
          </cell>
          <cell r="D11349" t="str">
            <v>шт</v>
          </cell>
          <cell r="E11349">
            <v>15.7</v>
          </cell>
        </row>
        <row r="11350">
          <cell r="B11350">
            <v>8802601000</v>
          </cell>
          <cell r="C11350" t="str">
            <v>- - космические аппараты (включая спутники)</v>
          </cell>
          <cell r="D11350" t="str">
            <v>шт</v>
          </cell>
          <cell r="E11350">
            <v>10</v>
          </cell>
        </row>
        <row r="11351">
          <cell r="B11351">
            <v>8802609000</v>
          </cell>
          <cell r="C11351" t="str">
            <v>- - суборбитальные и космические ракеты-носители</v>
          </cell>
          <cell r="D11351" t="str">
            <v>шт</v>
          </cell>
          <cell r="E11351">
            <v>10</v>
          </cell>
        </row>
        <row r="11352">
          <cell r="B11352">
            <v>8803100000</v>
          </cell>
          <cell r="C11352" t="str">
            <v>- воздушные винты и несущие винты и их части</v>
          </cell>
          <cell r="D11352" t="str">
            <v>-</v>
          </cell>
          <cell r="E11352">
            <v>0</v>
          </cell>
        </row>
        <row r="11353">
          <cell r="B11353">
            <v>8803200000</v>
          </cell>
          <cell r="C11353" t="str">
            <v>- шасси и их части</v>
          </cell>
          <cell r="D11353" t="str">
            <v>-</v>
          </cell>
          <cell r="E11353">
            <v>0</v>
          </cell>
        </row>
        <row r="11354">
          <cell r="B11354">
            <v>8803300000</v>
          </cell>
          <cell r="C11354" t="str">
            <v>- части самолетов и вертолетов прочие</v>
          </cell>
          <cell r="D11354" t="str">
            <v>-</v>
          </cell>
          <cell r="E11354">
            <v>0</v>
          </cell>
        </row>
        <row r="11355">
          <cell r="B11355">
            <v>8803901000</v>
          </cell>
          <cell r="C11355" t="str">
            <v>- - воздушных змеев</v>
          </cell>
          <cell r="D11355" t="str">
            <v>-</v>
          </cell>
          <cell r="E11355">
            <v>5</v>
          </cell>
        </row>
        <row r="11356">
          <cell r="B11356">
            <v>8803902000</v>
          </cell>
          <cell r="C11356" t="str">
            <v>- - космических аппаратов (включая спутники)</v>
          </cell>
          <cell r="D11356" t="str">
            <v>-</v>
          </cell>
          <cell r="E11356">
            <v>5</v>
          </cell>
        </row>
        <row r="11357">
          <cell r="B11357">
            <v>8803903000</v>
          </cell>
          <cell r="C11357" t="str">
            <v>- - суборбитальных и космических ракет-носителей</v>
          </cell>
          <cell r="D11357" t="str">
            <v>-</v>
          </cell>
          <cell r="E11357">
            <v>5</v>
          </cell>
        </row>
        <row r="11358">
          <cell r="B11358">
            <v>8803909000</v>
          </cell>
          <cell r="C11358" t="str">
            <v>- - прочие</v>
          </cell>
          <cell r="D11358" t="str">
            <v>-</v>
          </cell>
          <cell r="E11358">
            <v>5</v>
          </cell>
        </row>
        <row r="11359">
          <cell r="B11359">
            <v>8804000000</v>
          </cell>
          <cell r="C11359" t="str">
            <v>Парашюты (включая управляемые парашюты и парапланы) и ротошюты; их части и принадлежности</v>
          </cell>
          <cell r="D11359" t="str">
            <v>-</v>
          </cell>
          <cell r="E11359">
            <v>16</v>
          </cell>
        </row>
        <row r="11360">
          <cell r="B11360">
            <v>8805101000</v>
          </cell>
          <cell r="C11360" t="str">
            <v>- - стартовое оборудование для летательных аппаратов и его части</v>
          </cell>
          <cell r="D11360" t="str">
            <v>-</v>
          </cell>
          <cell r="E11360">
            <v>16</v>
          </cell>
        </row>
        <row r="11361">
          <cell r="B11361">
            <v>8805109000</v>
          </cell>
          <cell r="C11361" t="str">
            <v>- - прочие</v>
          </cell>
          <cell r="D11361" t="str">
            <v>-</v>
          </cell>
          <cell r="E11361">
            <v>16</v>
          </cell>
        </row>
        <row r="11362">
          <cell r="B11362">
            <v>8805210000</v>
          </cell>
          <cell r="C11362" t="str">
            <v>- - имитаторы воздушного боя и их части</v>
          </cell>
          <cell r="D11362" t="str">
            <v>-</v>
          </cell>
          <cell r="E11362">
            <v>16</v>
          </cell>
        </row>
        <row r="11363">
          <cell r="B11363">
            <v>8805290002</v>
          </cell>
          <cell r="C11363" t="str">
            <v>- - - тренажерные устройства имитации полета на гражданских воздушных судах и их части</v>
          </cell>
          <cell r="D11363" t="str">
            <v>шт</v>
          </cell>
          <cell r="E11363">
            <v>0</v>
          </cell>
        </row>
        <row r="11364">
          <cell r="B11364">
            <v>8805290008</v>
          </cell>
          <cell r="C11364" t="str">
            <v>- - - прочие</v>
          </cell>
          <cell r="D11364" t="str">
            <v>-</v>
          </cell>
          <cell r="E11364">
            <v>16</v>
          </cell>
        </row>
        <row r="11365">
          <cell r="B11365">
            <v>8901101009</v>
          </cell>
          <cell r="C11365" t="str">
            <v>- - - прочие</v>
          </cell>
          <cell r="D11365" t="str">
            <v>шт</v>
          </cell>
          <cell r="E11365">
            <v>5</v>
          </cell>
        </row>
        <row r="11366">
          <cell r="B11366">
            <v>8901109000</v>
          </cell>
          <cell r="C11366" t="str">
            <v>- - прочие</v>
          </cell>
          <cell r="D11366" t="str">
            <v>шт</v>
          </cell>
          <cell r="E11366">
            <v>5</v>
          </cell>
        </row>
        <row r="11367">
          <cell r="B11367">
            <v>8901201000</v>
          </cell>
          <cell r="C11367" t="str">
            <v>- - морские</v>
          </cell>
          <cell r="D11367" t="str">
            <v>шт</v>
          </cell>
          <cell r="E11367">
            <v>5</v>
          </cell>
        </row>
        <row r="11368">
          <cell r="B11368">
            <v>8901209000</v>
          </cell>
          <cell r="C11368" t="str">
            <v>- - прочие</v>
          </cell>
          <cell r="D11368" t="str">
            <v>шт</v>
          </cell>
          <cell r="E11368">
            <v>5</v>
          </cell>
        </row>
        <row r="11369">
          <cell r="B11369">
            <v>8901301000</v>
          </cell>
          <cell r="C11369" t="str">
            <v>- - морские</v>
          </cell>
          <cell r="D11369" t="str">
            <v>шт</v>
          </cell>
          <cell r="E11369">
            <v>5</v>
          </cell>
        </row>
        <row r="11370">
          <cell r="B11370">
            <v>8901309000</v>
          </cell>
          <cell r="C11370" t="str">
            <v>- - прочие</v>
          </cell>
          <cell r="D11370" t="str">
            <v>шт</v>
          </cell>
          <cell r="E11370">
            <v>5</v>
          </cell>
        </row>
        <row r="11371">
          <cell r="B11371">
            <v>8901901000</v>
          </cell>
          <cell r="C11371" t="str">
            <v>- - морские</v>
          </cell>
          <cell r="D11371" t="str">
            <v>шт</v>
          </cell>
          <cell r="E11371">
            <v>5</v>
          </cell>
        </row>
        <row r="11372">
          <cell r="B11372">
            <v>8901909000</v>
          </cell>
          <cell r="C11372" t="str">
            <v>- - прочие</v>
          </cell>
          <cell r="D11372" t="str">
            <v>шт</v>
          </cell>
          <cell r="E11372">
            <v>5</v>
          </cell>
        </row>
        <row r="11373">
          <cell r="B11373">
            <v>8902001000</v>
          </cell>
          <cell r="C11373" t="str">
            <v>- морские</v>
          </cell>
          <cell r="D11373" t="str">
            <v>шт</v>
          </cell>
          <cell r="E11373">
            <v>5</v>
          </cell>
        </row>
        <row r="11374">
          <cell r="B11374">
            <v>8902009000</v>
          </cell>
          <cell r="C11374" t="str">
            <v>- прочие</v>
          </cell>
          <cell r="D11374" t="str">
            <v>шт</v>
          </cell>
          <cell r="E11374">
            <v>5</v>
          </cell>
        </row>
        <row r="11375">
          <cell r="B11375">
            <v>8903101000</v>
          </cell>
          <cell r="C11375" t="str">
            <v>- - массой не более 100 кг каждое</v>
          </cell>
          <cell r="D11375" t="str">
            <v>шт</v>
          </cell>
          <cell r="E11375">
            <v>15</v>
          </cell>
        </row>
        <row r="11376">
          <cell r="B11376">
            <v>8903109000</v>
          </cell>
          <cell r="C11376" t="str">
            <v>- - прочие</v>
          </cell>
          <cell r="D11376" t="str">
            <v>шт</v>
          </cell>
          <cell r="E11376">
            <v>15</v>
          </cell>
        </row>
        <row r="11377">
          <cell r="B11377">
            <v>8903911000</v>
          </cell>
          <cell r="C11377" t="str">
            <v>- - - морские</v>
          </cell>
          <cell r="D11377" t="str">
            <v>шт</v>
          </cell>
          <cell r="E11377">
            <v>15</v>
          </cell>
        </row>
        <row r="11378">
          <cell r="B11378">
            <v>8903919000</v>
          </cell>
          <cell r="C11378" t="str">
            <v>- - - прочие</v>
          </cell>
          <cell r="D11378" t="str">
            <v>шт</v>
          </cell>
          <cell r="E11378">
            <v>15</v>
          </cell>
        </row>
        <row r="11379">
          <cell r="B11379">
            <v>8903921000</v>
          </cell>
          <cell r="C11379" t="str">
            <v>- - - морские</v>
          </cell>
          <cell r="D11379" t="str">
            <v>шт</v>
          </cell>
          <cell r="E11379">
            <v>15</v>
          </cell>
        </row>
        <row r="11380">
          <cell r="B11380">
            <v>8903929100</v>
          </cell>
          <cell r="C11380" t="str">
            <v>- - - - длиной не более 7,5 м</v>
          </cell>
          <cell r="D11380" t="str">
            <v>шт</v>
          </cell>
          <cell r="E11380">
            <v>10</v>
          </cell>
        </row>
        <row r="11381">
          <cell r="B11381">
            <v>8903929900</v>
          </cell>
          <cell r="C11381" t="str">
            <v>- - - - длиной более 7,5 м</v>
          </cell>
          <cell r="D11381" t="str">
            <v>шт</v>
          </cell>
          <cell r="E11381">
            <v>10</v>
          </cell>
        </row>
        <row r="11382">
          <cell r="B11382">
            <v>8903991000</v>
          </cell>
          <cell r="C11382" t="str">
            <v>- - - массой не более 100 кг каждое</v>
          </cell>
          <cell r="D11382" t="str">
            <v>шт</v>
          </cell>
          <cell r="E11382">
            <v>15</v>
          </cell>
        </row>
        <row r="11383">
          <cell r="B11383">
            <v>8903999100</v>
          </cell>
          <cell r="C11383" t="str">
            <v>- - - - длиной не более 7,5 м</v>
          </cell>
          <cell r="D11383" t="str">
            <v>шт</v>
          </cell>
          <cell r="E11383">
            <v>8</v>
          </cell>
        </row>
        <row r="11384">
          <cell r="B11384">
            <v>8903999900</v>
          </cell>
          <cell r="C11384" t="str">
            <v>- - - - длиной более 7,5 м</v>
          </cell>
          <cell r="D11384" t="str">
            <v>шт</v>
          </cell>
          <cell r="E11384">
            <v>15</v>
          </cell>
        </row>
        <row r="11385">
          <cell r="B11385">
            <v>8904001000</v>
          </cell>
          <cell r="C11385" t="str">
            <v>- буксиры</v>
          </cell>
          <cell r="D11385" t="str">
            <v>шт</v>
          </cell>
          <cell r="E11385">
            <v>5</v>
          </cell>
        </row>
        <row r="11386">
          <cell r="B11386">
            <v>8904009100</v>
          </cell>
          <cell r="C11386" t="str">
            <v>- - морские</v>
          </cell>
          <cell r="D11386" t="str">
            <v>шт</v>
          </cell>
          <cell r="E11386">
            <v>5</v>
          </cell>
        </row>
        <row r="11387">
          <cell r="B11387">
            <v>8904009900</v>
          </cell>
          <cell r="C11387" t="str">
            <v>- - прочие</v>
          </cell>
          <cell r="D11387" t="str">
            <v>шт</v>
          </cell>
          <cell r="E11387">
            <v>10</v>
          </cell>
        </row>
        <row r="11388">
          <cell r="B11388">
            <v>8905101000</v>
          </cell>
          <cell r="C11388" t="str">
            <v>- - морские</v>
          </cell>
          <cell r="D11388" t="str">
            <v>шт</v>
          </cell>
          <cell r="E11388">
            <v>5</v>
          </cell>
        </row>
        <row r="11389">
          <cell r="B11389">
            <v>8905109000</v>
          </cell>
          <cell r="C11389" t="str">
            <v>- - прочие</v>
          </cell>
          <cell r="D11389" t="str">
            <v>шт</v>
          </cell>
          <cell r="E11389">
            <v>5</v>
          </cell>
        </row>
        <row r="11390">
          <cell r="B11390">
            <v>8905200000</v>
          </cell>
          <cell r="C11390" t="str">
            <v>- плавучие или работающие под водой буровые или эксплуатационные платформы</v>
          </cell>
          <cell r="D11390" t="str">
            <v>шт</v>
          </cell>
          <cell r="E11390">
            <v>16</v>
          </cell>
        </row>
        <row r="11391">
          <cell r="B11391">
            <v>8905901009</v>
          </cell>
          <cell r="C11391" t="str">
            <v>- - - прочие</v>
          </cell>
          <cell r="D11391" t="str">
            <v>шт</v>
          </cell>
          <cell r="E11391">
            <v>10</v>
          </cell>
        </row>
        <row r="11392">
          <cell r="B11392">
            <v>8905909000</v>
          </cell>
          <cell r="C11392" t="str">
            <v>- - прочие</v>
          </cell>
          <cell r="D11392" t="str">
            <v>шт</v>
          </cell>
          <cell r="E11392">
            <v>10</v>
          </cell>
        </row>
        <row r="11393">
          <cell r="B11393">
            <v>8906100001</v>
          </cell>
          <cell r="C11393" t="str">
            <v>- - десантно-вертолетные корабли-доки</v>
          </cell>
          <cell r="D11393" t="str">
            <v>шт</v>
          </cell>
          <cell r="E11393">
            <v>10</v>
          </cell>
        </row>
        <row r="11394">
          <cell r="B11394">
            <v>8906100009</v>
          </cell>
          <cell r="C11394" t="str">
            <v>- - прочие</v>
          </cell>
          <cell r="D11394" t="str">
            <v>шт</v>
          </cell>
          <cell r="E11394">
            <v>10</v>
          </cell>
        </row>
        <row r="11395">
          <cell r="B11395">
            <v>8906901000</v>
          </cell>
          <cell r="C11395" t="str">
            <v>- - морские</v>
          </cell>
          <cell r="D11395" t="str">
            <v>шт</v>
          </cell>
          <cell r="E11395">
            <v>7</v>
          </cell>
        </row>
        <row r="11396">
          <cell r="B11396">
            <v>8906909100</v>
          </cell>
          <cell r="C11396" t="str">
            <v>- - - массой не более 100 кг каждое</v>
          </cell>
          <cell r="D11396" t="str">
            <v>шт</v>
          </cell>
          <cell r="E11396">
            <v>10</v>
          </cell>
        </row>
        <row r="11397">
          <cell r="B11397">
            <v>8906909900</v>
          </cell>
          <cell r="C11397" t="str">
            <v>- - - прочие</v>
          </cell>
          <cell r="D11397" t="str">
            <v>шт</v>
          </cell>
          <cell r="E11397">
            <v>10</v>
          </cell>
        </row>
        <row r="11398">
          <cell r="B11398">
            <v>8907100000</v>
          </cell>
          <cell r="C11398" t="str">
            <v>- плоты надувные</v>
          </cell>
          <cell r="D11398" t="str">
            <v>шт</v>
          </cell>
          <cell r="E11398">
            <v>0</v>
          </cell>
        </row>
        <row r="11399">
          <cell r="B11399">
            <v>8907900009</v>
          </cell>
          <cell r="C11399" t="str">
            <v>- - прочие</v>
          </cell>
          <cell r="D11399" t="str">
            <v>шт</v>
          </cell>
          <cell r="E11399">
            <v>15</v>
          </cell>
        </row>
        <row r="11400">
          <cell r="B11400">
            <v>8908000000</v>
          </cell>
          <cell r="C11400" t="str">
            <v>Суда и прочие плавучие конструкции, предназначенные на слом</v>
          </cell>
          <cell r="D11400" t="str">
            <v>шт</v>
          </cell>
          <cell r="E11400">
            <v>15</v>
          </cell>
        </row>
        <row r="11401">
          <cell r="B11401">
            <v>9001101000</v>
          </cell>
          <cell r="C11401" t="str">
            <v>- - кабели для передачи изображения</v>
          </cell>
          <cell r="D11401" t="str">
            <v>-</v>
          </cell>
          <cell r="E11401">
            <v>7.5</v>
          </cell>
        </row>
        <row r="11402">
          <cell r="B11402">
            <v>9001109001</v>
          </cell>
          <cell r="C11402" t="str">
            <v>- - - волокна оптические</v>
          </cell>
          <cell r="D11402" t="str">
            <v>-</v>
          </cell>
          <cell r="E11402">
            <v>3</v>
          </cell>
        </row>
        <row r="11403">
          <cell r="B11403">
            <v>9001109009</v>
          </cell>
          <cell r="C11403" t="str">
            <v>- - - прочие</v>
          </cell>
          <cell r="D11403" t="str">
            <v>-</v>
          </cell>
          <cell r="E11403">
            <v>7.5</v>
          </cell>
        </row>
        <row r="11404">
          <cell r="B11404">
            <v>9001200000</v>
          </cell>
          <cell r="C11404" t="str">
            <v>- листы и пластины из поляризационного материала</v>
          </cell>
          <cell r="D11404" t="str">
            <v>-</v>
          </cell>
          <cell r="E11404">
            <v>10</v>
          </cell>
        </row>
        <row r="11405">
          <cell r="B11405">
            <v>9001300000</v>
          </cell>
          <cell r="C11405" t="str">
            <v>- линзы контактные</v>
          </cell>
          <cell r="D11405" t="str">
            <v>шт</v>
          </cell>
          <cell r="E11405">
            <v>5</v>
          </cell>
        </row>
        <row r="11406">
          <cell r="B11406">
            <v>9001402000</v>
          </cell>
          <cell r="C11406" t="str">
            <v>- - не для коррекции зрения</v>
          </cell>
          <cell r="D11406" t="str">
            <v>шт</v>
          </cell>
          <cell r="E11406">
            <v>10</v>
          </cell>
        </row>
        <row r="11407">
          <cell r="B11407">
            <v>9001404100</v>
          </cell>
          <cell r="C11407" t="str">
            <v>- - - - однофокальные</v>
          </cell>
          <cell r="D11407" t="str">
            <v>шт</v>
          </cell>
          <cell r="E11407">
            <v>5</v>
          </cell>
        </row>
        <row r="11408">
          <cell r="B11408">
            <v>9001404900</v>
          </cell>
          <cell r="C11408" t="str">
            <v>- - - - прочие</v>
          </cell>
          <cell r="D11408" t="str">
            <v>шт</v>
          </cell>
          <cell r="E11408">
            <v>5</v>
          </cell>
        </row>
        <row r="11409">
          <cell r="B11409">
            <v>9001408000</v>
          </cell>
          <cell r="C11409" t="str">
            <v>- - - прочие</v>
          </cell>
          <cell r="D11409" t="str">
            <v>шт</v>
          </cell>
          <cell r="E11409">
            <v>10</v>
          </cell>
        </row>
        <row r="11410">
          <cell r="B11410">
            <v>9001502000</v>
          </cell>
          <cell r="C11410" t="str">
            <v>- - не для коррекции зрения</v>
          </cell>
          <cell r="D11410" t="str">
            <v>шт</v>
          </cell>
          <cell r="E11410">
            <v>10</v>
          </cell>
        </row>
        <row r="11411">
          <cell r="B11411">
            <v>9001504100</v>
          </cell>
          <cell r="C11411" t="str">
            <v>- - - - однофокальные</v>
          </cell>
          <cell r="D11411" t="str">
            <v>шт</v>
          </cell>
          <cell r="E11411">
            <v>5</v>
          </cell>
        </row>
        <row r="11412">
          <cell r="B11412">
            <v>9001504900</v>
          </cell>
          <cell r="C11412" t="str">
            <v>- - - - прочие</v>
          </cell>
          <cell r="D11412" t="str">
            <v>шт</v>
          </cell>
          <cell r="E11412">
            <v>5</v>
          </cell>
        </row>
        <row r="11413">
          <cell r="B11413">
            <v>9001508000</v>
          </cell>
          <cell r="C11413" t="str">
            <v>- - - прочие</v>
          </cell>
          <cell r="D11413" t="str">
            <v>шт</v>
          </cell>
          <cell r="E11413">
            <v>10</v>
          </cell>
        </row>
        <row r="11414">
          <cell r="B11414">
            <v>9001900001</v>
          </cell>
          <cell r="C11414" t="str">
            <v>- - для гражданских воздушных судов &lt;5&gt;</v>
          </cell>
          <cell r="D11414" t="str">
            <v>-</v>
          </cell>
          <cell r="E11414">
            <v>5</v>
          </cell>
        </row>
        <row r="11415">
          <cell r="B11415">
            <v>9001900009</v>
          </cell>
          <cell r="C11415" t="str">
            <v>- - прочие</v>
          </cell>
          <cell r="D11415" t="str">
            <v>-</v>
          </cell>
          <cell r="E11415">
            <v>7.5</v>
          </cell>
        </row>
        <row r="11416">
          <cell r="B11416">
            <v>9002110000</v>
          </cell>
          <cell r="C11416" t="str">
            <v>- - для камер, проекторов или фотоувеличителей или оборудования для проецирования с уменьшением</v>
          </cell>
          <cell r="D11416" t="str">
            <v>шт</v>
          </cell>
          <cell r="E11416">
            <v>12.5</v>
          </cell>
        </row>
        <row r="11417">
          <cell r="B11417">
            <v>9002190000</v>
          </cell>
          <cell r="C11417" t="str">
            <v>- - прочие</v>
          </cell>
          <cell r="D11417" t="str">
            <v>шт</v>
          </cell>
          <cell r="E11417">
            <v>12.5</v>
          </cell>
        </row>
        <row r="11418">
          <cell r="B11418">
            <v>9002200000</v>
          </cell>
          <cell r="C11418" t="str">
            <v>- фильтры</v>
          </cell>
          <cell r="D11418" t="str">
            <v>шт</v>
          </cell>
          <cell r="E11418">
            <v>12.5</v>
          </cell>
        </row>
        <row r="11419">
          <cell r="B11419">
            <v>9002900001</v>
          </cell>
          <cell r="C11419" t="str">
            <v>- - для гражданских воздушных судов &lt;5&gt;</v>
          </cell>
          <cell r="D11419" t="str">
            <v>-</v>
          </cell>
          <cell r="E11419">
            <v>5</v>
          </cell>
        </row>
        <row r="11420">
          <cell r="B11420">
            <v>9002900009</v>
          </cell>
          <cell r="C11420" t="str">
            <v>- - прочие</v>
          </cell>
          <cell r="D11420" t="str">
            <v>-</v>
          </cell>
          <cell r="E11420">
            <v>10</v>
          </cell>
        </row>
        <row r="11421">
          <cell r="B11421">
            <v>9003110000</v>
          </cell>
          <cell r="C11421" t="str">
            <v>- - из пластмасс</v>
          </cell>
          <cell r="D11421" t="str">
            <v>шт</v>
          </cell>
          <cell r="E11421">
            <v>12.5</v>
          </cell>
        </row>
        <row r="11422">
          <cell r="B11422">
            <v>9003190001</v>
          </cell>
          <cell r="C11422" t="str">
            <v>- - - из драгоценного металла или катаного драгоценного металла</v>
          </cell>
          <cell r="D11422" t="str">
            <v>шт</v>
          </cell>
          <cell r="E11422">
            <v>12.5</v>
          </cell>
        </row>
        <row r="11423">
          <cell r="B11423">
            <v>9003190009</v>
          </cell>
          <cell r="C11423" t="str">
            <v>- - - из других материалов</v>
          </cell>
          <cell r="D11423" t="str">
            <v>шт</v>
          </cell>
          <cell r="E11423">
            <v>12.5</v>
          </cell>
        </row>
        <row r="11424">
          <cell r="B11424">
            <v>9003900001</v>
          </cell>
          <cell r="C11424" t="str">
            <v>- - из пластмасс</v>
          </cell>
          <cell r="D11424" t="str">
            <v>-</v>
          </cell>
          <cell r="E11424">
            <v>12.5</v>
          </cell>
        </row>
        <row r="11425">
          <cell r="B11425">
            <v>9003900009</v>
          </cell>
          <cell r="C11425" t="str">
            <v>- - прочие</v>
          </cell>
          <cell r="D11425" t="str">
            <v>-</v>
          </cell>
          <cell r="E11425">
            <v>0</v>
          </cell>
        </row>
        <row r="11426">
          <cell r="B11426">
            <v>9004101000</v>
          </cell>
          <cell r="C11426" t="str">
            <v>- - с оптически обработанными линзами</v>
          </cell>
          <cell r="D11426" t="str">
            <v>шт</v>
          </cell>
          <cell r="E11426">
            <v>5</v>
          </cell>
        </row>
        <row r="11427">
          <cell r="B11427">
            <v>9004109100</v>
          </cell>
          <cell r="C11427" t="str">
            <v>- - - с линзами из пластмасс</v>
          </cell>
          <cell r="D11427" t="str">
            <v>шт</v>
          </cell>
          <cell r="E11427">
            <v>5</v>
          </cell>
        </row>
        <row r="11428">
          <cell r="B11428">
            <v>9004109900</v>
          </cell>
          <cell r="C11428" t="str">
            <v>- - - прочие</v>
          </cell>
          <cell r="D11428" t="str">
            <v>шт</v>
          </cell>
          <cell r="E11428">
            <v>5</v>
          </cell>
        </row>
        <row r="11429">
          <cell r="B11429">
            <v>9004901000</v>
          </cell>
          <cell r="C11429" t="str">
            <v>- - с линзами из пластмасс</v>
          </cell>
          <cell r="D11429" t="str">
            <v>шт</v>
          </cell>
          <cell r="E11429">
            <v>5</v>
          </cell>
        </row>
        <row r="11430">
          <cell r="B11430">
            <v>9004909000</v>
          </cell>
          <cell r="C11430" t="str">
            <v>- - прочие</v>
          </cell>
          <cell r="D11430" t="str">
            <v>шт</v>
          </cell>
          <cell r="E11430">
            <v>5</v>
          </cell>
        </row>
        <row r="11431">
          <cell r="B11431">
            <v>9005100000</v>
          </cell>
          <cell r="C11431" t="str">
            <v>- бинокли</v>
          </cell>
          <cell r="D11431" t="str">
            <v>шт</v>
          </cell>
          <cell r="E11431">
            <v>12.5</v>
          </cell>
        </row>
        <row r="11432">
          <cell r="B11432">
            <v>9005800000</v>
          </cell>
          <cell r="C11432" t="str">
            <v>- приборы прочие</v>
          </cell>
          <cell r="D11432" t="str">
            <v>шт</v>
          </cell>
          <cell r="E11432">
            <v>12.5</v>
          </cell>
        </row>
        <row r="11433">
          <cell r="B11433">
            <v>9005900000</v>
          </cell>
          <cell r="C11433" t="str">
            <v>- части и принадлежности (включая арматуру)</v>
          </cell>
          <cell r="D11433" t="str">
            <v>-</v>
          </cell>
          <cell r="E11433">
            <v>12.5</v>
          </cell>
        </row>
        <row r="11434">
          <cell r="B11434">
            <v>9006300000</v>
          </cell>
          <cell r="C11434" t="str">
            <v>- 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v>
          </cell>
          <cell r="D11434" t="str">
            <v>шт</v>
          </cell>
          <cell r="E11434">
            <v>0</v>
          </cell>
        </row>
        <row r="11435">
          <cell r="B11435">
            <v>9006400000</v>
          </cell>
          <cell r="C11435" t="str">
            <v>- фотокамеры с моментальным получением готового снимка</v>
          </cell>
          <cell r="D11435" t="str">
            <v>шт</v>
          </cell>
          <cell r="E11435">
            <v>10</v>
          </cell>
        </row>
        <row r="11436">
          <cell r="B11436">
            <v>9006510000</v>
          </cell>
          <cell r="C11436" t="str">
            <v>- - зеркальные, для катушечной фотопленки шириной не более 35 мм</v>
          </cell>
          <cell r="D11436" t="str">
            <v>шт</v>
          </cell>
          <cell r="E11436">
            <v>10</v>
          </cell>
        </row>
        <row r="11437">
          <cell r="B11437">
            <v>9006520001</v>
          </cell>
          <cell r="C11437" t="str">
            <v>- - - используемые для фиксации изображения документов на пленки для микрофильмирования, микрофиши или другие микроносители</v>
          </cell>
          <cell r="D11437" t="str">
            <v>шт</v>
          </cell>
          <cell r="E11437">
            <v>5</v>
          </cell>
        </row>
        <row r="11438">
          <cell r="B11438">
            <v>9006520009</v>
          </cell>
          <cell r="C11438" t="str">
            <v>- - - прочие</v>
          </cell>
          <cell r="D11438" t="str">
            <v>шт</v>
          </cell>
          <cell r="E11438">
            <v>10</v>
          </cell>
        </row>
        <row r="11439">
          <cell r="B11439">
            <v>9006531000</v>
          </cell>
          <cell r="C11439" t="str">
            <v>- - - "одноразовые" фотокамеры</v>
          </cell>
          <cell r="D11439" t="str">
            <v>шт</v>
          </cell>
          <cell r="E11439">
            <v>10</v>
          </cell>
        </row>
        <row r="11440">
          <cell r="B11440">
            <v>9006538001</v>
          </cell>
          <cell r="C11440" t="str">
            <v>- - - - используемые для фиксации изображения документов на пленки для микрофильмирования, микрофиши или другие микроносители</v>
          </cell>
          <cell r="D11440" t="str">
            <v>шт</v>
          </cell>
          <cell r="E11440">
            <v>5</v>
          </cell>
        </row>
        <row r="11441">
          <cell r="B11441">
            <v>9006538008</v>
          </cell>
          <cell r="C11441" t="str">
            <v>- - - - прочие</v>
          </cell>
          <cell r="D11441" t="str">
            <v>шт</v>
          </cell>
          <cell r="E11441">
            <v>10</v>
          </cell>
        </row>
        <row r="11442">
          <cell r="B11442">
            <v>9006590001</v>
          </cell>
          <cell r="C11442" t="str">
            <v>- - - используемые для фиксации изображения документов на пленки для микрофильмирования, микрофиши или другие микроносители</v>
          </cell>
          <cell r="D11442" t="str">
            <v>шт</v>
          </cell>
          <cell r="E11442">
            <v>5</v>
          </cell>
        </row>
        <row r="11443">
          <cell r="B11443">
            <v>9006590008</v>
          </cell>
          <cell r="C11443" t="str">
            <v>- - - прочие</v>
          </cell>
          <cell r="D11443" t="str">
            <v>шт</v>
          </cell>
          <cell r="E11443">
            <v>10</v>
          </cell>
        </row>
        <row r="11444">
          <cell r="B11444">
            <v>9006610000</v>
          </cell>
          <cell r="C11444" t="str">
            <v>- - разрядные ("электронные") фотовспышки</v>
          </cell>
          <cell r="D11444" t="str">
            <v>шт</v>
          </cell>
          <cell r="E11444">
            <v>10</v>
          </cell>
        </row>
        <row r="11445">
          <cell r="B11445">
            <v>9006690000</v>
          </cell>
          <cell r="C11445" t="str">
            <v>- - прочие</v>
          </cell>
          <cell r="D11445" t="str">
            <v>шт</v>
          </cell>
          <cell r="E11445">
            <v>10</v>
          </cell>
        </row>
        <row r="11446">
          <cell r="B11446">
            <v>9006910000</v>
          </cell>
          <cell r="C11446" t="str">
            <v>- - для фотокамер</v>
          </cell>
          <cell r="D11446" t="str">
            <v>-</v>
          </cell>
          <cell r="E11446">
            <v>5</v>
          </cell>
        </row>
        <row r="11447">
          <cell r="B11447">
            <v>9006990000</v>
          </cell>
          <cell r="C11447" t="str">
            <v>- - прочие</v>
          </cell>
          <cell r="D11447" t="str">
            <v>-</v>
          </cell>
          <cell r="E11447">
            <v>10</v>
          </cell>
        </row>
        <row r="11448">
          <cell r="B11448">
            <v>9007100000</v>
          </cell>
          <cell r="C11448" t="str">
            <v>- кинокамеры</v>
          </cell>
          <cell r="D11448" t="str">
            <v>шт</v>
          </cell>
          <cell r="E11448">
            <v>10</v>
          </cell>
        </row>
        <row r="11449">
          <cell r="B11449">
            <v>9007200000</v>
          </cell>
          <cell r="C11449" t="str">
            <v>- кинопроекторы</v>
          </cell>
          <cell r="D11449" t="str">
            <v>шт</v>
          </cell>
          <cell r="E11449">
            <v>7.5</v>
          </cell>
        </row>
        <row r="11450">
          <cell r="B11450">
            <v>9007910000</v>
          </cell>
          <cell r="C11450" t="str">
            <v>- - для кинокамер</v>
          </cell>
          <cell r="D11450" t="str">
            <v>-</v>
          </cell>
          <cell r="E11450">
            <v>5</v>
          </cell>
        </row>
        <row r="11451">
          <cell r="B11451">
            <v>9007920000</v>
          </cell>
          <cell r="C11451" t="str">
            <v>- - для кинопроекторов</v>
          </cell>
          <cell r="D11451" t="str">
            <v>-</v>
          </cell>
          <cell r="E11451">
            <v>5</v>
          </cell>
        </row>
        <row r="11452">
          <cell r="B11452">
            <v>9008500000</v>
          </cell>
          <cell r="C11452" t="str">
            <v>- проекторы изображений, фотоувеличители и оборудование для проецирования изображений с уменьшением</v>
          </cell>
          <cell r="D11452" t="str">
            <v>шт</v>
          </cell>
          <cell r="E11452">
            <v>10</v>
          </cell>
        </row>
        <row r="11453">
          <cell r="B11453">
            <v>9008900000</v>
          </cell>
          <cell r="C11453" t="str">
            <v>- части и принадлежности</v>
          </cell>
          <cell r="D11453" t="str">
            <v>-</v>
          </cell>
          <cell r="E11453">
            <v>5</v>
          </cell>
        </row>
        <row r="11454">
          <cell r="B11454">
            <v>9010100000</v>
          </cell>
          <cell r="C11454" t="str">
            <v>- 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v>
          </cell>
          <cell r="D11454" t="str">
            <v>шт</v>
          </cell>
          <cell r="E11454">
            <v>0</v>
          </cell>
        </row>
        <row r="11455">
          <cell r="B11455">
            <v>9010500000</v>
          </cell>
          <cell r="C11455" t="str">
            <v>- аппаратура и оборудование для фотолабораторий (включая кинолаборатории), прочие; негатоскопы</v>
          </cell>
          <cell r="D11455" t="str">
            <v>шт</v>
          </cell>
          <cell r="E11455">
            <v>5</v>
          </cell>
        </row>
        <row r="11456">
          <cell r="B11456">
            <v>9010600000</v>
          </cell>
          <cell r="C11456" t="str">
            <v>- экраны проекционные</v>
          </cell>
          <cell r="D11456" t="str">
            <v>шт</v>
          </cell>
          <cell r="E11456">
            <v>5</v>
          </cell>
        </row>
        <row r="11457">
          <cell r="B11457">
            <v>9010900000</v>
          </cell>
          <cell r="C11457" t="str">
            <v>- части и принадлежности</v>
          </cell>
          <cell r="D11457" t="str">
            <v>-</v>
          </cell>
          <cell r="E11457">
            <v>5</v>
          </cell>
        </row>
        <row r="11458">
          <cell r="B11458">
            <v>9011101000</v>
          </cell>
          <cell r="C11458" t="str">
            <v>- - снабженные оборудованием, специально разработанным для манипулирования и перемещения полупроводниковых пластин или фотошаблонов</v>
          </cell>
          <cell r="D11458" t="str">
            <v>шт</v>
          </cell>
          <cell r="E11458">
            <v>0</v>
          </cell>
        </row>
        <row r="11459">
          <cell r="B11459">
            <v>9011109000</v>
          </cell>
          <cell r="C11459" t="str">
            <v>- - прочие</v>
          </cell>
          <cell r="D11459" t="str">
            <v>шт</v>
          </cell>
          <cell r="E11459">
            <v>0</v>
          </cell>
        </row>
        <row r="11460">
          <cell r="B11460">
            <v>9011201000</v>
          </cell>
          <cell r="C11460" t="str">
            <v>- - микроскопы для микрофотосъемки, снабженные оборудованием, специально разработанным для манипулирования и перемещения полупроводниковых пластин или фотошаблонов</v>
          </cell>
          <cell r="D11460" t="str">
            <v>шт</v>
          </cell>
          <cell r="E11460">
            <v>0</v>
          </cell>
        </row>
        <row r="11461">
          <cell r="B11461">
            <v>9011209000</v>
          </cell>
          <cell r="C11461" t="str">
            <v>- - прочие</v>
          </cell>
          <cell r="D11461" t="str">
            <v>шт</v>
          </cell>
          <cell r="E11461">
            <v>0</v>
          </cell>
        </row>
        <row r="11462">
          <cell r="B11462">
            <v>9011800000</v>
          </cell>
          <cell r="C11462" t="str">
            <v>- микроскопы прочие</v>
          </cell>
          <cell r="D11462" t="str">
            <v>шт</v>
          </cell>
          <cell r="E11462">
            <v>0</v>
          </cell>
        </row>
        <row r="11463">
          <cell r="B11463">
            <v>9011901000</v>
          </cell>
          <cell r="C11463" t="str">
            <v>- - аппаратуры подсубпозиции 9011 10 100 0 или 9011 20 100 0</v>
          </cell>
          <cell r="D11463" t="str">
            <v>-</v>
          </cell>
          <cell r="E11463">
            <v>0</v>
          </cell>
        </row>
        <row r="11464">
          <cell r="B11464">
            <v>9011909000</v>
          </cell>
          <cell r="C11464" t="str">
            <v>- - прочие</v>
          </cell>
          <cell r="D11464" t="str">
            <v>-</v>
          </cell>
          <cell r="E11464">
            <v>0</v>
          </cell>
        </row>
        <row r="11465">
          <cell r="B11465">
            <v>9012101000</v>
          </cell>
          <cell r="C11465" t="str">
            <v>- - электронные микроскопы, снабженные оборудованием, специально разработанным для манипулирования и перемещения полупроводниковых пластин или фотошаблонов</v>
          </cell>
          <cell r="D11465" t="str">
            <v>шт</v>
          </cell>
          <cell r="E11465">
            <v>0</v>
          </cell>
        </row>
        <row r="11466">
          <cell r="B11466">
            <v>9012109000</v>
          </cell>
          <cell r="C11466" t="str">
            <v>- - прочие</v>
          </cell>
          <cell r="D11466" t="str">
            <v>шт</v>
          </cell>
          <cell r="E11466">
            <v>0</v>
          </cell>
        </row>
        <row r="11467">
          <cell r="B11467">
            <v>9012901000</v>
          </cell>
          <cell r="C11467" t="str">
            <v>- - аппаратуры подсубпозиции 9012 10 100 0</v>
          </cell>
          <cell r="D11467" t="str">
            <v>-</v>
          </cell>
          <cell r="E11467">
            <v>0</v>
          </cell>
        </row>
        <row r="11468">
          <cell r="B11468">
            <v>9012909000</v>
          </cell>
          <cell r="C11468" t="str">
            <v>- - прочие</v>
          </cell>
          <cell r="D11468" t="str">
            <v>-</v>
          </cell>
          <cell r="E11468">
            <v>0</v>
          </cell>
        </row>
        <row r="11469">
          <cell r="B11469">
            <v>9013100000</v>
          </cell>
          <cell r="C11469" t="str">
            <v>- 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v>
          </cell>
          <cell r="D11469" t="str">
            <v>шт</v>
          </cell>
          <cell r="E11469">
            <v>5</v>
          </cell>
        </row>
        <row r="11470">
          <cell r="B11470">
            <v>9013200000</v>
          </cell>
          <cell r="C11470" t="str">
            <v>- лазеры, кроме лазерных диодов</v>
          </cell>
          <cell r="D11470" t="str">
            <v>шт</v>
          </cell>
          <cell r="E11470">
            <v>0</v>
          </cell>
        </row>
        <row r="11471">
          <cell r="B11471">
            <v>9013802000</v>
          </cell>
          <cell r="C11471" t="str">
            <v>- - - активные матричные устройства на жидких кристаллах</v>
          </cell>
          <cell r="D11471" t="str">
            <v>шт</v>
          </cell>
          <cell r="E11471">
            <v>0</v>
          </cell>
        </row>
        <row r="11472">
          <cell r="B11472">
            <v>9013803000</v>
          </cell>
          <cell r="C11472" t="str">
            <v>- - - прочие</v>
          </cell>
          <cell r="D11472" t="str">
            <v>шт</v>
          </cell>
          <cell r="E11472">
            <v>0</v>
          </cell>
        </row>
        <row r="11473">
          <cell r="B11473">
            <v>9013809000</v>
          </cell>
          <cell r="C11473" t="str">
            <v>- - прочие</v>
          </cell>
          <cell r="D11473" t="str">
            <v>шт</v>
          </cell>
          <cell r="E11473">
            <v>0</v>
          </cell>
        </row>
        <row r="11474">
          <cell r="B11474">
            <v>9013901000</v>
          </cell>
          <cell r="C11474" t="str">
            <v>- - для устройств на жидких кристаллах</v>
          </cell>
          <cell r="D11474" t="str">
            <v>-</v>
          </cell>
          <cell r="E11474">
            <v>0</v>
          </cell>
        </row>
        <row r="11475">
          <cell r="B11475">
            <v>9013909000</v>
          </cell>
          <cell r="C11475" t="str">
            <v>- - прочие</v>
          </cell>
          <cell r="D11475" t="str">
            <v>-</v>
          </cell>
          <cell r="E11475">
            <v>0</v>
          </cell>
        </row>
        <row r="11476">
          <cell r="B11476">
            <v>9014100000</v>
          </cell>
          <cell r="C11476" t="str">
            <v>- компасы для определения направления</v>
          </cell>
          <cell r="D11476" t="str">
            <v>шт</v>
          </cell>
          <cell r="E11476">
            <v>5</v>
          </cell>
        </row>
        <row r="11477">
          <cell r="B11477">
            <v>9014202001</v>
          </cell>
          <cell r="C11477" t="str">
            <v>- - - для гражданских воздушных судов &lt;5&gt;</v>
          </cell>
          <cell r="D11477" t="str">
            <v>шт</v>
          </cell>
          <cell r="E11477">
            <v>0</v>
          </cell>
        </row>
        <row r="11478">
          <cell r="B11478">
            <v>9014202009</v>
          </cell>
          <cell r="C11478" t="str">
            <v>- - - прочие</v>
          </cell>
          <cell r="D11478" t="str">
            <v>шт</v>
          </cell>
          <cell r="E11478">
            <v>4</v>
          </cell>
        </row>
        <row r="11479">
          <cell r="B11479">
            <v>9014208001</v>
          </cell>
          <cell r="C11479" t="str">
            <v>- - - для гражданских воздушных судов &lt;5&gt;</v>
          </cell>
          <cell r="D11479" t="str">
            <v>шт</v>
          </cell>
          <cell r="E11479">
            <v>0</v>
          </cell>
        </row>
        <row r="11480">
          <cell r="B11480">
            <v>9014208009</v>
          </cell>
          <cell r="C11480" t="str">
            <v>- - - прочие</v>
          </cell>
          <cell r="D11480" t="str">
            <v>шт</v>
          </cell>
          <cell r="E11480">
            <v>4</v>
          </cell>
        </row>
        <row r="11481">
          <cell r="B11481">
            <v>9014800000</v>
          </cell>
          <cell r="C11481" t="str">
            <v>- приборы и инструменты прочие</v>
          </cell>
          <cell r="D11481" t="str">
            <v>шт</v>
          </cell>
          <cell r="E11481">
            <v>4</v>
          </cell>
        </row>
        <row r="11482">
          <cell r="B11482">
            <v>9014900000</v>
          </cell>
          <cell r="C11482" t="str">
            <v>- части и принадлежности</v>
          </cell>
          <cell r="D11482" t="str">
            <v>-</v>
          </cell>
          <cell r="E11482">
            <v>4</v>
          </cell>
        </row>
        <row r="11483">
          <cell r="B11483">
            <v>9015101000</v>
          </cell>
          <cell r="C11483" t="str">
            <v>- - электронные</v>
          </cell>
          <cell r="D11483" t="str">
            <v>шт</v>
          </cell>
          <cell r="E11483">
            <v>9.4</v>
          </cell>
        </row>
        <row r="11484">
          <cell r="B11484">
            <v>9015109000</v>
          </cell>
          <cell r="C11484" t="str">
            <v>- - прочие</v>
          </cell>
          <cell r="D11484" t="str">
            <v>шт</v>
          </cell>
          <cell r="E11484">
            <v>11</v>
          </cell>
        </row>
        <row r="11485">
          <cell r="B11485">
            <v>9015201000</v>
          </cell>
          <cell r="C11485" t="str">
            <v>- - электронные</v>
          </cell>
          <cell r="D11485" t="str">
            <v>шт</v>
          </cell>
          <cell r="E11485">
            <v>8</v>
          </cell>
        </row>
        <row r="11486">
          <cell r="B11486">
            <v>9015209000</v>
          </cell>
          <cell r="C11486" t="str">
            <v>- - прочие</v>
          </cell>
          <cell r="D11486" t="str">
            <v>шт</v>
          </cell>
          <cell r="E11486">
            <v>10</v>
          </cell>
        </row>
        <row r="11487">
          <cell r="B11487">
            <v>9015301000</v>
          </cell>
          <cell r="C11487" t="str">
            <v>- - электронные</v>
          </cell>
          <cell r="D11487" t="str">
            <v>шт</v>
          </cell>
          <cell r="E11487">
            <v>13</v>
          </cell>
        </row>
        <row r="11488">
          <cell r="B11488">
            <v>9015309000</v>
          </cell>
          <cell r="C11488" t="str">
            <v>- - прочие</v>
          </cell>
          <cell r="D11488" t="str">
            <v>шт</v>
          </cell>
          <cell r="E11488">
            <v>13</v>
          </cell>
        </row>
        <row r="11489">
          <cell r="B11489">
            <v>9015401000</v>
          </cell>
          <cell r="C11489" t="str">
            <v>- - электронные</v>
          </cell>
          <cell r="D11489" t="str">
            <v>шт</v>
          </cell>
          <cell r="E11489">
            <v>0</v>
          </cell>
        </row>
        <row r="11490">
          <cell r="B11490">
            <v>9015409000</v>
          </cell>
          <cell r="C11490" t="str">
            <v>- - прочие</v>
          </cell>
          <cell r="D11490" t="str">
            <v>шт</v>
          </cell>
          <cell r="E11490">
            <v>0</v>
          </cell>
        </row>
        <row r="11491">
          <cell r="B11491">
            <v>9015801100</v>
          </cell>
          <cell r="C11491" t="str">
            <v>- - - приборы и инструменты метеорологические, гидрологические и геофизические</v>
          </cell>
          <cell r="D11491" t="str">
            <v>шт</v>
          </cell>
          <cell r="E11491">
            <v>0</v>
          </cell>
        </row>
        <row r="11492">
          <cell r="B11492">
            <v>9015801900</v>
          </cell>
          <cell r="C11492" t="str">
            <v>- - - прочие</v>
          </cell>
          <cell r="D11492" t="str">
            <v>шт</v>
          </cell>
          <cell r="E11492">
            <v>0</v>
          </cell>
        </row>
        <row r="11493">
          <cell r="B11493">
            <v>9015809100</v>
          </cell>
          <cell r="C11493" t="str">
            <v>- - - приборы и инструменты, используемые в геодезии, топографии, для съемки местности или нивелирования; приборы гидрографические</v>
          </cell>
          <cell r="D11493" t="str">
            <v>шт</v>
          </cell>
          <cell r="E11493">
            <v>0</v>
          </cell>
        </row>
        <row r="11494">
          <cell r="B11494">
            <v>9015809300</v>
          </cell>
          <cell r="C11494" t="str">
            <v>- - - приборы и инструменты метеорологические, гидрологические и геофизические</v>
          </cell>
          <cell r="D11494" t="str">
            <v>шт</v>
          </cell>
          <cell r="E11494">
            <v>0</v>
          </cell>
        </row>
        <row r="11495">
          <cell r="B11495">
            <v>9015809900</v>
          </cell>
          <cell r="C11495" t="str">
            <v>- - - прочие</v>
          </cell>
          <cell r="D11495" t="str">
            <v>шт</v>
          </cell>
          <cell r="E11495">
            <v>0</v>
          </cell>
        </row>
        <row r="11496">
          <cell r="B11496">
            <v>9015900000</v>
          </cell>
          <cell r="C11496" t="str">
            <v>- части и принадлежности</v>
          </cell>
          <cell r="D11496" t="str">
            <v>-</v>
          </cell>
          <cell r="E11496">
            <v>0</v>
          </cell>
        </row>
        <row r="11497">
          <cell r="B11497">
            <v>9016001000</v>
          </cell>
          <cell r="C11497" t="str">
            <v>- весы</v>
          </cell>
          <cell r="D11497" t="str">
            <v>шт</v>
          </cell>
          <cell r="E11497">
            <v>10</v>
          </cell>
        </row>
        <row r="11498">
          <cell r="B11498">
            <v>9016009000</v>
          </cell>
          <cell r="C11498" t="str">
            <v>- части и принадлежности</v>
          </cell>
          <cell r="D11498" t="str">
            <v>-</v>
          </cell>
          <cell r="E11498">
            <v>8</v>
          </cell>
        </row>
        <row r="11499">
          <cell r="B11499">
            <v>9017101000</v>
          </cell>
          <cell r="C11499" t="str">
            <v>- - плоттеры</v>
          </cell>
          <cell r="D11499" t="str">
            <v>шт</v>
          </cell>
          <cell r="E11499">
            <v>0</v>
          </cell>
        </row>
        <row r="11500">
          <cell r="B11500">
            <v>9017109000</v>
          </cell>
          <cell r="C11500" t="str">
            <v>- - прочие</v>
          </cell>
          <cell r="D11500" t="str">
            <v>шт</v>
          </cell>
          <cell r="E11500">
            <v>12.5</v>
          </cell>
        </row>
        <row r="11501">
          <cell r="B11501">
            <v>9017200500</v>
          </cell>
          <cell r="C11501" t="str">
            <v>- - плоттеры</v>
          </cell>
          <cell r="D11501" t="str">
            <v>шт</v>
          </cell>
          <cell r="E11501">
            <v>0</v>
          </cell>
        </row>
        <row r="11502">
          <cell r="B11502">
            <v>9017201000</v>
          </cell>
          <cell r="C11502" t="str">
            <v>- - инструменты чертежные прочие</v>
          </cell>
          <cell r="D11502" t="str">
            <v>шт</v>
          </cell>
          <cell r="E11502">
            <v>12.5</v>
          </cell>
        </row>
        <row r="11503">
          <cell r="B11503">
            <v>9017203900</v>
          </cell>
          <cell r="C11503" t="str">
            <v>- - инструменты для разметки</v>
          </cell>
          <cell r="D11503" t="str">
            <v>шт</v>
          </cell>
          <cell r="E11503">
            <v>12.5</v>
          </cell>
        </row>
        <row r="11504">
          <cell r="B11504">
            <v>9017209000</v>
          </cell>
          <cell r="C11504" t="str">
            <v>- - инструменты для математических расчетов (включая линейки логарифмические, дисковые калькуляторы и аналогичные)</v>
          </cell>
          <cell r="D11504" t="str">
            <v>шт</v>
          </cell>
          <cell r="E11504">
            <v>12.5</v>
          </cell>
        </row>
        <row r="11505">
          <cell r="B11505">
            <v>9017300000</v>
          </cell>
          <cell r="C11505" t="str">
            <v>- микрометры, кронциркули, штангенциркули и калибры</v>
          </cell>
          <cell r="D11505" t="str">
            <v>шт</v>
          </cell>
          <cell r="E11505">
            <v>11</v>
          </cell>
        </row>
        <row r="11506">
          <cell r="B11506">
            <v>9017801000</v>
          </cell>
          <cell r="C11506" t="str">
            <v>- - стержни измерительные и рулетки, линейки с делениями</v>
          </cell>
          <cell r="D11506" t="str">
            <v>шт</v>
          </cell>
          <cell r="E11506">
            <v>10</v>
          </cell>
        </row>
        <row r="11507">
          <cell r="B11507">
            <v>9017809000</v>
          </cell>
          <cell r="C11507" t="str">
            <v>- - прочие</v>
          </cell>
          <cell r="D11507" t="str">
            <v>шт</v>
          </cell>
          <cell r="E11507">
            <v>10</v>
          </cell>
        </row>
        <row r="11508">
          <cell r="B11508">
            <v>9017900001</v>
          </cell>
          <cell r="C11508" t="str">
            <v>- - плоттеров подсубпозиций 9017 10 100 0, 9017 20 050 0</v>
          </cell>
          <cell r="D11508" t="str">
            <v>-</v>
          </cell>
          <cell r="E11508">
            <v>0</v>
          </cell>
        </row>
        <row r="11509">
          <cell r="B11509">
            <v>9017900009</v>
          </cell>
          <cell r="C11509" t="str">
            <v>- - прочие</v>
          </cell>
          <cell r="D11509" t="str">
            <v>-</v>
          </cell>
          <cell r="E11509">
            <v>11</v>
          </cell>
        </row>
        <row r="11510">
          <cell r="B11510">
            <v>9018110000</v>
          </cell>
          <cell r="C11510" t="str">
            <v>- - электрокардиографы</v>
          </cell>
          <cell r="D11510" t="str">
            <v>шт</v>
          </cell>
          <cell r="E11510">
            <v>3</v>
          </cell>
        </row>
        <row r="11511">
          <cell r="B11511">
            <v>9018120000</v>
          </cell>
          <cell r="C11511" t="str">
            <v>- - аппаратура ультразвукового сканирования</v>
          </cell>
          <cell r="D11511" t="str">
            <v>шт</v>
          </cell>
          <cell r="E11511">
            <v>0</v>
          </cell>
        </row>
        <row r="11512">
          <cell r="B11512">
            <v>9018130000</v>
          </cell>
          <cell r="C11512" t="str">
            <v>- - магнитно-резонансные томографы</v>
          </cell>
          <cell r="D11512" t="str">
            <v>шт</v>
          </cell>
          <cell r="E11512">
            <v>0</v>
          </cell>
        </row>
        <row r="11513">
          <cell r="B11513">
            <v>9018140000</v>
          </cell>
          <cell r="C11513" t="str">
            <v>- - сцинтиграфическая аппаратура</v>
          </cell>
          <cell r="D11513" t="str">
            <v>шт</v>
          </cell>
          <cell r="E11513">
            <v>0</v>
          </cell>
        </row>
        <row r="11514">
          <cell r="B11514">
            <v>9018191000</v>
          </cell>
          <cell r="C11514" t="str">
            <v>- - - аппаратура для одновременного контроля двух или более параметров</v>
          </cell>
          <cell r="D11514" t="str">
            <v>шт</v>
          </cell>
          <cell r="E11514">
            <v>2</v>
          </cell>
        </row>
        <row r="11515">
          <cell r="B11515">
            <v>9018199000</v>
          </cell>
          <cell r="C11515" t="str">
            <v>- - - прочая</v>
          </cell>
          <cell r="D11515" t="str">
            <v>шт</v>
          </cell>
          <cell r="E11515">
            <v>0</v>
          </cell>
        </row>
        <row r="11516">
          <cell r="B11516">
            <v>9018200000</v>
          </cell>
          <cell r="C11516" t="str">
            <v>- аппаратура, основанная на использовании ультрафиолетового или инфракрасного излучения</v>
          </cell>
          <cell r="D11516" t="str">
            <v>-</v>
          </cell>
          <cell r="E11516">
            <v>0</v>
          </cell>
        </row>
        <row r="11517">
          <cell r="B11517">
            <v>9018311001</v>
          </cell>
          <cell r="C11517" t="str">
            <v>- - - - для инсулина объемом не более 2 мл</v>
          </cell>
          <cell r="D11517" t="str">
            <v>шт</v>
          </cell>
          <cell r="E11517">
            <v>5</v>
          </cell>
        </row>
        <row r="11518">
          <cell r="B11518">
            <v>9018311009</v>
          </cell>
          <cell r="C11518" t="str">
            <v>- - - - прочие</v>
          </cell>
          <cell r="D11518" t="str">
            <v>шт</v>
          </cell>
          <cell r="E11518">
            <v>7</v>
          </cell>
        </row>
        <row r="11519">
          <cell r="B11519">
            <v>9018319001</v>
          </cell>
          <cell r="C11519" t="str">
            <v>- - - - для инсулина объемом не более 2 мл</v>
          </cell>
          <cell r="D11519" t="str">
            <v>шт</v>
          </cell>
          <cell r="E11519">
            <v>5</v>
          </cell>
        </row>
        <row r="11520">
          <cell r="B11520">
            <v>9018319009</v>
          </cell>
          <cell r="C11520" t="str">
            <v>- - - - прочие</v>
          </cell>
          <cell r="D11520" t="str">
            <v>шт</v>
          </cell>
          <cell r="E11520">
            <v>7</v>
          </cell>
        </row>
        <row r="11521">
          <cell r="B11521">
            <v>9018321000</v>
          </cell>
          <cell r="C11521" t="str">
            <v>- - - иглы трубчатые металлические</v>
          </cell>
          <cell r="D11521" t="str">
            <v>-</v>
          </cell>
          <cell r="E11521">
            <v>5</v>
          </cell>
        </row>
        <row r="11522">
          <cell r="B11522">
            <v>9018329000</v>
          </cell>
          <cell r="C11522" t="str">
            <v>- - - иглы для наложения швов</v>
          </cell>
          <cell r="D11522" t="str">
            <v>-</v>
          </cell>
          <cell r="E11522">
            <v>5</v>
          </cell>
        </row>
        <row r="11523">
          <cell r="B11523">
            <v>9018390000</v>
          </cell>
          <cell r="C11523" t="str">
            <v>- - прочие</v>
          </cell>
          <cell r="D11523" t="str">
            <v>шт</v>
          </cell>
          <cell r="E11523">
            <v>0</v>
          </cell>
        </row>
        <row r="11524">
          <cell r="B11524">
            <v>9018410000</v>
          </cell>
          <cell r="C11524" t="str">
            <v>- - бормашины, совмещенные или не совмещенные на едином основании с прочим стоматологическим оборудованием</v>
          </cell>
          <cell r="D11524" t="str">
            <v>шт</v>
          </cell>
          <cell r="E11524">
            <v>5</v>
          </cell>
        </row>
        <row r="11525">
          <cell r="B11525">
            <v>9018491000</v>
          </cell>
          <cell r="C11525" t="str">
            <v>- - - боры, диски, наконечники и щетки для использования в бормашинах</v>
          </cell>
          <cell r="D11525" t="str">
            <v>шт</v>
          </cell>
          <cell r="E11525">
            <v>5</v>
          </cell>
        </row>
        <row r="11526">
          <cell r="B11526">
            <v>9018499000</v>
          </cell>
          <cell r="C11526" t="str">
            <v>- - - прочие</v>
          </cell>
          <cell r="D11526" t="str">
            <v>шт</v>
          </cell>
          <cell r="E11526">
            <v>5</v>
          </cell>
        </row>
        <row r="11527">
          <cell r="B11527">
            <v>9018501000</v>
          </cell>
          <cell r="C11527" t="str">
            <v>- - неоптические</v>
          </cell>
          <cell r="D11527" t="str">
            <v>-</v>
          </cell>
          <cell r="E11527">
            <v>0</v>
          </cell>
        </row>
        <row r="11528">
          <cell r="B11528">
            <v>9018509000</v>
          </cell>
          <cell r="C11528" t="str">
            <v>- - оптические</v>
          </cell>
          <cell r="D11528" t="str">
            <v>-</v>
          </cell>
          <cell r="E11528">
            <v>5</v>
          </cell>
        </row>
        <row r="11529">
          <cell r="B11529">
            <v>9018901000</v>
          </cell>
          <cell r="C11529" t="str">
            <v>- - инструменты и оборудование для измерения кровяного давления</v>
          </cell>
          <cell r="D11529" t="str">
            <v>шт</v>
          </cell>
          <cell r="E11529">
            <v>0</v>
          </cell>
        </row>
        <row r="11530">
          <cell r="B11530">
            <v>9018902000</v>
          </cell>
          <cell r="C11530" t="str">
            <v>- - эндоскопы</v>
          </cell>
          <cell r="D11530" t="str">
            <v>шт</v>
          </cell>
          <cell r="E11530">
            <v>3</v>
          </cell>
        </row>
        <row r="11531">
          <cell r="B11531">
            <v>9018903000</v>
          </cell>
          <cell r="C11531" t="str">
            <v>- - оборудование гемодиализное (искусственные почки, аппараты искусственной почки и диализаторы)</v>
          </cell>
          <cell r="D11531" t="str">
            <v>шт</v>
          </cell>
          <cell r="E11531">
            <v>0</v>
          </cell>
        </row>
        <row r="11532">
          <cell r="B11532">
            <v>9018904000</v>
          </cell>
          <cell r="C11532" t="str">
            <v>- - оборудование диатермическое</v>
          </cell>
          <cell r="D11532" t="str">
            <v>шт</v>
          </cell>
          <cell r="E11532">
            <v>0</v>
          </cell>
        </row>
        <row r="11533">
          <cell r="B11533">
            <v>9018905001</v>
          </cell>
          <cell r="C11533" t="str">
            <v>- - - системы для взятия и переливания крови, кровезаменителей и инфузионных растворов</v>
          </cell>
          <cell r="D11533" t="str">
            <v>шт</v>
          </cell>
          <cell r="E11533">
            <v>5</v>
          </cell>
        </row>
        <row r="11534">
          <cell r="B11534">
            <v>9018905009</v>
          </cell>
          <cell r="C11534" t="str">
            <v>- - - прочие</v>
          </cell>
          <cell r="D11534" t="str">
            <v>шт</v>
          </cell>
          <cell r="E11534">
            <v>0</v>
          </cell>
        </row>
        <row r="11535">
          <cell r="B11535">
            <v>9018906000</v>
          </cell>
          <cell r="C11535" t="str">
            <v>- - аппаратура и устройства для анестезии</v>
          </cell>
          <cell r="D11535" t="str">
            <v>шт</v>
          </cell>
          <cell r="E11535">
            <v>0</v>
          </cell>
        </row>
        <row r="11536">
          <cell r="B11536">
            <v>9018907500</v>
          </cell>
          <cell r="C11536" t="str">
            <v>- - аппаратура для нервной стимуляции</v>
          </cell>
          <cell r="D11536" t="str">
            <v>шт</v>
          </cell>
          <cell r="E11536">
            <v>0</v>
          </cell>
        </row>
        <row r="11537">
          <cell r="B11537">
            <v>9018908401</v>
          </cell>
          <cell r="C11537" t="str">
            <v>- - - ультразвуковые литотриптеры</v>
          </cell>
          <cell r="D11537" t="str">
            <v>шт</v>
          </cell>
          <cell r="E11537">
            <v>3</v>
          </cell>
        </row>
        <row r="11538">
          <cell r="B11538">
            <v>9018908409</v>
          </cell>
          <cell r="C11538" t="str">
            <v>- - - прочие</v>
          </cell>
          <cell r="D11538" t="str">
            <v>шт</v>
          </cell>
          <cell r="E11538">
            <v>0</v>
          </cell>
        </row>
        <row r="11539">
          <cell r="B11539">
            <v>9019101000</v>
          </cell>
          <cell r="C11539" t="str">
            <v>- - аппараты электрические вибромассажные</v>
          </cell>
          <cell r="D11539" t="str">
            <v>-</v>
          </cell>
          <cell r="E11539">
            <v>0</v>
          </cell>
        </row>
        <row r="11540">
          <cell r="B11540">
            <v>9019109001</v>
          </cell>
          <cell r="C11540" t="str">
            <v>- - - гидромассажные ванны и душевые кабины</v>
          </cell>
          <cell r="D11540" t="str">
            <v>-</v>
          </cell>
          <cell r="E11540">
            <v>5</v>
          </cell>
        </row>
        <row r="11541">
          <cell r="B11541">
            <v>9019109009</v>
          </cell>
          <cell r="C11541" t="str">
            <v>- - - прочие</v>
          </cell>
          <cell r="D11541" t="str">
            <v>-</v>
          </cell>
          <cell r="E11541">
            <v>0</v>
          </cell>
        </row>
        <row r="11542">
          <cell r="B11542">
            <v>9019200000</v>
          </cell>
          <cell r="C11542" t="str">
            <v>- аппаратура для озоновой, кислородной и аэрозольной терапии, искусственного дыхания или прочая терапевтическая дыхательная аппаратура</v>
          </cell>
          <cell r="D11542" t="str">
            <v>-</v>
          </cell>
          <cell r="E11542">
            <v>0</v>
          </cell>
        </row>
        <row r="11543">
          <cell r="B11543">
            <v>9020000000</v>
          </cell>
          <cell r="C11543" t="str">
            <v>Оборудование дыхательное прочее и газовые маски, кроме защитных масок без механических деталей и сменных фильтров</v>
          </cell>
          <cell r="D11543" t="str">
            <v>-</v>
          </cell>
          <cell r="E11543">
            <v>0</v>
          </cell>
        </row>
        <row r="11544">
          <cell r="B11544">
            <v>9021101000</v>
          </cell>
          <cell r="C11544" t="str">
            <v>- - приспособления ортопедические</v>
          </cell>
          <cell r="D11544" t="str">
            <v>-</v>
          </cell>
          <cell r="E11544">
            <v>5</v>
          </cell>
        </row>
        <row r="11545">
          <cell r="B11545">
            <v>9021109000</v>
          </cell>
          <cell r="C11545" t="str">
            <v>- - шины и прочие приспособления для лечения переломов</v>
          </cell>
          <cell r="D11545" t="str">
            <v>-</v>
          </cell>
          <cell r="E11545">
            <v>5</v>
          </cell>
        </row>
        <row r="11546">
          <cell r="B11546">
            <v>9021211000</v>
          </cell>
          <cell r="C11546" t="str">
            <v>- - - из пластмассы</v>
          </cell>
          <cell r="D11546" t="str">
            <v>100 шт</v>
          </cell>
          <cell r="E11546">
            <v>5</v>
          </cell>
        </row>
        <row r="11547">
          <cell r="B11547">
            <v>9021219000</v>
          </cell>
          <cell r="C11547" t="str">
            <v>- - - из других материалов</v>
          </cell>
          <cell r="D11547" t="str">
            <v>100 шт</v>
          </cell>
          <cell r="E11547">
            <v>0</v>
          </cell>
        </row>
        <row r="11548">
          <cell r="B11548">
            <v>9021290000</v>
          </cell>
          <cell r="C11548" t="str">
            <v>- - прочие</v>
          </cell>
          <cell r="D11548" t="str">
            <v>-</v>
          </cell>
          <cell r="E11548">
            <v>0</v>
          </cell>
        </row>
        <row r="11549">
          <cell r="B11549">
            <v>9021310000</v>
          </cell>
          <cell r="C11549" t="str">
            <v>- - суставы искусственные</v>
          </cell>
          <cell r="D11549" t="str">
            <v>-</v>
          </cell>
          <cell r="E11549">
            <v>0</v>
          </cell>
        </row>
        <row r="11550">
          <cell r="B11550">
            <v>9021391000</v>
          </cell>
          <cell r="C11550" t="str">
            <v>- - - глазные протезы</v>
          </cell>
          <cell r="D11550" t="str">
            <v>-</v>
          </cell>
          <cell r="E11550">
            <v>0</v>
          </cell>
        </row>
        <row r="11551">
          <cell r="B11551">
            <v>9021399000</v>
          </cell>
          <cell r="C11551" t="str">
            <v>- - - прочие</v>
          </cell>
          <cell r="D11551" t="str">
            <v>-</v>
          </cell>
          <cell r="E11551">
            <v>0</v>
          </cell>
        </row>
        <row r="11552">
          <cell r="B11552">
            <v>9021400000</v>
          </cell>
          <cell r="C11552" t="str">
            <v>- аппараты слуховые, кроме частей и принадлежностей</v>
          </cell>
          <cell r="D11552" t="str">
            <v>шт</v>
          </cell>
          <cell r="E11552">
            <v>5</v>
          </cell>
        </row>
        <row r="11553">
          <cell r="B11553">
            <v>9021500000</v>
          </cell>
          <cell r="C11553" t="str">
            <v>- кардиостимуляторы, кроме частей и принадлежностей</v>
          </cell>
          <cell r="D11553" t="str">
            <v>шт</v>
          </cell>
          <cell r="E11553">
            <v>5</v>
          </cell>
        </row>
        <row r="11554">
          <cell r="B11554">
            <v>9021901000</v>
          </cell>
          <cell r="C11554" t="str">
            <v>- - части и принадлежности к слуховым аппаратам</v>
          </cell>
          <cell r="D11554" t="str">
            <v>-</v>
          </cell>
          <cell r="E11554">
            <v>5</v>
          </cell>
        </row>
        <row r="11555">
          <cell r="B11555">
            <v>9021909009</v>
          </cell>
          <cell r="C11555" t="str">
            <v>- - - прочие</v>
          </cell>
          <cell r="D11555" t="str">
            <v>-</v>
          </cell>
          <cell r="E11555">
            <v>5</v>
          </cell>
        </row>
        <row r="11556">
          <cell r="B11556">
            <v>9022120000</v>
          </cell>
          <cell r="C11556" t="str">
            <v>- - компьютерные томографы</v>
          </cell>
          <cell r="D11556" t="str">
            <v>шт</v>
          </cell>
          <cell r="E11556">
            <v>0</v>
          </cell>
        </row>
        <row r="11557">
          <cell r="B11557">
            <v>9022130000</v>
          </cell>
          <cell r="C11557" t="str">
            <v>- - для использования в стоматологии, прочая</v>
          </cell>
          <cell r="D11557" t="str">
            <v>шт</v>
          </cell>
          <cell r="E11557">
            <v>5</v>
          </cell>
        </row>
        <row r="11558">
          <cell r="B11558">
            <v>9022140000</v>
          </cell>
          <cell r="C11558" t="str">
            <v>- - для медицинского, хирургического или ветеринарного использования, прочая</v>
          </cell>
          <cell r="D11558" t="str">
            <v>шт</v>
          </cell>
          <cell r="E11558">
            <v>5</v>
          </cell>
        </row>
        <row r="11559">
          <cell r="B11559">
            <v>9022190000</v>
          </cell>
          <cell r="C11559" t="str">
            <v>- - для другого использования</v>
          </cell>
          <cell r="D11559" t="str">
            <v>шт</v>
          </cell>
          <cell r="E11559">
            <v>5</v>
          </cell>
        </row>
        <row r="11560">
          <cell r="B11560">
            <v>9022210000</v>
          </cell>
          <cell r="C11560" t="str">
            <v>- - аппаратура для медицинского, хирургического, стоматологического или ветеринарного использования</v>
          </cell>
          <cell r="D11560" t="str">
            <v>шт</v>
          </cell>
          <cell r="E11560">
            <v>0</v>
          </cell>
        </row>
        <row r="11561">
          <cell r="B11561">
            <v>9022290000</v>
          </cell>
          <cell r="C11561" t="str">
            <v>- - для другого использования</v>
          </cell>
          <cell r="D11561" t="str">
            <v>шт</v>
          </cell>
          <cell r="E11561">
            <v>0</v>
          </cell>
        </row>
        <row r="11562">
          <cell r="B11562">
            <v>9022300000</v>
          </cell>
          <cell r="C11562" t="str">
            <v>- трубки рентгеновские</v>
          </cell>
          <cell r="D11562" t="str">
            <v>шт</v>
          </cell>
          <cell r="E11562">
            <v>0</v>
          </cell>
        </row>
        <row r="11563">
          <cell r="B11563">
            <v>9022900000</v>
          </cell>
          <cell r="C11563" t="str">
            <v>- прочая, включая части и принадлежности</v>
          </cell>
          <cell r="D11563" t="str">
            <v>-</v>
          </cell>
          <cell r="E11563">
            <v>0</v>
          </cell>
        </row>
        <row r="11564">
          <cell r="B11564">
            <v>9023001000</v>
          </cell>
          <cell r="C11564" t="str">
            <v>- применяемые при обучении физике, химии или техническим наукам</v>
          </cell>
          <cell r="D11564" t="str">
            <v>-</v>
          </cell>
          <cell r="E11564">
            <v>0</v>
          </cell>
        </row>
        <row r="11565">
          <cell r="B11565">
            <v>9023008000</v>
          </cell>
          <cell r="C11565" t="str">
            <v>- прочие</v>
          </cell>
          <cell r="D11565" t="str">
            <v>-</v>
          </cell>
          <cell r="E11565">
            <v>0</v>
          </cell>
        </row>
        <row r="11566">
          <cell r="B11566">
            <v>9024101100</v>
          </cell>
          <cell r="C11566" t="str">
            <v>- - - универсальные или для испытаний на растяжение</v>
          </cell>
          <cell r="D11566" t="str">
            <v>шт</v>
          </cell>
          <cell r="E11566">
            <v>0</v>
          </cell>
        </row>
        <row r="11567">
          <cell r="B11567">
            <v>9024101300</v>
          </cell>
          <cell r="C11567" t="str">
            <v>- - - для испытаний на твердость</v>
          </cell>
          <cell r="D11567" t="str">
            <v>шт</v>
          </cell>
          <cell r="E11567">
            <v>0</v>
          </cell>
        </row>
        <row r="11568">
          <cell r="B11568">
            <v>9024101900</v>
          </cell>
          <cell r="C11568" t="str">
            <v>- - - прочие</v>
          </cell>
          <cell r="D11568" t="str">
            <v>шт</v>
          </cell>
          <cell r="E11568">
            <v>0</v>
          </cell>
        </row>
        <row r="11569">
          <cell r="B11569">
            <v>9024109000</v>
          </cell>
          <cell r="C11569" t="str">
            <v>- - прочие</v>
          </cell>
          <cell r="D11569" t="str">
            <v>шт</v>
          </cell>
          <cell r="E11569">
            <v>0</v>
          </cell>
        </row>
        <row r="11570">
          <cell r="B11570">
            <v>9024801100</v>
          </cell>
          <cell r="C11570" t="str">
            <v>- - - для испытания текстильных материалов, бумаги или картона</v>
          </cell>
          <cell r="D11570" t="str">
            <v>шт</v>
          </cell>
          <cell r="E11570">
            <v>0</v>
          </cell>
        </row>
        <row r="11571">
          <cell r="B11571">
            <v>9024801900</v>
          </cell>
          <cell r="C11571" t="str">
            <v>- - - прочие</v>
          </cell>
          <cell r="D11571" t="str">
            <v>шт</v>
          </cell>
          <cell r="E11571">
            <v>0</v>
          </cell>
        </row>
        <row r="11572">
          <cell r="B11572">
            <v>9024809000</v>
          </cell>
          <cell r="C11572" t="str">
            <v>- - прочие</v>
          </cell>
          <cell r="D11572" t="str">
            <v>шт</v>
          </cell>
          <cell r="E11572">
            <v>0</v>
          </cell>
        </row>
        <row r="11573">
          <cell r="B11573">
            <v>9024900000</v>
          </cell>
          <cell r="C11573" t="str">
            <v>- части и принадлежности</v>
          </cell>
          <cell r="D11573" t="str">
            <v>-</v>
          </cell>
          <cell r="E11573">
            <v>0</v>
          </cell>
        </row>
        <row r="11574">
          <cell r="B11574">
            <v>9025112001</v>
          </cell>
          <cell r="C11574" t="str">
            <v>- - - - медицинские</v>
          </cell>
          <cell r="D11574" t="str">
            <v>шт</v>
          </cell>
          <cell r="E11574">
            <v>5</v>
          </cell>
        </row>
        <row r="11575">
          <cell r="B11575">
            <v>9025112009</v>
          </cell>
          <cell r="C11575" t="str">
            <v>- - - - прочие</v>
          </cell>
          <cell r="D11575" t="str">
            <v>шт</v>
          </cell>
          <cell r="E11575">
            <v>5</v>
          </cell>
        </row>
        <row r="11576">
          <cell r="B11576">
            <v>9025118000</v>
          </cell>
          <cell r="C11576" t="str">
            <v>- - - прочие</v>
          </cell>
          <cell r="D11576" t="str">
            <v>шт</v>
          </cell>
          <cell r="E11576">
            <v>5</v>
          </cell>
        </row>
        <row r="11577">
          <cell r="B11577">
            <v>9025192000</v>
          </cell>
          <cell r="C11577" t="str">
            <v>- - - электронные</v>
          </cell>
          <cell r="D11577" t="str">
            <v>шт</v>
          </cell>
          <cell r="E11577">
            <v>5</v>
          </cell>
        </row>
        <row r="11578">
          <cell r="B11578">
            <v>9025198001</v>
          </cell>
          <cell r="C11578" t="str">
            <v>- - - - для промышленной сборки моторных транспортных средств товарных позиций 8701 - 8705, их узлов и агрегатов &lt;5&gt;</v>
          </cell>
          <cell r="D11578" t="str">
            <v>шт</v>
          </cell>
          <cell r="E11578">
            <v>0</v>
          </cell>
        </row>
        <row r="11579">
          <cell r="B11579">
            <v>9025198009</v>
          </cell>
          <cell r="C11579" t="str">
            <v>- - - - прочие</v>
          </cell>
          <cell r="D11579" t="str">
            <v>шт</v>
          </cell>
          <cell r="E11579">
            <v>5</v>
          </cell>
        </row>
        <row r="11580">
          <cell r="B11580">
            <v>9025802000</v>
          </cell>
          <cell r="C11580" t="str">
            <v>- - барометры, не объединенные с другими приборами</v>
          </cell>
          <cell r="D11580" t="str">
            <v>шт</v>
          </cell>
          <cell r="E11580">
            <v>5</v>
          </cell>
        </row>
        <row r="11581">
          <cell r="B11581">
            <v>9025804000</v>
          </cell>
          <cell r="C11581" t="str">
            <v>- - - электронные</v>
          </cell>
          <cell r="D11581" t="str">
            <v>шт</v>
          </cell>
          <cell r="E11581">
            <v>5</v>
          </cell>
        </row>
        <row r="11582">
          <cell r="B11582">
            <v>9025808000</v>
          </cell>
          <cell r="C11582" t="str">
            <v>- - - прочие</v>
          </cell>
          <cell r="D11582" t="str">
            <v>шт</v>
          </cell>
          <cell r="E11582">
            <v>5</v>
          </cell>
        </row>
        <row r="11583">
          <cell r="B11583">
            <v>9025900001</v>
          </cell>
          <cell r="C11583" t="str">
            <v>- - для промышленной сборки моторных транспортных средств товарных позиций 8701 - 8705, их узлов и агрегатов &lt;5&gt;</v>
          </cell>
          <cell r="D11583" t="str">
            <v>-</v>
          </cell>
          <cell r="E11583">
            <v>0</v>
          </cell>
        </row>
        <row r="11584">
          <cell r="B11584">
            <v>9025900003</v>
          </cell>
          <cell r="C11584" t="str">
            <v>- - для производства авиационных двигателей и/или гражданских воздушных судов &lt;5&gt;</v>
          </cell>
          <cell r="D11584" t="str">
            <v>-</v>
          </cell>
          <cell r="E11584">
            <v>0</v>
          </cell>
        </row>
        <row r="11585">
          <cell r="B11585">
            <v>9025900008</v>
          </cell>
          <cell r="C11585" t="str">
            <v>- - прочие</v>
          </cell>
          <cell r="D11585" t="str">
            <v>-</v>
          </cell>
          <cell r="E11585">
            <v>5</v>
          </cell>
        </row>
        <row r="11586">
          <cell r="B11586">
            <v>9026102100</v>
          </cell>
          <cell r="C11586" t="str">
            <v>- - - расходомеры</v>
          </cell>
          <cell r="D11586" t="str">
            <v>шт</v>
          </cell>
          <cell r="E11586">
            <v>0</v>
          </cell>
        </row>
        <row r="11587">
          <cell r="B11587">
            <v>9026102900</v>
          </cell>
          <cell r="C11587" t="str">
            <v>- - - прочие</v>
          </cell>
          <cell r="D11587" t="str">
            <v>шт</v>
          </cell>
          <cell r="E11587">
            <v>0</v>
          </cell>
        </row>
        <row r="11588">
          <cell r="B11588">
            <v>9026108100</v>
          </cell>
          <cell r="C11588" t="str">
            <v>- - - расходомеры</v>
          </cell>
          <cell r="D11588" t="str">
            <v>шт</v>
          </cell>
          <cell r="E11588">
            <v>0</v>
          </cell>
        </row>
        <row r="11589">
          <cell r="B11589">
            <v>9026108900</v>
          </cell>
          <cell r="C11589" t="str">
            <v>- - - прочие</v>
          </cell>
          <cell r="D11589" t="str">
            <v>шт</v>
          </cell>
          <cell r="E11589">
            <v>0</v>
          </cell>
        </row>
        <row r="11590">
          <cell r="B11590">
            <v>9026202000</v>
          </cell>
          <cell r="C11590" t="str">
            <v>- - электронные</v>
          </cell>
          <cell r="D11590" t="str">
            <v>шт</v>
          </cell>
          <cell r="E11590">
            <v>0</v>
          </cell>
        </row>
        <row r="11591">
          <cell r="B11591">
            <v>9026204000</v>
          </cell>
          <cell r="C11591" t="str">
            <v>- - - манометры со спиралью или металлической диафрагмой</v>
          </cell>
          <cell r="D11591" t="str">
            <v>шт</v>
          </cell>
          <cell r="E11591">
            <v>0</v>
          </cell>
        </row>
        <row r="11592">
          <cell r="B11592">
            <v>9026208000</v>
          </cell>
          <cell r="C11592" t="str">
            <v>- - - прочие</v>
          </cell>
          <cell r="D11592" t="str">
            <v>шт</v>
          </cell>
          <cell r="E11592">
            <v>0</v>
          </cell>
        </row>
        <row r="11593">
          <cell r="B11593">
            <v>9026802000</v>
          </cell>
          <cell r="C11593" t="str">
            <v>- - электронные</v>
          </cell>
          <cell r="D11593" t="str">
            <v>шт</v>
          </cell>
          <cell r="E11593">
            <v>0</v>
          </cell>
        </row>
        <row r="11594">
          <cell r="B11594">
            <v>9026808000</v>
          </cell>
          <cell r="C11594" t="str">
            <v>- - прочие</v>
          </cell>
          <cell r="D11594" t="str">
            <v>шт</v>
          </cell>
          <cell r="E11594">
            <v>0</v>
          </cell>
        </row>
        <row r="11595">
          <cell r="B11595">
            <v>9026900000</v>
          </cell>
          <cell r="C11595" t="str">
            <v>- части и принадлежности</v>
          </cell>
          <cell r="D11595" t="str">
            <v>-</v>
          </cell>
          <cell r="E11595">
            <v>0</v>
          </cell>
        </row>
        <row r="11596">
          <cell r="B11596">
            <v>9027101000</v>
          </cell>
          <cell r="C11596" t="str">
            <v>- - электронные</v>
          </cell>
          <cell r="D11596" t="str">
            <v>шт</v>
          </cell>
          <cell r="E11596">
            <v>0</v>
          </cell>
        </row>
        <row r="11597">
          <cell r="B11597">
            <v>9027109000</v>
          </cell>
          <cell r="C11597" t="str">
            <v>- - прочие</v>
          </cell>
          <cell r="D11597" t="str">
            <v>шт</v>
          </cell>
          <cell r="E11597">
            <v>0</v>
          </cell>
        </row>
        <row r="11598">
          <cell r="B11598">
            <v>9027200000</v>
          </cell>
          <cell r="C11598" t="str">
            <v>- хроматографы и приборы для электрофореза</v>
          </cell>
          <cell r="D11598" t="str">
            <v>шт</v>
          </cell>
          <cell r="E11598">
            <v>0</v>
          </cell>
        </row>
        <row r="11599">
          <cell r="B11599">
            <v>9027300000</v>
          </cell>
          <cell r="C11599" t="str">
            <v>- спектрометры, спектрофотометры и спектрографы, основанные на действии оптического излучения (ультрафиолетового, видимой части спектра, инфракрасного)</v>
          </cell>
          <cell r="D11599" t="str">
            <v>шт</v>
          </cell>
          <cell r="E11599">
            <v>0</v>
          </cell>
        </row>
        <row r="11600">
          <cell r="B11600">
            <v>9027500000</v>
          </cell>
          <cell r="C11600" t="str">
            <v>- приборы и аппаратура, основанные на действии оптического излучения (ультрафиолетового, видимой части спектра, инфракрасного), прочие</v>
          </cell>
          <cell r="D11600" t="str">
            <v>шт</v>
          </cell>
          <cell r="E11600">
            <v>0</v>
          </cell>
        </row>
        <row r="11601">
          <cell r="B11601">
            <v>9027800500</v>
          </cell>
          <cell r="C11601" t="str">
            <v>- - экспонометры</v>
          </cell>
          <cell r="D11601" t="str">
            <v>шт</v>
          </cell>
          <cell r="E11601">
            <v>0</v>
          </cell>
        </row>
        <row r="11602">
          <cell r="B11602">
            <v>9027801100</v>
          </cell>
          <cell r="C11602" t="str">
            <v>- - - - pH-метры, rH-метры и прочая аппаратура для измерения электропроводности</v>
          </cell>
          <cell r="D11602" t="str">
            <v>шт</v>
          </cell>
          <cell r="E11602">
            <v>0</v>
          </cell>
        </row>
        <row r="11603">
          <cell r="B11603">
            <v>9027801300</v>
          </cell>
          <cell r="C11603" t="str">
            <v>- - - - аппаратура для измерений физических свойств полупроводниковых материалов или подложек жидкокристаллических устройств, или нанесенных изолирующих и проводящих слоев в процессе изготовления полупроводниковых пластин или жидкокристаллических устройств</v>
          </cell>
          <cell r="D11603" t="str">
            <v>шт</v>
          </cell>
          <cell r="E11603">
            <v>0</v>
          </cell>
        </row>
        <row r="11604">
          <cell r="B11604">
            <v>9027801700</v>
          </cell>
          <cell r="C11604" t="str">
            <v>- - - - прочие</v>
          </cell>
          <cell r="D11604" t="str">
            <v>шт</v>
          </cell>
          <cell r="E11604">
            <v>0</v>
          </cell>
        </row>
        <row r="11605">
          <cell r="B11605">
            <v>9027809100</v>
          </cell>
          <cell r="C11605" t="str">
            <v>- - - - вискозиметры, приборы для измерения пористости и расширения</v>
          </cell>
          <cell r="D11605" t="str">
            <v>шт</v>
          </cell>
          <cell r="E11605">
            <v>0</v>
          </cell>
        </row>
        <row r="11606">
          <cell r="B11606">
            <v>9027809900</v>
          </cell>
          <cell r="C11606" t="str">
            <v>- - - - прочие</v>
          </cell>
          <cell r="D11606" t="str">
            <v>шт</v>
          </cell>
          <cell r="E11606">
            <v>0</v>
          </cell>
        </row>
        <row r="11607">
          <cell r="B11607">
            <v>9027901000</v>
          </cell>
          <cell r="C11607" t="str">
            <v>- - микротомы</v>
          </cell>
          <cell r="D11607" t="str">
            <v>шт</v>
          </cell>
          <cell r="E11607">
            <v>3</v>
          </cell>
        </row>
        <row r="11608">
          <cell r="B11608">
            <v>9027905000</v>
          </cell>
          <cell r="C11608" t="str">
            <v>- - - аппаратуры субпозиций 9027 20 - 9027 80</v>
          </cell>
          <cell r="D11608" t="str">
            <v>-</v>
          </cell>
          <cell r="E11608">
            <v>0</v>
          </cell>
        </row>
        <row r="11609">
          <cell r="B11609">
            <v>9027908000</v>
          </cell>
          <cell r="C11609" t="str">
            <v>- - - микротомов или газо- или дымоанализаторов</v>
          </cell>
          <cell r="D11609" t="str">
            <v>-</v>
          </cell>
          <cell r="E11609">
            <v>3</v>
          </cell>
        </row>
        <row r="11610">
          <cell r="B11610">
            <v>9028100000</v>
          </cell>
          <cell r="C11610" t="str">
            <v>- счетчики газа</v>
          </cell>
          <cell r="D11610" t="str">
            <v>шт</v>
          </cell>
          <cell r="E11610">
            <v>5</v>
          </cell>
        </row>
        <row r="11611">
          <cell r="B11611">
            <v>9028200000</v>
          </cell>
          <cell r="C11611" t="str">
            <v>- счетчики жидкости</v>
          </cell>
          <cell r="D11611" t="str">
            <v>шт</v>
          </cell>
          <cell r="E11611">
            <v>5</v>
          </cell>
        </row>
        <row r="11612">
          <cell r="B11612">
            <v>9028301100</v>
          </cell>
          <cell r="C11612" t="str">
            <v>- - - однофазные</v>
          </cell>
          <cell r="D11612" t="str">
            <v>шт</v>
          </cell>
          <cell r="E11612">
            <v>13</v>
          </cell>
        </row>
        <row r="11613">
          <cell r="B11613">
            <v>9028301900</v>
          </cell>
          <cell r="C11613" t="str">
            <v>- - - многофазные</v>
          </cell>
          <cell r="D11613" t="str">
            <v>шт</v>
          </cell>
          <cell r="E11613">
            <v>5</v>
          </cell>
        </row>
        <row r="11614">
          <cell r="B11614">
            <v>9028309000</v>
          </cell>
          <cell r="C11614" t="str">
            <v>- - прочие</v>
          </cell>
          <cell r="D11614" t="str">
            <v>шт</v>
          </cell>
          <cell r="E11614">
            <v>5</v>
          </cell>
        </row>
        <row r="11615">
          <cell r="B11615">
            <v>9028901000</v>
          </cell>
          <cell r="C11615" t="str">
            <v>- - для счетчиков электроэнергии</v>
          </cell>
          <cell r="D11615" t="str">
            <v>-</v>
          </cell>
          <cell r="E11615">
            <v>10</v>
          </cell>
        </row>
        <row r="11616">
          <cell r="B11616">
            <v>9028909000</v>
          </cell>
          <cell r="C11616" t="str">
            <v>- - прочие</v>
          </cell>
          <cell r="D11616" t="str">
            <v>-</v>
          </cell>
          <cell r="E11616">
            <v>5</v>
          </cell>
        </row>
        <row r="11617">
          <cell r="B11617">
            <v>9029100001</v>
          </cell>
          <cell r="C11617" t="str">
            <v>- - для промышленной сборки моторных транспортных средств товарных позиций 8701 - 8705, их узлов и агрегатов &lt;5&gt;</v>
          </cell>
          <cell r="D11617" t="str">
            <v>-</v>
          </cell>
          <cell r="E11617">
            <v>5</v>
          </cell>
        </row>
        <row r="11618">
          <cell r="B11618">
            <v>9029100009</v>
          </cell>
          <cell r="C11618" t="str">
            <v>- - прочие</v>
          </cell>
          <cell r="D11618" t="str">
            <v>-</v>
          </cell>
          <cell r="E11618">
            <v>7.5</v>
          </cell>
        </row>
        <row r="11619">
          <cell r="B11619">
            <v>9029203101</v>
          </cell>
          <cell r="C11619" t="str">
            <v>- - - - для промышленной сборки моторных транспортных средств товарных позиций 8701 - 8705, их узлов и агрегатов &lt;5&gt;</v>
          </cell>
          <cell r="D11619" t="str">
            <v>шт</v>
          </cell>
          <cell r="E11619">
            <v>3</v>
          </cell>
        </row>
        <row r="11620">
          <cell r="B11620">
            <v>9029203109</v>
          </cell>
          <cell r="C11620" t="str">
            <v>- - - - прочие</v>
          </cell>
          <cell r="D11620" t="str">
            <v>шт</v>
          </cell>
          <cell r="E11620">
            <v>7.5</v>
          </cell>
        </row>
        <row r="11621">
          <cell r="B11621">
            <v>9029203801</v>
          </cell>
          <cell r="C11621" t="str">
            <v>- - - - для гражданских воздушных судов &lt;5&gt;</v>
          </cell>
          <cell r="D11621" t="str">
            <v>шт</v>
          </cell>
          <cell r="E11621">
            <v>5</v>
          </cell>
        </row>
        <row r="11622">
          <cell r="B11622">
            <v>9029203809</v>
          </cell>
          <cell r="C11622" t="str">
            <v>- - - - прочие</v>
          </cell>
          <cell r="D11622" t="str">
            <v>шт</v>
          </cell>
          <cell r="E11622">
            <v>7.5</v>
          </cell>
        </row>
        <row r="11623">
          <cell r="B11623">
            <v>9029209000</v>
          </cell>
          <cell r="C11623" t="str">
            <v>- - стробоскопы</v>
          </cell>
          <cell r="D11623" t="str">
            <v>шт</v>
          </cell>
          <cell r="E11623">
            <v>5</v>
          </cell>
        </row>
        <row r="11624">
          <cell r="B11624">
            <v>9029900001</v>
          </cell>
          <cell r="C11624" t="str">
            <v>- - для промышленной сборки моторных транспортных средств товарных позиций 8701 - 8705, их узлов и агрегатов &lt;5&gt;</v>
          </cell>
          <cell r="D11624" t="str">
            <v>-</v>
          </cell>
          <cell r="E11624">
            <v>5</v>
          </cell>
        </row>
        <row r="11625">
          <cell r="B11625">
            <v>9029900002</v>
          </cell>
          <cell r="C11625" t="str">
            <v>- - для производства авиационных двигателей &lt;5&gt;</v>
          </cell>
          <cell r="D11625" t="str">
            <v>-</v>
          </cell>
          <cell r="E11625">
            <v>0</v>
          </cell>
        </row>
        <row r="11626">
          <cell r="B11626">
            <v>9029900009</v>
          </cell>
          <cell r="C11626" t="str">
            <v>- - прочие</v>
          </cell>
          <cell r="D11626" t="str">
            <v>-</v>
          </cell>
          <cell r="E11626">
            <v>7.5</v>
          </cell>
        </row>
        <row r="11627">
          <cell r="B11627">
            <v>9030100000</v>
          </cell>
          <cell r="C11627" t="str">
            <v>- приборы и аппаратура для обнаружения или измерения ионизирующих излучений</v>
          </cell>
          <cell r="D11627" t="str">
            <v>шт</v>
          </cell>
          <cell r="E11627">
            <v>5</v>
          </cell>
        </row>
        <row r="11628">
          <cell r="B11628">
            <v>9030201000</v>
          </cell>
          <cell r="C11628" t="str">
            <v>- - электронно-лучевые</v>
          </cell>
          <cell r="D11628" t="str">
            <v>шт</v>
          </cell>
          <cell r="E11628">
            <v>5</v>
          </cell>
        </row>
        <row r="11629">
          <cell r="B11629">
            <v>9030203001</v>
          </cell>
          <cell r="C11629" t="str">
            <v>- - - для гражданских воздушных судов &lt;5&gt;</v>
          </cell>
          <cell r="D11629" t="str">
            <v>шт</v>
          </cell>
          <cell r="E11629">
            <v>0</v>
          </cell>
        </row>
        <row r="11630">
          <cell r="B11630">
            <v>9030203009</v>
          </cell>
          <cell r="C11630" t="str">
            <v>- - - прочие</v>
          </cell>
          <cell r="D11630" t="str">
            <v>шт</v>
          </cell>
          <cell r="E11630">
            <v>5</v>
          </cell>
        </row>
        <row r="11631">
          <cell r="B11631">
            <v>9030209100</v>
          </cell>
          <cell r="C11631" t="str">
            <v>- - - электронные</v>
          </cell>
          <cell r="D11631" t="str">
            <v>шт</v>
          </cell>
          <cell r="E11631">
            <v>5</v>
          </cell>
        </row>
        <row r="11632">
          <cell r="B11632">
            <v>9030209900</v>
          </cell>
          <cell r="C11632" t="str">
            <v>- - - прочие</v>
          </cell>
          <cell r="D11632" t="str">
            <v>шт</v>
          </cell>
          <cell r="E11632">
            <v>5</v>
          </cell>
        </row>
        <row r="11633">
          <cell r="B11633">
            <v>9030310000</v>
          </cell>
          <cell r="C11633" t="str">
            <v>- - приборы измерительные универсальные без записывающего устройства</v>
          </cell>
          <cell r="D11633" t="str">
            <v>шт</v>
          </cell>
          <cell r="E11633">
            <v>5</v>
          </cell>
        </row>
        <row r="11634">
          <cell r="B11634">
            <v>9030320001</v>
          </cell>
          <cell r="C11634" t="str">
            <v>- - - для гражданских воздушных судов &lt;5&gt;</v>
          </cell>
          <cell r="D11634" t="str">
            <v>шт</v>
          </cell>
          <cell r="E11634">
            <v>0</v>
          </cell>
        </row>
        <row r="11635">
          <cell r="B11635">
            <v>9030320009</v>
          </cell>
          <cell r="C11635" t="str">
            <v>- - - прочие</v>
          </cell>
          <cell r="D11635" t="str">
            <v>шт</v>
          </cell>
          <cell r="E11635">
            <v>5</v>
          </cell>
        </row>
        <row r="11636">
          <cell r="B11636">
            <v>9030331000</v>
          </cell>
          <cell r="C11636" t="str">
            <v>- - - электронные</v>
          </cell>
          <cell r="D11636" t="str">
            <v>шт</v>
          </cell>
          <cell r="E11636">
            <v>5</v>
          </cell>
        </row>
        <row r="11637">
          <cell r="B11637">
            <v>9030339100</v>
          </cell>
          <cell r="C11637" t="str">
            <v>- - - - вольтметры</v>
          </cell>
          <cell r="D11637" t="str">
            <v>шт</v>
          </cell>
          <cell r="E11637">
            <v>5</v>
          </cell>
        </row>
        <row r="11638">
          <cell r="B11638">
            <v>9030339900</v>
          </cell>
          <cell r="C11638" t="str">
            <v>- - - - прочие</v>
          </cell>
          <cell r="D11638" t="str">
            <v>шт</v>
          </cell>
          <cell r="E11638">
            <v>5</v>
          </cell>
        </row>
        <row r="11639">
          <cell r="B11639">
            <v>9030390001</v>
          </cell>
          <cell r="C11639" t="str">
            <v>- - - для гражданских воздушных судов &lt;5&gt;</v>
          </cell>
          <cell r="D11639" t="str">
            <v>шт</v>
          </cell>
          <cell r="E11639">
            <v>0</v>
          </cell>
        </row>
        <row r="11640">
          <cell r="B11640">
            <v>9030390009</v>
          </cell>
          <cell r="C11640" t="str">
            <v>- - - прочие</v>
          </cell>
          <cell r="D11640" t="str">
            <v>шт</v>
          </cell>
          <cell r="E11640">
            <v>5</v>
          </cell>
        </row>
        <row r="11641">
          <cell r="B11641">
            <v>9030400000</v>
          </cell>
          <cell r="C11641" t="str">
            <v>- 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v>
          </cell>
          <cell r="D11641" t="str">
            <v>шт</v>
          </cell>
          <cell r="E11641">
            <v>0</v>
          </cell>
        </row>
        <row r="11642">
          <cell r="B11642">
            <v>9030820000</v>
          </cell>
          <cell r="C11642" t="str">
            <v>- - для измерений или проверки полупроводниковых пластин или приборов</v>
          </cell>
          <cell r="D11642" t="str">
            <v>шт</v>
          </cell>
          <cell r="E11642">
            <v>0</v>
          </cell>
        </row>
        <row r="11643">
          <cell r="B11643">
            <v>9030840001</v>
          </cell>
          <cell r="C11643" t="str">
            <v>- - - для гражданских воздушных судов &lt;5&gt;</v>
          </cell>
          <cell r="D11643" t="str">
            <v>шт</v>
          </cell>
          <cell r="E11643">
            <v>0</v>
          </cell>
        </row>
        <row r="11644">
          <cell r="B11644">
            <v>9030840009</v>
          </cell>
          <cell r="C11644" t="str">
            <v>- - - прочие</v>
          </cell>
          <cell r="D11644" t="str">
            <v>шт</v>
          </cell>
          <cell r="E11644">
            <v>5</v>
          </cell>
        </row>
        <row r="11645">
          <cell r="B11645">
            <v>9030893000</v>
          </cell>
          <cell r="C11645" t="str">
            <v>- - - электронные</v>
          </cell>
          <cell r="D11645" t="str">
            <v>шт</v>
          </cell>
          <cell r="E11645">
            <v>5</v>
          </cell>
        </row>
        <row r="11646">
          <cell r="B11646">
            <v>9030899001</v>
          </cell>
          <cell r="C11646" t="str">
            <v>- - - - для производства гражданских воздушных судов &lt;5&gt;</v>
          </cell>
          <cell r="D11646" t="str">
            <v>шт</v>
          </cell>
          <cell r="E11646">
            <v>0</v>
          </cell>
        </row>
        <row r="11647">
          <cell r="B11647">
            <v>9030899009</v>
          </cell>
          <cell r="C11647" t="str">
            <v>- - - - прочие</v>
          </cell>
          <cell r="D11647" t="str">
            <v>шт</v>
          </cell>
          <cell r="E11647">
            <v>5</v>
          </cell>
        </row>
        <row r="11648">
          <cell r="B11648">
            <v>9030902000</v>
          </cell>
          <cell r="C11648" t="str">
            <v>- - для аппаратуры подсубпозиции 9030 82 000 0</v>
          </cell>
          <cell r="D11648" t="str">
            <v>-</v>
          </cell>
          <cell r="E11648">
            <v>0</v>
          </cell>
        </row>
        <row r="11649">
          <cell r="B11649">
            <v>9030908500</v>
          </cell>
          <cell r="C11649" t="str">
            <v>- - прочие</v>
          </cell>
          <cell r="D11649" t="str">
            <v>-</v>
          </cell>
          <cell r="E11649">
            <v>0</v>
          </cell>
        </row>
        <row r="11650">
          <cell r="B11650">
            <v>9031100000</v>
          </cell>
          <cell r="C11650" t="str">
            <v>- машины балансировочные для механических частей</v>
          </cell>
          <cell r="D11650" t="str">
            <v>шт</v>
          </cell>
          <cell r="E11650">
            <v>0</v>
          </cell>
        </row>
        <row r="11651">
          <cell r="B11651">
            <v>9031200000</v>
          </cell>
          <cell r="C11651" t="str">
            <v>- стенды испытательные</v>
          </cell>
          <cell r="D11651" t="str">
            <v>шт</v>
          </cell>
          <cell r="E11651">
            <v>0</v>
          </cell>
        </row>
        <row r="11652">
          <cell r="B11652">
            <v>9031410000</v>
          </cell>
          <cell r="C11652" t="str">
            <v>- -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v>
          </cell>
          <cell r="D11652" t="str">
            <v>шт</v>
          </cell>
          <cell r="E11652">
            <v>0</v>
          </cell>
        </row>
        <row r="11653">
          <cell r="B11653">
            <v>9031491000</v>
          </cell>
          <cell r="C11653" t="str">
            <v>- - - проекторы профильные</v>
          </cell>
          <cell r="D11653" t="str">
            <v>шт</v>
          </cell>
          <cell r="E11653">
            <v>0</v>
          </cell>
        </row>
        <row r="11654">
          <cell r="B11654">
            <v>9031499000</v>
          </cell>
          <cell r="C11654" t="str">
            <v>- - - прочие</v>
          </cell>
          <cell r="D11654" t="str">
            <v>шт</v>
          </cell>
          <cell r="E11654">
            <v>0</v>
          </cell>
        </row>
        <row r="11655">
          <cell r="B11655">
            <v>9031803200</v>
          </cell>
          <cell r="C11655" t="str">
            <v>- - - -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v>
          </cell>
          <cell r="D11655" t="str">
            <v>шт</v>
          </cell>
          <cell r="E11655">
            <v>0</v>
          </cell>
        </row>
        <row r="11656">
          <cell r="B11656">
            <v>9031803400</v>
          </cell>
          <cell r="C11656" t="str">
            <v>- - - - прочие</v>
          </cell>
          <cell r="D11656" t="str">
            <v>шт</v>
          </cell>
          <cell r="E11656">
            <v>0</v>
          </cell>
        </row>
        <row r="11657">
          <cell r="B11657">
            <v>9031803800</v>
          </cell>
          <cell r="C11657" t="str">
            <v>- - - прочие</v>
          </cell>
          <cell r="D11657" t="str">
            <v>шт</v>
          </cell>
          <cell r="E11657">
            <v>0</v>
          </cell>
        </row>
        <row r="11658">
          <cell r="B11658">
            <v>9031809100</v>
          </cell>
          <cell r="C11658" t="str">
            <v>- - - для измерения или контроля геометрических величин</v>
          </cell>
          <cell r="D11658" t="str">
            <v>шт</v>
          </cell>
          <cell r="E11658">
            <v>0</v>
          </cell>
        </row>
        <row r="11659">
          <cell r="B11659">
            <v>9031809800</v>
          </cell>
          <cell r="C11659" t="str">
            <v>- - - прочие</v>
          </cell>
          <cell r="D11659" t="str">
            <v>шт</v>
          </cell>
          <cell r="E11659">
            <v>0</v>
          </cell>
        </row>
        <row r="11660">
          <cell r="B11660">
            <v>9031902000</v>
          </cell>
          <cell r="C11660" t="str">
            <v>- - для аппаратуры подсубпозиции 9031 41 000 0 или для оптических приборов и устройств для измерения поверхностного загрязнения частицами полупроводниковых пластин подсубпозиции 9031 49 900 0</v>
          </cell>
          <cell r="D11660" t="str">
            <v>-</v>
          </cell>
          <cell r="E11660">
            <v>0</v>
          </cell>
        </row>
        <row r="11661">
          <cell r="B11661">
            <v>9031903000</v>
          </cell>
          <cell r="C11661" t="str">
            <v>- - для аппаратуры подсубпозиции 9031 80 320 0</v>
          </cell>
          <cell r="D11661" t="str">
            <v>-</v>
          </cell>
          <cell r="E11661">
            <v>0</v>
          </cell>
        </row>
        <row r="11662">
          <cell r="B11662">
            <v>9031908500</v>
          </cell>
          <cell r="C11662" t="str">
            <v>- - прочие</v>
          </cell>
          <cell r="D11662" t="str">
            <v>-</v>
          </cell>
          <cell r="E11662">
            <v>0</v>
          </cell>
        </row>
        <row r="11663">
          <cell r="B11663">
            <v>9032102000</v>
          </cell>
          <cell r="C11663" t="str">
            <v>- - электронные</v>
          </cell>
          <cell r="D11663" t="str">
            <v>шт</v>
          </cell>
          <cell r="E11663">
            <v>5</v>
          </cell>
        </row>
        <row r="11664">
          <cell r="B11664">
            <v>9032108100</v>
          </cell>
          <cell r="C11664" t="str">
            <v>- - - с электрическим пусковым устройством</v>
          </cell>
          <cell r="D11664" t="str">
            <v>шт</v>
          </cell>
          <cell r="E11664">
            <v>5</v>
          </cell>
        </row>
        <row r="11665">
          <cell r="B11665">
            <v>9032108900</v>
          </cell>
          <cell r="C11665" t="str">
            <v>- - - прочие</v>
          </cell>
          <cell r="D11665" t="str">
            <v>шт</v>
          </cell>
          <cell r="E11665">
            <v>5</v>
          </cell>
        </row>
        <row r="11666">
          <cell r="B11666">
            <v>9032200000</v>
          </cell>
          <cell r="C11666" t="str">
            <v>- маностаты</v>
          </cell>
          <cell r="D11666" t="str">
            <v>шт</v>
          </cell>
          <cell r="E11666">
            <v>5</v>
          </cell>
        </row>
        <row r="11667">
          <cell r="B11667">
            <v>9032810000</v>
          </cell>
          <cell r="C11667" t="str">
            <v>- - гидравлические или пневматические</v>
          </cell>
          <cell r="D11667" t="str">
            <v>шт</v>
          </cell>
          <cell r="E11667">
            <v>0</v>
          </cell>
        </row>
        <row r="11668">
          <cell r="B11668">
            <v>9032890000</v>
          </cell>
          <cell r="C11668" t="str">
            <v>- - прочие</v>
          </cell>
          <cell r="D11668" t="str">
            <v>шт</v>
          </cell>
          <cell r="E11668">
            <v>0</v>
          </cell>
        </row>
        <row r="11669">
          <cell r="B11669">
            <v>9032900000</v>
          </cell>
          <cell r="C11669" t="str">
            <v>- части и принадлежности</v>
          </cell>
          <cell r="D11669" t="str">
            <v>-</v>
          </cell>
          <cell r="E11669">
            <v>0</v>
          </cell>
        </row>
        <row r="11670">
          <cell r="B11670">
            <v>9033000000</v>
          </cell>
          <cell r="C11670" t="str">
            <v>Части и принадлежности (в другом месте данной группы не поименованные или не включенные) к машинам, приборам, инструментам или аппаратуре группы 90</v>
          </cell>
          <cell r="D11670" t="str">
            <v>-</v>
          </cell>
          <cell r="E11670">
            <v>0</v>
          </cell>
        </row>
        <row r="11671">
          <cell r="B11671">
            <v>9101110000</v>
          </cell>
          <cell r="C11671" t="str">
            <v>- - только с механической индикацией</v>
          </cell>
          <cell r="D11671" t="str">
            <v>шт</v>
          </cell>
          <cell r="E11671">
            <v>7</v>
          </cell>
        </row>
        <row r="11672">
          <cell r="B11672">
            <v>9101190000</v>
          </cell>
          <cell r="C11672" t="str">
            <v>- - прочие</v>
          </cell>
          <cell r="D11672" t="str">
            <v>шт</v>
          </cell>
          <cell r="E11672">
            <v>12</v>
          </cell>
        </row>
        <row r="11673">
          <cell r="B11673">
            <v>9101210000</v>
          </cell>
          <cell r="C11673" t="str">
            <v>- - с автоматическим подзаводом</v>
          </cell>
          <cell r="D11673" t="str">
            <v>шт</v>
          </cell>
          <cell r="E11673">
            <v>7</v>
          </cell>
        </row>
        <row r="11674">
          <cell r="B11674">
            <v>9101290000</v>
          </cell>
          <cell r="C11674" t="str">
            <v>- - прочие</v>
          </cell>
          <cell r="D11674" t="str">
            <v>шт</v>
          </cell>
          <cell r="E11674">
            <v>7</v>
          </cell>
        </row>
        <row r="11675">
          <cell r="B11675">
            <v>9101910000</v>
          </cell>
          <cell r="C11675" t="str">
            <v>- - приводимые в действие электричеством</v>
          </cell>
          <cell r="D11675" t="str">
            <v>шт</v>
          </cell>
          <cell r="E11675">
            <v>10</v>
          </cell>
        </row>
        <row r="11676">
          <cell r="B11676">
            <v>9101990000</v>
          </cell>
          <cell r="C11676" t="str">
            <v>- - прочие</v>
          </cell>
          <cell r="D11676" t="str">
            <v>шт</v>
          </cell>
          <cell r="E11676">
            <v>7</v>
          </cell>
        </row>
        <row r="11677">
          <cell r="B11677">
            <v>9102120000</v>
          </cell>
          <cell r="C11677" t="str">
            <v>- - только с оптико-электронной индикацией</v>
          </cell>
          <cell r="D11677" t="str">
            <v>шт</v>
          </cell>
          <cell r="E11677">
            <v>10</v>
          </cell>
        </row>
        <row r="11678">
          <cell r="B11678">
            <v>9102910000</v>
          </cell>
          <cell r="C11678" t="str">
            <v>- - приводимые в действие электричеством</v>
          </cell>
          <cell r="D11678" t="str">
            <v>шт</v>
          </cell>
          <cell r="E11678">
            <v>10</v>
          </cell>
        </row>
        <row r="11679">
          <cell r="B11679">
            <v>9102990000</v>
          </cell>
          <cell r="C11679" t="str">
            <v>- - прочие</v>
          </cell>
          <cell r="D11679" t="str">
            <v>шт</v>
          </cell>
          <cell r="E11679">
            <v>10</v>
          </cell>
        </row>
        <row r="11680">
          <cell r="B11680">
            <v>9103100000</v>
          </cell>
          <cell r="C11680" t="str">
            <v>- приводимые в действие электричеством</v>
          </cell>
          <cell r="D11680" t="str">
            <v>шт</v>
          </cell>
          <cell r="E11680">
            <v>12</v>
          </cell>
        </row>
        <row r="11681">
          <cell r="B11681">
            <v>9103900000</v>
          </cell>
          <cell r="C11681" t="str">
            <v>- прочие</v>
          </cell>
          <cell r="D11681" t="str">
            <v>шт</v>
          </cell>
          <cell r="E11681">
            <v>12</v>
          </cell>
        </row>
        <row r="11682">
          <cell r="B11682">
            <v>9104000001</v>
          </cell>
          <cell r="C11682" t="str">
            <v>- для промышленной сборки моторных транспортных средств товарных позиций 8701 - 8705, их узлов и агрегатов &lt;5&gt;</v>
          </cell>
          <cell r="D11682" t="str">
            <v>шт</v>
          </cell>
          <cell r="E11682">
            <v>0</v>
          </cell>
        </row>
        <row r="11683">
          <cell r="B11683">
            <v>9104000002</v>
          </cell>
          <cell r="C11683" t="str">
            <v>- для гражданских воздушных судов &lt;5&gt;</v>
          </cell>
          <cell r="D11683" t="str">
            <v>шт</v>
          </cell>
          <cell r="E11683">
            <v>5</v>
          </cell>
        </row>
        <row r="11684">
          <cell r="B11684">
            <v>9104000008</v>
          </cell>
          <cell r="C11684" t="str">
            <v>- прочие</v>
          </cell>
          <cell r="D11684" t="str">
            <v>шт</v>
          </cell>
          <cell r="E11684">
            <v>10</v>
          </cell>
        </row>
        <row r="11685">
          <cell r="B11685">
            <v>9105110000</v>
          </cell>
          <cell r="C11685" t="str">
            <v>- - приводимые в действие электричеством</v>
          </cell>
          <cell r="D11685" t="str">
            <v>шт</v>
          </cell>
          <cell r="E11685">
            <v>15</v>
          </cell>
        </row>
        <row r="11686">
          <cell r="B11686">
            <v>9105190000</v>
          </cell>
          <cell r="C11686" t="str">
            <v>- - прочие</v>
          </cell>
          <cell r="D11686" t="str">
            <v>шт</v>
          </cell>
          <cell r="E11686">
            <v>15</v>
          </cell>
        </row>
        <row r="11687">
          <cell r="B11687">
            <v>9105210000</v>
          </cell>
          <cell r="C11687" t="str">
            <v>- - приводимые в действие электричеством</v>
          </cell>
          <cell r="D11687" t="str">
            <v>шт</v>
          </cell>
          <cell r="E11687">
            <v>15</v>
          </cell>
        </row>
        <row r="11688">
          <cell r="B11688">
            <v>9105290000</v>
          </cell>
          <cell r="C11688" t="str">
            <v>- - прочие</v>
          </cell>
          <cell r="D11688" t="str">
            <v>шт</v>
          </cell>
          <cell r="E11688">
            <v>15</v>
          </cell>
        </row>
        <row r="11689">
          <cell r="B11689">
            <v>9105910000</v>
          </cell>
          <cell r="C11689" t="str">
            <v>- - приводимые в действие электричеством</v>
          </cell>
          <cell r="D11689" t="str">
            <v>шт</v>
          </cell>
          <cell r="E11689">
            <v>15</v>
          </cell>
        </row>
        <row r="11690">
          <cell r="B11690">
            <v>9105990000</v>
          </cell>
          <cell r="C11690" t="str">
            <v>- - прочие</v>
          </cell>
          <cell r="D11690" t="str">
            <v>шт</v>
          </cell>
          <cell r="E11690">
            <v>15</v>
          </cell>
        </row>
        <row r="11691">
          <cell r="B11691">
            <v>9106100000</v>
          </cell>
          <cell r="C11691" t="str">
            <v>- регистраторы времени; устройства записи времени</v>
          </cell>
          <cell r="D11691" t="str">
            <v>шт</v>
          </cell>
          <cell r="E11691">
            <v>10</v>
          </cell>
        </row>
        <row r="11692">
          <cell r="B11692">
            <v>9106900000</v>
          </cell>
          <cell r="C11692" t="str">
            <v>- прочие</v>
          </cell>
          <cell r="D11692" t="str">
            <v>шт</v>
          </cell>
          <cell r="E11692">
            <v>10</v>
          </cell>
        </row>
        <row r="11693">
          <cell r="B11693">
            <v>9107000000</v>
          </cell>
          <cell r="C11693" t="str">
            <v>Временные переключатели с часовым механизмом любого вида или с синхронным двигателем</v>
          </cell>
          <cell r="D11693" t="str">
            <v>шт</v>
          </cell>
          <cell r="E11693">
            <v>10</v>
          </cell>
        </row>
        <row r="11694">
          <cell r="B11694">
            <v>9108110000</v>
          </cell>
          <cell r="C11694" t="str">
            <v>- - только с механической индикацией или устройством, позволяющим устанавливать механический индикатор</v>
          </cell>
          <cell r="D11694" t="str">
            <v>шт</v>
          </cell>
          <cell r="E11694">
            <v>5</v>
          </cell>
        </row>
        <row r="11695">
          <cell r="B11695">
            <v>9108120000</v>
          </cell>
          <cell r="C11695" t="str">
            <v>- - только с оптико-электронной индикацией</v>
          </cell>
          <cell r="D11695" t="str">
            <v>шт</v>
          </cell>
          <cell r="E11695">
            <v>5</v>
          </cell>
        </row>
        <row r="11696">
          <cell r="B11696">
            <v>9108190000</v>
          </cell>
          <cell r="C11696" t="str">
            <v>- - прочие</v>
          </cell>
          <cell r="D11696" t="str">
            <v>шт</v>
          </cell>
          <cell r="E11696">
            <v>5</v>
          </cell>
        </row>
        <row r="11697">
          <cell r="B11697">
            <v>9108200000</v>
          </cell>
          <cell r="C11697" t="str">
            <v>- с автоматическим подзаводом</v>
          </cell>
          <cell r="D11697" t="str">
            <v>шт</v>
          </cell>
          <cell r="E11697">
            <v>10</v>
          </cell>
        </row>
        <row r="11698">
          <cell r="B11698">
            <v>9108900000</v>
          </cell>
          <cell r="C11698" t="str">
            <v>- прочие</v>
          </cell>
          <cell r="D11698" t="str">
            <v>шт</v>
          </cell>
          <cell r="E11698">
            <v>10</v>
          </cell>
        </row>
        <row r="11699">
          <cell r="B11699">
            <v>9109100000</v>
          </cell>
          <cell r="C11699" t="str">
            <v>- приводимые в действие электричеством</v>
          </cell>
          <cell r="D11699" t="str">
            <v>шт</v>
          </cell>
          <cell r="E11699">
            <v>5</v>
          </cell>
        </row>
        <row r="11700">
          <cell r="B11700">
            <v>9109900001</v>
          </cell>
          <cell r="C11700" t="str">
            <v>- - шириной или диаметром не более 50 мм, предназначенные для гражданских воздушных судов &lt;5&gt;</v>
          </cell>
          <cell r="D11700" t="str">
            <v>шт</v>
          </cell>
          <cell r="E11700">
            <v>5</v>
          </cell>
        </row>
        <row r="11701">
          <cell r="B11701">
            <v>9109900009</v>
          </cell>
          <cell r="C11701" t="str">
            <v>- - прочие</v>
          </cell>
          <cell r="D11701" t="str">
            <v>шт</v>
          </cell>
          <cell r="E11701">
            <v>10</v>
          </cell>
        </row>
        <row r="11702">
          <cell r="B11702">
            <v>9110111000</v>
          </cell>
          <cell r="C11702" t="str">
            <v>- - - с системой баланс-спираль</v>
          </cell>
          <cell r="D11702" t="str">
            <v>шт</v>
          </cell>
          <cell r="E11702">
            <v>10</v>
          </cell>
        </row>
        <row r="11703">
          <cell r="B11703">
            <v>9110119000</v>
          </cell>
          <cell r="C11703" t="str">
            <v>- - - прочие</v>
          </cell>
          <cell r="D11703" t="str">
            <v>шт</v>
          </cell>
          <cell r="E11703">
            <v>10</v>
          </cell>
        </row>
        <row r="11704">
          <cell r="B11704">
            <v>9110120000</v>
          </cell>
          <cell r="C11704" t="str">
            <v>- - механизмы часовые неукомплектованные, собранные</v>
          </cell>
          <cell r="D11704" t="str">
            <v>-</v>
          </cell>
          <cell r="E11704">
            <v>10</v>
          </cell>
        </row>
        <row r="11705">
          <cell r="B11705">
            <v>9110190000</v>
          </cell>
          <cell r="C11705" t="str">
            <v>- - механизмы часовые, предварительно грубо собранные</v>
          </cell>
          <cell r="D11705" t="str">
            <v>-</v>
          </cell>
          <cell r="E11705">
            <v>10</v>
          </cell>
        </row>
        <row r="11706">
          <cell r="B11706">
            <v>9110900000</v>
          </cell>
          <cell r="C11706" t="str">
            <v>- прочие</v>
          </cell>
          <cell r="D11706" t="str">
            <v>-</v>
          </cell>
          <cell r="E11706">
            <v>10</v>
          </cell>
        </row>
        <row r="11707">
          <cell r="B11707">
            <v>9111100000</v>
          </cell>
          <cell r="C11707" t="str">
            <v>- корпуса из драгоценного металла или металла, плакированного драгоценным металлом</v>
          </cell>
          <cell r="D11707" t="str">
            <v>шт</v>
          </cell>
          <cell r="E11707">
            <v>12</v>
          </cell>
        </row>
        <row r="11708">
          <cell r="B11708">
            <v>9112200000</v>
          </cell>
          <cell r="C11708" t="str">
            <v>- корпуса</v>
          </cell>
          <cell r="D11708" t="str">
            <v>шт</v>
          </cell>
          <cell r="E11708">
            <v>10</v>
          </cell>
        </row>
        <row r="11709">
          <cell r="B11709">
            <v>9112900000</v>
          </cell>
          <cell r="C11709" t="str">
            <v>- части</v>
          </cell>
          <cell r="D11709" t="str">
            <v>-</v>
          </cell>
          <cell r="E11709">
            <v>10</v>
          </cell>
        </row>
        <row r="11710">
          <cell r="B11710">
            <v>9113101000</v>
          </cell>
          <cell r="C11710" t="str">
            <v>- - из драгоценного металла</v>
          </cell>
          <cell r="D11710" t="str">
            <v>-</v>
          </cell>
          <cell r="E11710">
            <v>10</v>
          </cell>
        </row>
        <row r="11711">
          <cell r="B11711">
            <v>9113109000</v>
          </cell>
          <cell r="C11711" t="str">
            <v>- - из металла, плакированного драгоценным металлом</v>
          </cell>
          <cell r="D11711" t="str">
            <v>-</v>
          </cell>
          <cell r="E11711">
            <v>10</v>
          </cell>
        </row>
        <row r="11712">
          <cell r="B11712">
            <v>9114100000</v>
          </cell>
          <cell r="C11712" t="str">
            <v>- пружины, включая волосковые</v>
          </cell>
          <cell r="D11712" t="str">
            <v>-</v>
          </cell>
          <cell r="E11712">
            <v>12</v>
          </cell>
        </row>
        <row r="11713">
          <cell r="B11713">
            <v>9114300000</v>
          </cell>
          <cell r="C11713" t="str">
            <v>- циферблаты</v>
          </cell>
          <cell r="D11713" t="str">
            <v>-</v>
          </cell>
          <cell r="E11713">
            <v>12</v>
          </cell>
        </row>
        <row r="11714">
          <cell r="B11714">
            <v>9114400000</v>
          </cell>
          <cell r="C11714" t="str">
            <v>- платины и мосты</v>
          </cell>
          <cell r="D11714" t="str">
            <v>-</v>
          </cell>
          <cell r="E11714">
            <v>12</v>
          </cell>
        </row>
        <row r="11715">
          <cell r="B11715">
            <v>9114900001</v>
          </cell>
          <cell r="C11715" t="str">
            <v>- - камни</v>
          </cell>
          <cell r="D11715" t="str">
            <v>-</v>
          </cell>
          <cell r="E11715">
            <v>12</v>
          </cell>
        </row>
        <row r="11716">
          <cell r="B11716">
            <v>9114900009</v>
          </cell>
          <cell r="C11716" t="str">
            <v>- - прочие</v>
          </cell>
          <cell r="D11716" t="str">
            <v>-</v>
          </cell>
          <cell r="E11716">
            <v>10</v>
          </cell>
        </row>
        <row r="11717">
          <cell r="B11717">
            <v>9201101000</v>
          </cell>
          <cell r="C11717" t="str">
            <v>- - новые</v>
          </cell>
          <cell r="D11717" t="str">
            <v>шт</v>
          </cell>
          <cell r="E11717">
            <v>15</v>
          </cell>
        </row>
        <row r="11718">
          <cell r="B11718">
            <v>9201109000</v>
          </cell>
          <cell r="C11718" t="str">
            <v>- - бывшие в употреблении</v>
          </cell>
          <cell r="D11718" t="str">
            <v>шт</v>
          </cell>
          <cell r="E11718">
            <v>15</v>
          </cell>
        </row>
        <row r="11719">
          <cell r="B11719">
            <v>9201200000</v>
          </cell>
          <cell r="C11719" t="str">
            <v>- рояли</v>
          </cell>
          <cell r="D11719" t="str">
            <v>шт</v>
          </cell>
          <cell r="E11719">
            <v>5</v>
          </cell>
        </row>
        <row r="11720">
          <cell r="B11720">
            <v>9201900000</v>
          </cell>
          <cell r="C11720" t="str">
            <v>- прочие</v>
          </cell>
          <cell r="D11720" t="str">
            <v>шт</v>
          </cell>
          <cell r="E11720">
            <v>5</v>
          </cell>
        </row>
        <row r="11721">
          <cell r="B11721">
            <v>9202101000</v>
          </cell>
          <cell r="C11721" t="str">
            <v>- - скрипки</v>
          </cell>
          <cell r="D11721" t="str">
            <v>шт</v>
          </cell>
          <cell r="E11721">
            <v>5</v>
          </cell>
        </row>
        <row r="11722">
          <cell r="B11722">
            <v>9202109000</v>
          </cell>
          <cell r="C11722" t="str">
            <v>- - прочие</v>
          </cell>
          <cell r="D11722" t="str">
            <v>шт</v>
          </cell>
          <cell r="E11722">
            <v>5</v>
          </cell>
        </row>
        <row r="11723">
          <cell r="B11723">
            <v>9202903000</v>
          </cell>
          <cell r="C11723" t="str">
            <v>- - гитары</v>
          </cell>
          <cell r="D11723" t="str">
            <v>шт</v>
          </cell>
          <cell r="E11723">
            <v>3</v>
          </cell>
        </row>
        <row r="11724">
          <cell r="B11724">
            <v>9202908001</v>
          </cell>
          <cell r="C11724" t="str">
            <v>- - - арфы</v>
          </cell>
          <cell r="D11724" t="str">
            <v>шт</v>
          </cell>
          <cell r="E11724">
            <v>5</v>
          </cell>
        </row>
        <row r="11725">
          <cell r="B11725">
            <v>9202908009</v>
          </cell>
          <cell r="C11725" t="str">
            <v>- - - прочие</v>
          </cell>
          <cell r="D11725" t="str">
            <v>шт</v>
          </cell>
          <cell r="E11725">
            <v>3</v>
          </cell>
        </row>
        <row r="11726">
          <cell r="B11726">
            <v>9205100000</v>
          </cell>
          <cell r="C11726" t="str">
            <v>- инструменты духовые "медные"</v>
          </cell>
          <cell r="D11726" t="str">
            <v>шт</v>
          </cell>
          <cell r="E11726">
            <v>5</v>
          </cell>
        </row>
        <row r="11727">
          <cell r="B11727">
            <v>9205901000</v>
          </cell>
          <cell r="C11727" t="str">
            <v>- - аккордеоны и аналогичные инструменты</v>
          </cell>
          <cell r="D11727" t="str">
            <v>шт</v>
          </cell>
          <cell r="E11727">
            <v>5</v>
          </cell>
        </row>
        <row r="11728">
          <cell r="B11728">
            <v>9205903000</v>
          </cell>
          <cell r="C11728" t="str">
            <v>- - гармоники губные</v>
          </cell>
          <cell r="D11728" t="str">
            <v>шт</v>
          </cell>
          <cell r="E11728">
            <v>5</v>
          </cell>
        </row>
        <row r="11729">
          <cell r="B11729">
            <v>9205905000</v>
          </cell>
          <cell r="C11729" t="str">
            <v>- - органы клавишные с трубами; фисгармонии и аналогичные клавишные инструменты со свободными металлическими язычками</v>
          </cell>
          <cell r="D11729" t="str">
            <v>шт</v>
          </cell>
          <cell r="E11729">
            <v>5</v>
          </cell>
        </row>
        <row r="11730">
          <cell r="B11730">
            <v>9205909000</v>
          </cell>
          <cell r="C11730" t="str">
            <v>- - прочие</v>
          </cell>
          <cell r="D11730" t="str">
            <v>шт</v>
          </cell>
          <cell r="E11730">
            <v>5</v>
          </cell>
        </row>
        <row r="11731">
          <cell r="B11731">
            <v>9206000000</v>
          </cell>
          <cell r="C11731" t="str">
            <v>Инструменты музыкальные ударные (например, барабаны, ксилофоны, тарелки, кастаньеты, маракасы)</v>
          </cell>
          <cell r="D11731" t="str">
            <v>шт</v>
          </cell>
          <cell r="E11731">
            <v>5</v>
          </cell>
        </row>
        <row r="11732">
          <cell r="B11732">
            <v>9207101000</v>
          </cell>
          <cell r="C11732" t="str">
            <v>- - органы</v>
          </cell>
          <cell r="D11732" t="str">
            <v>шт</v>
          </cell>
          <cell r="E11732">
            <v>10</v>
          </cell>
        </row>
        <row r="11733">
          <cell r="B11733">
            <v>9207103000</v>
          </cell>
          <cell r="C11733" t="str">
            <v>- - цифровые фортепиано</v>
          </cell>
          <cell r="D11733" t="str">
            <v>шт</v>
          </cell>
          <cell r="E11733">
            <v>10</v>
          </cell>
        </row>
        <row r="11734">
          <cell r="B11734">
            <v>9207105000</v>
          </cell>
          <cell r="C11734" t="str">
            <v>- - синтезаторы</v>
          </cell>
          <cell r="D11734" t="str">
            <v>шт</v>
          </cell>
          <cell r="E11734">
            <v>10</v>
          </cell>
        </row>
        <row r="11735">
          <cell r="B11735">
            <v>9207108000</v>
          </cell>
          <cell r="C11735" t="str">
            <v>- - прочие</v>
          </cell>
          <cell r="D11735" t="str">
            <v>шт</v>
          </cell>
          <cell r="E11735">
            <v>10</v>
          </cell>
        </row>
        <row r="11736">
          <cell r="B11736">
            <v>9207901000</v>
          </cell>
          <cell r="C11736" t="str">
            <v>- - гитары</v>
          </cell>
          <cell r="D11736" t="str">
            <v>шт</v>
          </cell>
          <cell r="E11736">
            <v>10</v>
          </cell>
        </row>
        <row r="11737">
          <cell r="B11737">
            <v>9207909000</v>
          </cell>
          <cell r="C11737" t="str">
            <v>- - прочие</v>
          </cell>
          <cell r="D11737" t="str">
            <v>шт</v>
          </cell>
          <cell r="E11737">
            <v>10</v>
          </cell>
        </row>
        <row r="11738">
          <cell r="B11738">
            <v>9208100000</v>
          </cell>
          <cell r="C11738" t="str">
            <v>- шкатулки музыкальные</v>
          </cell>
          <cell r="D11738" t="str">
            <v>шт</v>
          </cell>
          <cell r="E11738">
            <v>5</v>
          </cell>
        </row>
        <row r="11739">
          <cell r="B11739">
            <v>9208900000</v>
          </cell>
          <cell r="C11739" t="str">
            <v>- прочие</v>
          </cell>
          <cell r="D11739" t="str">
            <v>шт</v>
          </cell>
          <cell r="E11739">
            <v>5</v>
          </cell>
        </row>
        <row r="11740">
          <cell r="B11740">
            <v>9209300000</v>
          </cell>
          <cell r="C11740" t="str">
            <v>- струны музыкальных инструментов</v>
          </cell>
          <cell r="D11740" t="str">
            <v>-</v>
          </cell>
          <cell r="E11740">
            <v>5</v>
          </cell>
        </row>
        <row r="11741">
          <cell r="B11741">
            <v>9209910000</v>
          </cell>
          <cell r="C11741" t="str">
            <v>- - части и принадлежности фортепиано</v>
          </cell>
          <cell r="D11741" t="str">
            <v>-</v>
          </cell>
          <cell r="E11741">
            <v>5</v>
          </cell>
        </row>
        <row r="11742">
          <cell r="B11742">
            <v>9209920000</v>
          </cell>
          <cell r="C11742" t="str">
            <v>- - части и принадлежности музыкальных инструментов товарной позиции 9202</v>
          </cell>
          <cell r="D11742" t="str">
            <v>-</v>
          </cell>
          <cell r="E11742">
            <v>5</v>
          </cell>
        </row>
        <row r="11743">
          <cell r="B11743">
            <v>9209940000</v>
          </cell>
          <cell r="C11743" t="str">
            <v>- - части и принадлежности музыкальных инструментов товарной позиции 9207</v>
          </cell>
          <cell r="D11743" t="str">
            <v>-</v>
          </cell>
          <cell r="E11743">
            <v>5</v>
          </cell>
        </row>
        <row r="11744">
          <cell r="B11744">
            <v>9209992000</v>
          </cell>
          <cell r="C11744" t="str">
            <v>- - - части и принадлежности музыкальных инструментов товарной позиции 9205</v>
          </cell>
          <cell r="D11744" t="str">
            <v>-</v>
          </cell>
          <cell r="E11744">
            <v>5</v>
          </cell>
        </row>
        <row r="11745">
          <cell r="B11745">
            <v>9209994000</v>
          </cell>
          <cell r="C11745" t="str">
            <v>- - - - метрономы, камертоны и трубы с фиксированной высотой звука</v>
          </cell>
          <cell r="D11745" t="str">
            <v>-</v>
          </cell>
          <cell r="E11745">
            <v>5</v>
          </cell>
        </row>
        <row r="11746">
          <cell r="B11746">
            <v>9209995000</v>
          </cell>
          <cell r="C11746" t="str">
            <v>- - - - механизмы музыкальных шкатулок</v>
          </cell>
          <cell r="D11746" t="str">
            <v>-</v>
          </cell>
          <cell r="E11746">
            <v>5</v>
          </cell>
        </row>
        <row r="11747">
          <cell r="B11747">
            <v>9209997000</v>
          </cell>
          <cell r="C11747" t="str">
            <v>- - - - прочие</v>
          </cell>
          <cell r="D11747" t="str">
            <v>-</v>
          </cell>
          <cell r="E11747">
            <v>5</v>
          </cell>
        </row>
        <row r="11748">
          <cell r="B11748">
            <v>9301100000</v>
          </cell>
          <cell r="C11748" t="str">
            <v>- оружие артиллерийское (например, пушки, гаубицы и минометы)</v>
          </cell>
          <cell r="D11748" t="str">
            <v>шт</v>
          </cell>
          <cell r="E11748">
            <v>16</v>
          </cell>
        </row>
        <row r="11749">
          <cell r="B11749">
            <v>9301200000</v>
          </cell>
          <cell r="C11749" t="str">
            <v>- ракетные пусковые установки; огнеметы; гранатометы; торпедные аппараты и аналогичные пусковые установки</v>
          </cell>
          <cell r="D11749" t="str">
            <v>шт</v>
          </cell>
          <cell r="E11749">
            <v>16</v>
          </cell>
        </row>
        <row r="11750">
          <cell r="B11750">
            <v>9301900000</v>
          </cell>
          <cell r="C11750" t="str">
            <v>- прочее</v>
          </cell>
          <cell r="D11750" t="str">
            <v>шт</v>
          </cell>
          <cell r="E11750">
            <v>16</v>
          </cell>
        </row>
        <row r="11751">
          <cell r="B11751">
            <v>9302000000</v>
          </cell>
          <cell r="C11751" t="str">
            <v>Револьверы и пистолеты, кроме входящих в товарную позицию 9303 или 9304</v>
          </cell>
          <cell r="D11751" t="str">
            <v>шт</v>
          </cell>
          <cell r="E11751">
            <v>16</v>
          </cell>
        </row>
        <row r="11752">
          <cell r="B11752">
            <v>9303100000</v>
          </cell>
          <cell r="C11752" t="str">
            <v>- оружие огнестрельное, заряжаемое с дула</v>
          </cell>
          <cell r="D11752" t="str">
            <v>шт</v>
          </cell>
          <cell r="E11752">
            <v>16</v>
          </cell>
        </row>
        <row r="11753">
          <cell r="B11753">
            <v>9303201000</v>
          </cell>
          <cell r="C11753" t="str">
            <v>- - одноствольные гладкоствольные</v>
          </cell>
          <cell r="D11753" t="str">
            <v>шт</v>
          </cell>
          <cell r="E11753">
            <v>13.6</v>
          </cell>
        </row>
        <row r="11754">
          <cell r="B11754">
            <v>9303209500</v>
          </cell>
          <cell r="C11754" t="str">
            <v>- - прочие</v>
          </cell>
          <cell r="D11754" t="str">
            <v>шт</v>
          </cell>
          <cell r="E11754">
            <v>13.6</v>
          </cell>
        </row>
        <row r="11755">
          <cell r="B11755">
            <v>9303300000</v>
          </cell>
          <cell r="C11755" t="str">
            <v>- винтовки спортивные, охотничьи или для стрельбы по мишеням, прочие</v>
          </cell>
          <cell r="D11755" t="str">
            <v>шт</v>
          </cell>
          <cell r="E11755">
            <v>13.6</v>
          </cell>
        </row>
        <row r="11756">
          <cell r="B11756">
            <v>9303900000</v>
          </cell>
          <cell r="C11756" t="str">
            <v>- прочие</v>
          </cell>
          <cell r="D11756" t="str">
            <v>шт</v>
          </cell>
          <cell r="E11756">
            <v>15</v>
          </cell>
        </row>
        <row r="11757">
          <cell r="B11757">
            <v>9304000000</v>
          </cell>
          <cell r="C11757" t="str">
            <v>Оружие прочее (например, пружинные, пневматические или газовые ружья и пистолеты, дубинки), кроме указанного в товарной позиции 9307</v>
          </cell>
          <cell r="D11757" t="str">
            <v>шт</v>
          </cell>
          <cell r="E11757">
            <v>16</v>
          </cell>
        </row>
        <row r="11758">
          <cell r="B11758">
            <v>9305100000</v>
          </cell>
          <cell r="C11758" t="str">
            <v>- револьверов или пистолетов</v>
          </cell>
          <cell r="D11758" t="str">
            <v>-</v>
          </cell>
          <cell r="E11758">
            <v>16</v>
          </cell>
        </row>
        <row r="11759">
          <cell r="B11759">
            <v>9305200001</v>
          </cell>
          <cell r="C11759" t="str">
            <v>- - стволы</v>
          </cell>
          <cell r="D11759" t="str">
            <v>шт</v>
          </cell>
          <cell r="E11759">
            <v>16</v>
          </cell>
        </row>
        <row r="11760">
          <cell r="B11760">
            <v>9305200009</v>
          </cell>
          <cell r="C11760" t="str">
            <v>- - прочие</v>
          </cell>
          <cell r="D11760" t="str">
            <v>-</v>
          </cell>
          <cell r="E11760">
            <v>16</v>
          </cell>
        </row>
        <row r="11761">
          <cell r="B11761">
            <v>9305910000</v>
          </cell>
          <cell r="C11761" t="str">
            <v>- - оружия военного образца товарной позиции 9301</v>
          </cell>
          <cell r="D11761" t="str">
            <v>-</v>
          </cell>
          <cell r="E11761">
            <v>16</v>
          </cell>
        </row>
        <row r="11762">
          <cell r="B11762">
            <v>9305990000</v>
          </cell>
          <cell r="C11762" t="str">
            <v>- - прочие</v>
          </cell>
          <cell r="D11762" t="str">
            <v>-</v>
          </cell>
          <cell r="E11762">
            <v>16</v>
          </cell>
        </row>
        <row r="11763">
          <cell r="B11763">
            <v>9306210000</v>
          </cell>
          <cell r="C11763" t="str">
            <v>- - патроны</v>
          </cell>
          <cell r="D11763" t="str">
            <v>1000 шт</v>
          </cell>
          <cell r="E11763">
            <v>16</v>
          </cell>
        </row>
        <row r="11764">
          <cell r="B11764">
            <v>9306290000</v>
          </cell>
          <cell r="C11764" t="str">
            <v>- - прочие</v>
          </cell>
          <cell r="D11764" t="str">
            <v>1000 шт</v>
          </cell>
          <cell r="E11764">
            <v>16</v>
          </cell>
        </row>
        <row r="11765">
          <cell r="B11765">
            <v>9306301000</v>
          </cell>
          <cell r="C11765" t="str">
            <v>- - к револьверам и пистолетам товарной позиции 9302, а также к автоматам (под пистолетные патроны) товарной позиции 9301</v>
          </cell>
          <cell r="D11765" t="str">
            <v>-</v>
          </cell>
          <cell r="E11765">
            <v>16</v>
          </cell>
        </row>
        <row r="11766">
          <cell r="B11766">
            <v>9306303000</v>
          </cell>
          <cell r="C11766" t="str">
            <v>- - - для оружия военного образца</v>
          </cell>
          <cell r="D11766" t="str">
            <v>-</v>
          </cell>
          <cell r="E11766">
            <v>16</v>
          </cell>
        </row>
        <row r="11767">
          <cell r="B11767">
            <v>9306309000</v>
          </cell>
          <cell r="C11767" t="str">
            <v>- - - прочие</v>
          </cell>
          <cell r="D11767" t="str">
            <v>-</v>
          </cell>
          <cell r="E11767">
            <v>16</v>
          </cell>
        </row>
        <row r="11768">
          <cell r="B11768">
            <v>9306901001</v>
          </cell>
          <cell r="C11768" t="str">
            <v>- - - для установки на разведывательно-ударные беспилотные летательные аппараты &lt;14&gt;</v>
          </cell>
          <cell r="D11768" t="str">
            <v>-</v>
          </cell>
          <cell r="E11768">
            <v>16</v>
          </cell>
        </row>
        <row r="11769">
          <cell r="B11769">
            <v>9306901009</v>
          </cell>
          <cell r="C11769" t="str">
            <v>- - - прочие</v>
          </cell>
          <cell r="D11769" t="str">
            <v>-</v>
          </cell>
          <cell r="E11769">
            <v>16</v>
          </cell>
        </row>
        <row r="11770">
          <cell r="B11770">
            <v>9306909000</v>
          </cell>
          <cell r="C11770" t="str">
            <v>- - прочие</v>
          </cell>
          <cell r="D11770" t="str">
            <v>-</v>
          </cell>
          <cell r="E11770">
            <v>16</v>
          </cell>
        </row>
        <row r="11771">
          <cell r="B11771">
            <v>9307000000</v>
          </cell>
          <cell r="C11771" t="str">
            <v>Мечи, сабли, шпаги, палаши, штыки, пики и аналогичное оружие, части перечисленного оружия, ножны и чехлы к нему</v>
          </cell>
          <cell r="D11771" t="str">
            <v>-</v>
          </cell>
          <cell r="E11771">
            <v>16</v>
          </cell>
        </row>
        <row r="11772">
          <cell r="B11772">
            <v>9401100000</v>
          </cell>
          <cell r="C11772" t="str">
            <v>- сиденья типа используемых в средствах воздушного транспорта</v>
          </cell>
          <cell r="D11772" t="str">
            <v>шт</v>
          </cell>
          <cell r="E11772">
            <v>0</v>
          </cell>
        </row>
        <row r="11773">
          <cell r="B11773">
            <v>9401200001</v>
          </cell>
          <cell r="C11773" t="str">
            <v>- - для промышленной сборки моторных транспортных средств товарных позиций 8701 - 8705, их узлов и агрегатов &lt;5&gt;</v>
          </cell>
          <cell r="D11773" t="str">
            <v>шт</v>
          </cell>
          <cell r="E11773">
            <v>5</v>
          </cell>
        </row>
        <row r="11774">
          <cell r="B11774">
            <v>9401200009</v>
          </cell>
          <cell r="C11774" t="str">
            <v>- - прочие</v>
          </cell>
          <cell r="D11774" t="str">
            <v>шт</v>
          </cell>
          <cell r="E11774" t="str">
            <v>15, но не менее 0,527 евро за 1 кг</v>
          </cell>
        </row>
        <row r="11775">
          <cell r="B11775">
            <v>9401300001</v>
          </cell>
          <cell r="C11775" t="str">
            <v>- - обитая, со спинкой, снабженная роликами или полозьями</v>
          </cell>
          <cell r="D11775" t="str">
            <v>шт</v>
          </cell>
          <cell r="E11775" t="str">
            <v>15, но не менее 0,527 евро за 1 кг</v>
          </cell>
        </row>
        <row r="11776">
          <cell r="B11776">
            <v>9401300009</v>
          </cell>
          <cell r="C11776" t="str">
            <v>- - прочая</v>
          </cell>
          <cell r="D11776" t="str">
            <v>шт</v>
          </cell>
          <cell r="E11776" t="str">
            <v>15, но не менее 0,527 евро за 1 кг</v>
          </cell>
        </row>
        <row r="11777">
          <cell r="B11777">
            <v>9401400000</v>
          </cell>
          <cell r="C11777" t="str">
            <v>- мебель для сидения, кроме дачной или походной, трансформируемая в кровати</v>
          </cell>
          <cell r="D11777" t="str">
            <v>шт</v>
          </cell>
          <cell r="E11777" t="str">
            <v>15, но не менее 0,519 евро за 1 кг</v>
          </cell>
        </row>
        <row r="11778">
          <cell r="B11778">
            <v>9401520000</v>
          </cell>
          <cell r="C11778" t="str">
            <v>- - из бамбука</v>
          </cell>
          <cell r="D11778" t="str">
            <v>шт</v>
          </cell>
          <cell r="E11778" t="str">
            <v>12 плюс 0,07 евро за 1 кг</v>
          </cell>
        </row>
        <row r="11779">
          <cell r="B11779">
            <v>9401530000</v>
          </cell>
          <cell r="C11779" t="str">
            <v>- - из ротанга</v>
          </cell>
          <cell r="D11779" t="str">
            <v>шт</v>
          </cell>
          <cell r="E11779" t="str">
            <v>12 плюс 0,07 евро за 1 кг</v>
          </cell>
        </row>
        <row r="11780">
          <cell r="B11780">
            <v>9401590000</v>
          </cell>
          <cell r="C11780" t="str">
            <v>- - прочая</v>
          </cell>
          <cell r="D11780" t="str">
            <v>шт</v>
          </cell>
          <cell r="E11780" t="str">
            <v>12 плюс 0,07 евро за 1 кг</v>
          </cell>
        </row>
        <row r="11781">
          <cell r="B11781">
            <v>9401610000</v>
          </cell>
          <cell r="C11781" t="str">
            <v>- - мебель обитая</v>
          </cell>
          <cell r="D11781" t="str">
            <v>шт</v>
          </cell>
          <cell r="E11781" t="str">
            <v>15, но не менее 0,53 евро за 1 кг</v>
          </cell>
        </row>
        <row r="11782">
          <cell r="B11782">
            <v>9401690000</v>
          </cell>
          <cell r="C11782" t="str">
            <v>- - прочая</v>
          </cell>
          <cell r="D11782" t="str">
            <v>шт</v>
          </cell>
          <cell r="E11782" t="str">
            <v>13,3 плюс 0,08 евро за 1 кг</v>
          </cell>
        </row>
        <row r="11783">
          <cell r="B11783">
            <v>9401710001</v>
          </cell>
          <cell r="C11783" t="str">
            <v>- - - детские сиденья (кресла) безопасности, устанавливаемые или прикрепляемые к сиденьям транспортных средств</v>
          </cell>
          <cell r="D11783" t="str">
            <v>шт</v>
          </cell>
          <cell r="E11783">
            <v>0</v>
          </cell>
        </row>
        <row r="11784">
          <cell r="B11784">
            <v>9401710009</v>
          </cell>
          <cell r="C11784" t="str">
            <v>- - - прочая</v>
          </cell>
          <cell r="D11784" t="str">
            <v>шт</v>
          </cell>
          <cell r="E11784" t="str">
            <v>15, но не менее 0,527 евро за 1 кг</v>
          </cell>
        </row>
        <row r="11785">
          <cell r="B11785">
            <v>9401790001</v>
          </cell>
          <cell r="C11785" t="str">
            <v>- - - детские сиденья (кресла) безопасности, устанавливаемые или прикрепляемые к сиденьям транспортных средств</v>
          </cell>
          <cell r="D11785" t="str">
            <v>шт</v>
          </cell>
          <cell r="E11785">
            <v>0</v>
          </cell>
        </row>
        <row r="11786">
          <cell r="B11786">
            <v>9401790009</v>
          </cell>
          <cell r="C11786" t="str">
            <v>- - - прочая</v>
          </cell>
          <cell r="D11786" t="str">
            <v>шт</v>
          </cell>
          <cell r="E11786" t="str">
            <v>13,3 плюс 0,08 евро за 1 кг</v>
          </cell>
        </row>
        <row r="11787">
          <cell r="B11787">
            <v>9401800001</v>
          </cell>
          <cell r="C11787" t="str">
            <v>- - детские сиденья (кресла) безопасности с пластмассовым каркасом, устанавливаемые или прикрепляемые к сиденьям транспортных средств</v>
          </cell>
          <cell r="D11787" t="str">
            <v>шт</v>
          </cell>
          <cell r="E11787">
            <v>0</v>
          </cell>
        </row>
        <row r="11788">
          <cell r="B11788">
            <v>9401800009</v>
          </cell>
          <cell r="C11788" t="str">
            <v>- - прочая</v>
          </cell>
          <cell r="D11788" t="str">
            <v>шт</v>
          </cell>
          <cell r="E11788" t="str">
            <v>13,3 плюс 0,08 евро за 1 кг</v>
          </cell>
        </row>
        <row r="11789">
          <cell r="B11789">
            <v>9401901000</v>
          </cell>
          <cell r="C11789" t="str">
            <v>- - сидений типа используемых в летательных аппаратах</v>
          </cell>
          <cell r="D11789" t="str">
            <v>-</v>
          </cell>
          <cell r="E11789">
            <v>0</v>
          </cell>
        </row>
        <row r="11790">
          <cell r="B11790">
            <v>9401903000</v>
          </cell>
          <cell r="C11790" t="str">
            <v>- - - из древесины</v>
          </cell>
          <cell r="D11790" t="str">
            <v>-</v>
          </cell>
          <cell r="E11790" t="str">
            <v>15, но не менее 0,527 евро за 1 кг</v>
          </cell>
        </row>
        <row r="11791">
          <cell r="B11791">
            <v>9401908001</v>
          </cell>
          <cell r="C11791" t="str">
            <v>- - - - сидений, предназначенных для промышленной сборки моторных транспортных средств товарных позиций 8701 - 8705, их узлов и агрегатов &lt;5&gt;</v>
          </cell>
          <cell r="D11791" t="str">
            <v>-</v>
          </cell>
          <cell r="E11791">
            <v>0</v>
          </cell>
        </row>
        <row r="11792">
          <cell r="B11792">
            <v>9401908009</v>
          </cell>
          <cell r="C11792" t="str">
            <v>- - - - прочие</v>
          </cell>
          <cell r="D11792" t="str">
            <v>-</v>
          </cell>
          <cell r="E11792" t="str">
            <v>10 плюс 0,08 евро за 1 кг</v>
          </cell>
        </row>
        <row r="11793">
          <cell r="B11793">
            <v>9402100001</v>
          </cell>
          <cell r="C11793" t="str">
            <v>- - кресла стоматологические и части к ним</v>
          </cell>
          <cell r="D11793" t="str">
            <v>-</v>
          </cell>
          <cell r="E11793">
            <v>5</v>
          </cell>
        </row>
        <row r="11794">
          <cell r="B11794">
            <v>9402100009</v>
          </cell>
          <cell r="C11794" t="str">
            <v>- - прочие</v>
          </cell>
          <cell r="D11794" t="str">
            <v>-</v>
          </cell>
          <cell r="E11794" t="str">
            <v>8, но не менее 0,21 евро за 1 кг</v>
          </cell>
        </row>
        <row r="11795">
          <cell r="B11795">
            <v>9402900000</v>
          </cell>
          <cell r="C11795" t="str">
            <v>- прочая</v>
          </cell>
          <cell r="D11795" t="str">
            <v>-</v>
          </cell>
          <cell r="E11795">
            <v>5</v>
          </cell>
        </row>
        <row r="11796">
          <cell r="B11796">
            <v>9403105100</v>
          </cell>
          <cell r="C11796" t="str">
            <v>- - - столы письменные</v>
          </cell>
          <cell r="D11796" t="str">
            <v>-</v>
          </cell>
          <cell r="E11796" t="str">
            <v>15, но не менее 0,373 евро за 1 кг</v>
          </cell>
        </row>
        <row r="11797">
          <cell r="B11797">
            <v>9403105801</v>
          </cell>
          <cell r="C11797" t="str">
            <v>- - - - столы чертежные (кроме указанных в товарной позиции 9017)</v>
          </cell>
          <cell r="D11797" t="str">
            <v>-</v>
          </cell>
          <cell r="E11797" t="str">
            <v>15, но не менее 0,373 евро за 1 кг</v>
          </cell>
        </row>
        <row r="11798">
          <cell r="B11798">
            <v>9403105809</v>
          </cell>
          <cell r="C11798" t="str">
            <v>- - - - прочая</v>
          </cell>
          <cell r="D11798" t="str">
            <v>-</v>
          </cell>
          <cell r="E11798" t="str">
            <v>15, но не менее 0,373 евро за 1 кг</v>
          </cell>
        </row>
        <row r="11799">
          <cell r="B11799">
            <v>9403109100</v>
          </cell>
          <cell r="C11799" t="str">
            <v>- - - шкафы, снабженные дверями, задвижками или откидными досками</v>
          </cell>
          <cell r="D11799" t="str">
            <v>-</v>
          </cell>
          <cell r="E11799" t="str">
            <v>13,3, но не менее 0,33 евро за 1 кг</v>
          </cell>
        </row>
        <row r="11800">
          <cell r="B11800">
            <v>9403109300</v>
          </cell>
          <cell r="C11800" t="str">
            <v>- - - шкафы для хранения документов, картотечные и прочие шкафы</v>
          </cell>
          <cell r="D11800" t="str">
            <v>-</v>
          </cell>
          <cell r="E11800" t="str">
            <v>15, но не менее 0,37 евро за 1 кг</v>
          </cell>
        </row>
        <row r="11801">
          <cell r="B11801">
            <v>9403109801</v>
          </cell>
          <cell r="C11801" t="str">
            <v>- - - - столы чертежные (кроме указанных в товарной позиции 9017)</v>
          </cell>
          <cell r="D11801" t="str">
            <v>-</v>
          </cell>
          <cell r="E11801" t="str">
            <v>15, но не менее 0,373 евро за 1 кг</v>
          </cell>
        </row>
        <row r="11802">
          <cell r="B11802">
            <v>9403109809</v>
          </cell>
          <cell r="C11802" t="str">
            <v>- - - - прочая</v>
          </cell>
          <cell r="D11802" t="str">
            <v>-</v>
          </cell>
          <cell r="E11802" t="str">
            <v>15, но не менее 0,373 евро за 1 кг</v>
          </cell>
        </row>
        <row r="11803">
          <cell r="B11803">
            <v>9403202001</v>
          </cell>
          <cell r="C11803" t="str">
            <v>- - - для гражданских воздушных судов &lt;5&gt;</v>
          </cell>
          <cell r="D11803" t="str">
            <v>-</v>
          </cell>
          <cell r="E11803" t="str">
            <v>10, но не менее 0,209 евро за 1 кг</v>
          </cell>
        </row>
        <row r="11804">
          <cell r="B11804">
            <v>9403202009</v>
          </cell>
          <cell r="C11804" t="str">
            <v>- - - прочие</v>
          </cell>
          <cell r="D11804" t="str">
            <v>-</v>
          </cell>
          <cell r="E11804" t="str">
            <v>12 плюс 0,05 евро за 1 кг</v>
          </cell>
        </row>
        <row r="11805">
          <cell r="B11805">
            <v>9403208001</v>
          </cell>
          <cell r="C11805" t="str">
            <v>- - - для гражданских воздушных судов &lt;5&gt;</v>
          </cell>
          <cell r="D11805" t="str">
            <v>-</v>
          </cell>
          <cell r="E11805" t="str">
            <v>10, но не менее 0,209 евро за 1 кг</v>
          </cell>
        </row>
        <row r="11806">
          <cell r="B11806">
            <v>9403208009</v>
          </cell>
          <cell r="C11806" t="str">
            <v>- - - прочая</v>
          </cell>
          <cell r="D11806" t="str">
            <v>-</v>
          </cell>
          <cell r="E11806" t="str">
            <v>13,3, но не менее 0,33 евро за 1 кг</v>
          </cell>
        </row>
        <row r="11807">
          <cell r="B11807">
            <v>9403301100</v>
          </cell>
          <cell r="C11807" t="str">
            <v>- - - столы письменные</v>
          </cell>
          <cell r="D11807" t="str">
            <v>шт</v>
          </cell>
          <cell r="E11807" t="str">
            <v>15, но не менее 0,313 евро за 1 кг</v>
          </cell>
        </row>
        <row r="11808">
          <cell r="B11808">
            <v>9403301900</v>
          </cell>
          <cell r="C11808" t="str">
            <v>- - - прочая</v>
          </cell>
          <cell r="D11808" t="str">
            <v>шт</v>
          </cell>
          <cell r="E11808" t="str">
            <v>15, но не менее 0,313 евро за 1 кг</v>
          </cell>
        </row>
        <row r="11809">
          <cell r="B11809">
            <v>9403309100</v>
          </cell>
          <cell r="C11809" t="str">
            <v>- - - шкафы, снабженные дверями, задвижками или откидными досками; шкафы для хранения документов, картотечные и прочие шкафы</v>
          </cell>
          <cell r="D11809" t="str">
            <v>шт</v>
          </cell>
          <cell r="E11809" t="str">
            <v>15, но не менее 0,313 евро за 1 кг</v>
          </cell>
        </row>
        <row r="11810">
          <cell r="B11810">
            <v>9403309900</v>
          </cell>
          <cell r="C11810" t="str">
            <v>- - - прочая</v>
          </cell>
          <cell r="D11810" t="str">
            <v>шт</v>
          </cell>
          <cell r="E11810" t="str">
            <v>15, но не менее 0,313 евро за 1 кг</v>
          </cell>
        </row>
        <row r="11811">
          <cell r="B11811">
            <v>9403401000</v>
          </cell>
          <cell r="C11811" t="str">
            <v>- - мебель кухонная секционная</v>
          </cell>
          <cell r="D11811" t="str">
            <v>шт</v>
          </cell>
          <cell r="E11811" t="str">
            <v>15, но не менее 0,34 евро за 1 кг</v>
          </cell>
        </row>
        <row r="11812">
          <cell r="B11812">
            <v>9403409000</v>
          </cell>
          <cell r="C11812" t="str">
            <v>- - прочая</v>
          </cell>
          <cell r="D11812" t="str">
            <v>шт</v>
          </cell>
          <cell r="E11812" t="str">
            <v>15, но не менее 0,34 евро за 1 кг</v>
          </cell>
        </row>
        <row r="11813">
          <cell r="B11813">
            <v>9403500001</v>
          </cell>
          <cell r="C11813" t="str">
            <v>- - стоимостью на условиях франко-границы страны ввоза, не превышающей 1,8 евро за 1 кг брутто-массы</v>
          </cell>
          <cell r="D11813" t="str">
            <v>шт</v>
          </cell>
          <cell r="E11813" t="str">
            <v>0,4 евро за 1 кг</v>
          </cell>
        </row>
        <row r="11814">
          <cell r="B11814">
            <v>9403500009</v>
          </cell>
          <cell r="C11814" t="str">
            <v>- - прочая</v>
          </cell>
          <cell r="D11814" t="str">
            <v>шт</v>
          </cell>
          <cell r="E11814">
            <v>13.3</v>
          </cell>
        </row>
        <row r="11815">
          <cell r="B11815">
            <v>9403601001</v>
          </cell>
          <cell r="C11815" t="str">
            <v>- - - стоимостью на условиях франко-границы страны ввоза, не превышающей 1,8 евро за 1 кг брутто-массы</v>
          </cell>
          <cell r="D11815" t="str">
            <v>шт</v>
          </cell>
          <cell r="E11815" t="str">
            <v>0,4 евро за 1 кг</v>
          </cell>
        </row>
        <row r="11816">
          <cell r="B11816">
            <v>9403601009</v>
          </cell>
          <cell r="C11816" t="str">
            <v>- - - прочая</v>
          </cell>
          <cell r="D11816" t="str">
            <v>шт</v>
          </cell>
          <cell r="E11816">
            <v>13.3</v>
          </cell>
        </row>
        <row r="11817">
          <cell r="B11817">
            <v>9403603000</v>
          </cell>
          <cell r="C11817" t="str">
            <v>- - мебель деревянная магазинная</v>
          </cell>
          <cell r="D11817" t="str">
            <v>шт</v>
          </cell>
          <cell r="E11817" t="str">
            <v>13,3 плюс 0,1 евро за 1 кг</v>
          </cell>
        </row>
        <row r="11818">
          <cell r="B11818">
            <v>9403609001</v>
          </cell>
          <cell r="C11818" t="str">
            <v>- - - стоимостью на условиях франко-границы страны ввоза, не превышающей 1,8 евро за 1 кг брутто-массы</v>
          </cell>
          <cell r="D11818" t="str">
            <v>шт</v>
          </cell>
          <cell r="E11818" t="str">
            <v>0,4 евро за 1 кг</v>
          </cell>
        </row>
        <row r="11819">
          <cell r="B11819">
            <v>9403609009</v>
          </cell>
          <cell r="C11819" t="str">
            <v>- - - прочая</v>
          </cell>
          <cell r="D11819" t="str">
            <v>шт</v>
          </cell>
          <cell r="E11819">
            <v>13.3</v>
          </cell>
        </row>
        <row r="11820">
          <cell r="B11820">
            <v>9403700001</v>
          </cell>
          <cell r="C11820" t="str">
            <v>- - для гражданских воздушных судов &lt;5&gt;</v>
          </cell>
          <cell r="D11820" t="str">
            <v>-</v>
          </cell>
          <cell r="E11820" t="str">
            <v>10, но не менее 0,25 евро за 1 кг</v>
          </cell>
        </row>
        <row r="11821">
          <cell r="B11821">
            <v>9403700002</v>
          </cell>
          <cell r="C11821" t="str">
            <v>- - - - для детей массой не более 15 кг</v>
          </cell>
          <cell r="D11821" t="str">
            <v>-</v>
          </cell>
          <cell r="E11821" t="str">
            <v>15, но не менее 0,447 евро за 1 кг</v>
          </cell>
        </row>
        <row r="11822">
          <cell r="B11822">
            <v>9403700003</v>
          </cell>
          <cell r="C11822" t="str">
            <v>- - - - прочие</v>
          </cell>
          <cell r="D11822" t="str">
            <v>-</v>
          </cell>
          <cell r="E11822" t="str">
            <v>15, но не менее 0,447 евро за 1 кг</v>
          </cell>
        </row>
        <row r="11823">
          <cell r="B11823">
            <v>9403700008</v>
          </cell>
          <cell r="C11823" t="str">
            <v>- - - прочая</v>
          </cell>
          <cell r="D11823" t="str">
            <v>-</v>
          </cell>
          <cell r="E11823" t="str">
            <v>15, но не менее 0,447 евро за 1 кг</v>
          </cell>
        </row>
        <row r="11824">
          <cell r="B11824">
            <v>9403820000</v>
          </cell>
          <cell r="C11824" t="str">
            <v>- - из бамбука</v>
          </cell>
          <cell r="D11824" t="str">
            <v>-</v>
          </cell>
          <cell r="E11824" t="str">
            <v>12 плюс 0,13 евро за 1 кг</v>
          </cell>
        </row>
        <row r="11825">
          <cell r="B11825">
            <v>9403830000</v>
          </cell>
          <cell r="C11825" t="str">
            <v>- - из ротанга</v>
          </cell>
          <cell r="D11825" t="str">
            <v>-</v>
          </cell>
          <cell r="E11825" t="str">
            <v>12 плюс 0,13 евро за 1 кг</v>
          </cell>
        </row>
        <row r="11826">
          <cell r="B11826">
            <v>9403890000</v>
          </cell>
          <cell r="C11826" t="str">
            <v>- - прочая</v>
          </cell>
          <cell r="D11826" t="str">
            <v>-</v>
          </cell>
          <cell r="E11826" t="str">
            <v>12 плюс 0,13 евро за 1 кг</v>
          </cell>
        </row>
        <row r="11827">
          <cell r="B11827">
            <v>9403901000</v>
          </cell>
          <cell r="C11827" t="str">
            <v>- - из металла</v>
          </cell>
          <cell r="D11827" t="str">
            <v>-</v>
          </cell>
          <cell r="E11827" t="str">
            <v>13,3, но не менее 0,333 евро за 1 кг</v>
          </cell>
        </row>
        <row r="11828">
          <cell r="B11828">
            <v>9403903000</v>
          </cell>
          <cell r="C11828" t="str">
            <v>- - из древесины</v>
          </cell>
          <cell r="D11828" t="str">
            <v>-</v>
          </cell>
          <cell r="E11828" t="str">
            <v>15, но не менее 0,5 евро за 1 кг</v>
          </cell>
        </row>
        <row r="11829">
          <cell r="B11829">
            <v>9403909000</v>
          </cell>
          <cell r="C11829" t="str">
            <v>- - из прочих материалов</v>
          </cell>
          <cell r="D11829" t="str">
            <v>-</v>
          </cell>
          <cell r="E11829" t="str">
            <v>14,7, но не менее 0,513 евро за 1 кг</v>
          </cell>
        </row>
        <row r="11830">
          <cell r="B11830">
            <v>9404100000</v>
          </cell>
          <cell r="C11830" t="str">
            <v>- основы матрацные</v>
          </cell>
          <cell r="D11830" t="str">
            <v>-</v>
          </cell>
          <cell r="E11830" t="str">
            <v>13,3, но не менее 1 евро за 1 кг</v>
          </cell>
        </row>
        <row r="11831">
          <cell r="B11831">
            <v>9404211000</v>
          </cell>
          <cell r="C11831" t="str">
            <v>- - - из резины</v>
          </cell>
          <cell r="D11831" t="str">
            <v>шт</v>
          </cell>
          <cell r="E11831" t="str">
            <v>12, но не менее 0,8 евро за 1 кг</v>
          </cell>
        </row>
        <row r="11832">
          <cell r="B11832">
            <v>9404219000</v>
          </cell>
          <cell r="C11832" t="str">
            <v>- - - из пластмассы</v>
          </cell>
          <cell r="D11832" t="str">
            <v>шт</v>
          </cell>
          <cell r="E11832" t="str">
            <v>16, но не менее 1,17 евро за 1 кг</v>
          </cell>
        </row>
        <row r="11833">
          <cell r="B11833">
            <v>9404291000</v>
          </cell>
          <cell r="C11833" t="str">
            <v>- - - пружинные</v>
          </cell>
          <cell r="D11833" t="str">
            <v>шт</v>
          </cell>
          <cell r="E11833" t="str">
            <v>16, но не менее 1,17 евро за 1 кг</v>
          </cell>
        </row>
        <row r="11834">
          <cell r="B11834">
            <v>9404299000</v>
          </cell>
          <cell r="C11834" t="str">
            <v>- - - прочие</v>
          </cell>
          <cell r="D11834" t="str">
            <v>шт</v>
          </cell>
          <cell r="E11834" t="str">
            <v>14,7, но не менее 1,07 евро за 1 кг</v>
          </cell>
        </row>
        <row r="11835">
          <cell r="B11835">
            <v>9404300000</v>
          </cell>
          <cell r="C11835" t="str">
            <v>- мешки спальные</v>
          </cell>
          <cell r="D11835" t="str">
            <v>шт</v>
          </cell>
          <cell r="E11835" t="str">
            <v>16, но не менее 1,17 евро за 1 кг</v>
          </cell>
        </row>
        <row r="11836">
          <cell r="B11836">
            <v>9404901000</v>
          </cell>
          <cell r="C11836" t="str">
            <v>- - пуховые или перьевые</v>
          </cell>
          <cell r="D11836" t="str">
            <v>-</v>
          </cell>
          <cell r="E11836" t="str">
            <v>16, но не менее 1,17 евро за 1 кг</v>
          </cell>
        </row>
        <row r="11837">
          <cell r="B11837">
            <v>9404909000</v>
          </cell>
          <cell r="C11837" t="str">
            <v>- - прочие</v>
          </cell>
          <cell r="D11837" t="str">
            <v>-</v>
          </cell>
          <cell r="E11837" t="str">
            <v>13,6, но не менее 0,88 евро за 1 кг</v>
          </cell>
        </row>
        <row r="11838">
          <cell r="B11838">
            <v>9405102101</v>
          </cell>
          <cell r="C11838" t="str">
            <v>- - - - для медицинских целей &lt;4&gt;</v>
          </cell>
          <cell r="D11838" t="str">
            <v>-</v>
          </cell>
          <cell r="E11838">
            <v>5</v>
          </cell>
        </row>
        <row r="11839">
          <cell r="B11839">
            <v>9405102109</v>
          </cell>
          <cell r="C11839" t="str">
            <v>- - - - прочие</v>
          </cell>
          <cell r="D11839" t="str">
            <v>-</v>
          </cell>
          <cell r="E11839">
            <v>13.6</v>
          </cell>
        </row>
        <row r="11840">
          <cell r="B11840">
            <v>9405104001</v>
          </cell>
          <cell r="C11840" t="str">
            <v>- - - - для медицинских целей &lt;4&gt;</v>
          </cell>
          <cell r="D11840" t="str">
            <v>-</v>
          </cell>
          <cell r="E11840">
            <v>5</v>
          </cell>
        </row>
        <row r="11841">
          <cell r="B11841">
            <v>9405104002</v>
          </cell>
          <cell r="C11841" t="str">
            <v>- - - - - - для гражданских воздушных судов &lt;5&gt;</v>
          </cell>
          <cell r="D11841" t="str">
            <v>-</v>
          </cell>
          <cell r="E11841">
            <v>5</v>
          </cell>
        </row>
        <row r="11842">
          <cell r="B11842">
            <v>9405104003</v>
          </cell>
          <cell r="C11842" t="str">
            <v>- - - - - - прочие</v>
          </cell>
          <cell r="D11842" t="str">
            <v>-</v>
          </cell>
          <cell r="E11842">
            <v>13.6</v>
          </cell>
        </row>
        <row r="11843">
          <cell r="B11843">
            <v>9405104008</v>
          </cell>
          <cell r="C11843" t="str">
            <v>- - - - - прочие</v>
          </cell>
          <cell r="D11843" t="str">
            <v>-</v>
          </cell>
          <cell r="E11843">
            <v>15</v>
          </cell>
        </row>
        <row r="11844">
          <cell r="B11844">
            <v>9405105001</v>
          </cell>
          <cell r="C11844" t="str">
            <v>- - - для медицинских целей &lt;4&gt;</v>
          </cell>
          <cell r="D11844" t="str">
            <v>-</v>
          </cell>
          <cell r="E11844">
            <v>5</v>
          </cell>
        </row>
        <row r="11845">
          <cell r="B11845">
            <v>9405105009</v>
          </cell>
          <cell r="C11845" t="str">
            <v>- - - прочие</v>
          </cell>
          <cell r="D11845" t="str">
            <v>-</v>
          </cell>
          <cell r="E11845">
            <v>13.6</v>
          </cell>
        </row>
        <row r="11846">
          <cell r="B11846">
            <v>9405109101</v>
          </cell>
          <cell r="C11846" t="str">
            <v>- - - - для медицинских целей &lt;4&gt;</v>
          </cell>
          <cell r="D11846" t="str">
            <v>-</v>
          </cell>
          <cell r="E11846">
            <v>5</v>
          </cell>
        </row>
        <row r="11847">
          <cell r="B11847">
            <v>9405109109</v>
          </cell>
          <cell r="C11847" t="str">
            <v>- - - - прочие</v>
          </cell>
          <cell r="D11847" t="str">
            <v>-</v>
          </cell>
          <cell r="E11847">
            <v>13.6</v>
          </cell>
        </row>
        <row r="11848">
          <cell r="B11848">
            <v>9405109801</v>
          </cell>
          <cell r="C11848" t="str">
            <v>- - - - для медицинских целей &lt;4&gt;</v>
          </cell>
          <cell r="D11848" t="str">
            <v>-</v>
          </cell>
          <cell r="E11848">
            <v>5</v>
          </cell>
        </row>
        <row r="11849">
          <cell r="B11849">
            <v>9405109802</v>
          </cell>
          <cell r="C11849" t="str">
            <v>- - - - из недрагоценных металлов, предназначенные для гражданских воздушных судов &lt;5&gt;</v>
          </cell>
          <cell r="D11849" t="str">
            <v>-</v>
          </cell>
          <cell r="E11849">
            <v>5</v>
          </cell>
        </row>
        <row r="11850">
          <cell r="B11850">
            <v>9405109808</v>
          </cell>
          <cell r="C11850" t="str">
            <v>- - - - прочие</v>
          </cell>
          <cell r="D11850" t="str">
            <v>-</v>
          </cell>
          <cell r="E11850">
            <v>13.6</v>
          </cell>
        </row>
        <row r="11851">
          <cell r="B11851">
            <v>9405201101</v>
          </cell>
          <cell r="C11851" t="str">
            <v>- - - - для медицинских целей &lt;4&gt;</v>
          </cell>
          <cell r="D11851" t="str">
            <v>-</v>
          </cell>
          <cell r="E11851">
            <v>5</v>
          </cell>
        </row>
        <row r="11852">
          <cell r="B11852">
            <v>9405201109</v>
          </cell>
          <cell r="C11852" t="str">
            <v>- - - - прочие</v>
          </cell>
          <cell r="D11852" t="str">
            <v>-</v>
          </cell>
          <cell r="E11852">
            <v>17.5</v>
          </cell>
        </row>
        <row r="11853">
          <cell r="B11853">
            <v>9405204001</v>
          </cell>
          <cell r="C11853" t="str">
            <v>- - - - для медицинских целей &lt;4&gt;</v>
          </cell>
          <cell r="D11853" t="str">
            <v>-</v>
          </cell>
          <cell r="E11853">
            <v>5</v>
          </cell>
        </row>
        <row r="11854">
          <cell r="B11854">
            <v>9405204004</v>
          </cell>
          <cell r="C11854" t="str">
            <v>- - - - - из пластмассы</v>
          </cell>
          <cell r="D11854" t="str">
            <v>-</v>
          </cell>
          <cell r="E11854">
            <v>17.5</v>
          </cell>
        </row>
        <row r="11855">
          <cell r="B11855">
            <v>9405204008</v>
          </cell>
          <cell r="C11855" t="str">
            <v>- - - - - из керамики</v>
          </cell>
          <cell r="D11855" t="str">
            <v>-</v>
          </cell>
          <cell r="E11855">
            <v>15</v>
          </cell>
        </row>
        <row r="11856">
          <cell r="B11856">
            <v>9405205001</v>
          </cell>
          <cell r="C11856" t="str">
            <v>- - - для медицинских целей &lt;4&gt;</v>
          </cell>
          <cell r="D11856" t="str">
            <v>-</v>
          </cell>
          <cell r="E11856">
            <v>5</v>
          </cell>
        </row>
        <row r="11857">
          <cell r="B11857">
            <v>9405205009</v>
          </cell>
          <cell r="C11857" t="str">
            <v>- - - прочие</v>
          </cell>
          <cell r="D11857" t="str">
            <v>-</v>
          </cell>
          <cell r="E11857">
            <v>15</v>
          </cell>
        </row>
        <row r="11858">
          <cell r="B11858">
            <v>9405209101</v>
          </cell>
          <cell r="C11858" t="str">
            <v>- - - - для медицинских целей &lt;4&gt;</v>
          </cell>
          <cell r="D11858" t="str">
            <v>-</v>
          </cell>
          <cell r="E11858">
            <v>5</v>
          </cell>
        </row>
        <row r="11859">
          <cell r="B11859">
            <v>9405209109</v>
          </cell>
          <cell r="C11859" t="str">
            <v>- - - - прочие</v>
          </cell>
          <cell r="D11859" t="str">
            <v>-</v>
          </cell>
          <cell r="E11859">
            <v>13.6</v>
          </cell>
        </row>
        <row r="11860">
          <cell r="B11860">
            <v>9405209901</v>
          </cell>
          <cell r="C11860" t="str">
            <v>- - - - для медицинских целей &lt;4&gt;</v>
          </cell>
          <cell r="D11860" t="str">
            <v>-</v>
          </cell>
          <cell r="E11860">
            <v>5</v>
          </cell>
        </row>
        <row r="11861">
          <cell r="B11861">
            <v>9405209909</v>
          </cell>
          <cell r="C11861" t="str">
            <v>- - - - прочие</v>
          </cell>
          <cell r="D11861" t="str">
            <v>-</v>
          </cell>
          <cell r="E11861">
            <v>13.6</v>
          </cell>
        </row>
        <row r="11862">
          <cell r="B11862">
            <v>9405300000</v>
          </cell>
          <cell r="C11862" t="str">
            <v>- наборы осветительного оборудования типа используемого для украшения новогодних елок</v>
          </cell>
          <cell r="D11862" t="str">
            <v>-</v>
          </cell>
          <cell r="E11862">
            <v>15</v>
          </cell>
        </row>
        <row r="11863">
          <cell r="B11863">
            <v>9405401001</v>
          </cell>
          <cell r="C11863" t="str">
            <v>- - - лампы узконаправленного света для медицинских целей &lt;4&gt;</v>
          </cell>
          <cell r="D11863" t="str">
            <v>-</v>
          </cell>
          <cell r="E11863">
            <v>5</v>
          </cell>
        </row>
        <row r="11864">
          <cell r="B11864">
            <v>9405401009</v>
          </cell>
          <cell r="C11864" t="str">
            <v>- - - прочие</v>
          </cell>
          <cell r="D11864" t="str">
            <v>-</v>
          </cell>
          <cell r="E11864">
            <v>12</v>
          </cell>
        </row>
        <row r="11865">
          <cell r="B11865">
            <v>9405403101</v>
          </cell>
          <cell r="C11865" t="str">
            <v>- - - - - для медицинских целей &lt;4&gt;</v>
          </cell>
          <cell r="D11865" t="str">
            <v>-</v>
          </cell>
          <cell r="E11865">
            <v>5</v>
          </cell>
        </row>
        <row r="11866">
          <cell r="B11866">
            <v>9405403109</v>
          </cell>
          <cell r="C11866" t="str">
            <v>- - - - - прочие</v>
          </cell>
          <cell r="D11866" t="str">
            <v>-</v>
          </cell>
          <cell r="E11866">
            <v>14</v>
          </cell>
        </row>
        <row r="11867">
          <cell r="B11867">
            <v>9405403501</v>
          </cell>
          <cell r="C11867" t="str">
            <v>- - - - - для медицинских целей &lt;4&gt;</v>
          </cell>
          <cell r="D11867" t="str">
            <v>-</v>
          </cell>
          <cell r="E11867">
            <v>5</v>
          </cell>
        </row>
        <row r="11868">
          <cell r="B11868">
            <v>9405403509</v>
          </cell>
          <cell r="C11868" t="str">
            <v>- - - - - прочие</v>
          </cell>
          <cell r="D11868" t="str">
            <v>-</v>
          </cell>
          <cell r="E11868">
            <v>14</v>
          </cell>
        </row>
        <row r="11869">
          <cell r="B11869">
            <v>9405403901</v>
          </cell>
          <cell r="C11869" t="str">
            <v>- - - - - для медицинских целей &lt;4&gt;</v>
          </cell>
          <cell r="D11869" t="str">
            <v>-</v>
          </cell>
          <cell r="E11869">
            <v>5</v>
          </cell>
        </row>
        <row r="11870">
          <cell r="B11870">
            <v>9405403909</v>
          </cell>
          <cell r="C11870" t="str">
            <v>- - - - - прочие</v>
          </cell>
          <cell r="D11870" t="str">
            <v>-</v>
          </cell>
          <cell r="E11870">
            <v>14</v>
          </cell>
        </row>
        <row r="11871">
          <cell r="B11871">
            <v>9405409101</v>
          </cell>
          <cell r="C11871" t="str">
            <v>- - - - - для медицинских целей &lt;4&gt;</v>
          </cell>
          <cell r="D11871" t="str">
            <v>-</v>
          </cell>
          <cell r="E11871">
            <v>5</v>
          </cell>
        </row>
        <row r="11872">
          <cell r="B11872">
            <v>9405409109</v>
          </cell>
          <cell r="C11872" t="str">
            <v>- - - - - прочие</v>
          </cell>
          <cell r="D11872" t="str">
            <v>-</v>
          </cell>
          <cell r="E11872">
            <v>13.6</v>
          </cell>
        </row>
        <row r="11873">
          <cell r="B11873">
            <v>9405409501</v>
          </cell>
          <cell r="C11873" t="str">
            <v>- - - - - для медицинских целей &lt;4&gt;</v>
          </cell>
          <cell r="D11873" t="str">
            <v>-</v>
          </cell>
          <cell r="E11873">
            <v>5</v>
          </cell>
        </row>
        <row r="11874">
          <cell r="B11874">
            <v>9405409509</v>
          </cell>
          <cell r="C11874" t="str">
            <v>- - - - - прочие</v>
          </cell>
          <cell r="D11874" t="str">
            <v>-</v>
          </cell>
          <cell r="E11874">
            <v>14</v>
          </cell>
        </row>
        <row r="11875">
          <cell r="B11875">
            <v>9405409901</v>
          </cell>
          <cell r="C11875" t="str">
            <v>- - - - - для медицинских целей &lt;4&gt;</v>
          </cell>
          <cell r="D11875" t="str">
            <v>-</v>
          </cell>
          <cell r="E11875">
            <v>5</v>
          </cell>
        </row>
        <row r="11876">
          <cell r="B11876">
            <v>9405409907</v>
          </cell>
          <cell r="C11876" t="str">
            <v>- - - - - для производства авиационных двигателей и/или гражданских воздушных судов &lt;5&gt;</v>
          </cell>
          <cell r="D11876" t="str">
            <v>-</v>
          </cell>
          <cell r="E11876">
            <v>0</v>
          </cell>
        </row>
        <row r="11877">
          <cell r="B11877">
            <v>9405409908</v>
          </cell>
          <cell r="C11877" t="str">
            <v>- - - - - прочие</v>
          </cell>
          <cell r="D11877" t="str">
            <v>-</v>
          </cell>
          <cell r="E11877">
            <v>12</v>
          </cell>
        </row>
        <row r="11878">
          <cell r="B11878">
            <v>9405500000</v>
          </cell>
          <cell r="C11878" t="str">
            <v>- неэлектрические лампы и осветительное оборудование</v>
          </cell>
          <cell r="D11878" t="str">
            <v>-</v>
          </cell>
          <cell r="E11878">
            <v>15</v>
          </cell>
        </row>
        <row r="11879">
          <cell r="B11879">
            <v>9405602001</v>
          </cell>
          <cell r="C11879" t="str">
            <v>- - - для гражданских воздушных судов &lt;5&gt;</v>
          </cell>
          <cell r="D11879" t="str">
            <v>-</v>
          </cell>
          <cell r="E11879">
            <v>5</v>
          </cell>
        </row>
        <row r="11880">
          <cell r="B11880">
            <v>9405602009</v>
          </cell>
          <cell r="C11880" t="str">
            <v>- - - прочие</v>
          </cell>
          <cell r="D11880" t="str">
            <v>-</v>
          </cell>
          <cell r="E11880">
            <v>13.6</v>
          </cell>
        </row>
        <row r="11881">
          <cell r="B11881">
            <v>9405608001</v>
          </cell>
          <cell r="C11881" t="str">
            <v>- - - из недрагоценных металлов, предназначенные для гражданских воздушных судов &lt;5&gt;</v>
          </cell>
          <cell r="D11881" t="str">
            <v>-</v>
          </cell>
          <cell r="E11881">
            <v>5</v>
          </cell>
        </row>
        <row r="11882">
          <cell r="B11882">
            <v>9405608009</v>
          </cell>
          <cell r="C11882" t="str">
            <v>- - - прочие</v>
          </cell>
          <cell r="D11882" t="str">
            <v>-</v>
          </cell>
          <cell r="E11882">
            <v>10</v>
          </cell>
        </row>
        <row r="11883">
          <cell r="B11883">
            <v>9405911000</v>
          </cell>
          <cell r="C11883" t="str">
            <v>- - - изделия для электрического осветительного оборудования (кроме прожекторов и ламп узконаправленного света)</v>
          </cell>
          <cell r="D11883" t="str">
            <v>-</v>
          </cell>
          <cell r="E11883">
            <v>15</v>
          </cell>
        </row>
        <row r="11884">
          <cell r="B11884">
            <v>9405919001</v>
          </cell>
          <cell r="C11884" t="str">
            <v>- - - - для медицинских целей &lt;4&gt;</v>
          </cell>
          <cell r="D11884" t="str">
            <v>-</v>
          </cell>
          <cell r="E11884">
            <v>5</v>
          </cell>
        </row>
        <row r="11885">
          <cell r="B11885">
            <v>9405919009</v>
          </cell>
          <cell r="C11885" t="str">
            <v>- - - - прочие</v>
          </cell>
          <cell r="D11885" t="str">
            <v>-</v>
          </cell>
          <cell r="E11885">
            <v>15</v>
          </cell>
        </row>
        <row r="11886">
          <cell r="B11886">
            <v>9405920001</v>
          </cell>
          <cell r="C11886" t="str">
            <v>- - - для медицинских целей &lt;4&gt;</v>
          </cell>
          <cell r="D11886" t="str">
            <v>-</v>
          </cell>
          <cell r="E11886">
            <v>5</v>
          </cell>
        </row>
        <row r="11887">
          <cell r="B11887">
            <v>9405920002</v>
          </cell>
          <cell r="C11887" t="str">
            <v>- - - части изделий субпозиций 9405 10 или 9405 60, предназначенных для гражданских воздушных судов &lt;5&gt;</v>
          </cell>
          <cell r="D11887" t="str">
            <v>-</v>
          </cell>
          <cell r="E11887">
            <v>5</v>
          </cell>
        </row>
        <row r="11888">
          <cell r="B11888">
            <v>9405920008</v>
          </cell>
          <cell r="C11888" t="str">
            <v>- - - прочие</v>
          </cell>
          <cell r="D11888" t="str">
            <v>-</v>
          </cell>
          <cell r="E11888">
            <v>15</v>
          </cell>
        </row>
        <row r="11889">
          <cell r="B11889">
            <v>9405990001</v>
          </cell>
          <cell r="C11889" t="str">
            <v>- - - для медицинских целей &lt;4&gt;</v>
          </cell>
          <cell r="D11889" t="str">
            <v>-</v>
          </cell>
          <cell r="E11889">
            <v>5</v>
          </cell>
        </row>
        <row r="11890">
          <cell r="B11890">
            <v>9405990002</v>
          </cell>
          <cell r="C11890" t="str">
            <v>- - - части из недрагоценных металлов изделий субпозиций 9405 10 или 9405 60, предназначенных для гражданских воздушных судов &lt;5&gt;</v>
          </cell>
          <cell r="D11890" t="str">
            <v>-</v>
          </cell>
          <cell r="E11890">
            <v>5</v>
          </cell>
        </row>
        <row r="11891">
          <cell r="B11891">
            <v>9405990008</v>
          </cell>
          <cell r="C11891" t="str">
            <v>- - - прочие</v>
          </cell>
          <cell r="D11891" t="str">
            <v>-</v>
          </cell>
          <cell r="E11891">
            <v>14</v>
          </cell>
        </row>
        <row r="11892">
          <cell r="B11892">
            <v>9406101000</v>
          </cell>
          <cell r="C11892" t="str">
            <v>- - мобильные дома</v>
          </cell>
          <cell r="D11892" t="str">
            <v>-</v>
          </cell>
          <cell r="E11892">
            <v>5</v>
          </cell>
        </row>
        <row r="11893">
          <cell r="B11893">
            <v>9406109000</v>
          </cell>
          <cell r="C11893" t="str">
            <v>- - прочие</v>
          </cell>
          <cell r="D11893" t="str">
            <v>-</v>
          </cell>
          <cell r="E11893">
            <v>5</v>
          </cell>
        </row>
        <row r="11894">
          <cell r="B11894">
            <v>9406901000</v>
          </cell>
          <cell r="C11894" t="str">
            <v>- - мобильные дома</v>
          </cell>
          <cell r="D11894" t="str">
            <v>-</v>
          </cell>
          <cell r="E11894">
            <v>5</v>
          </cell>
        </row>
        <row r="11895">
          <cell r="B11895">
            <v>9406903100</v>
          </cell>
          <cell r="C11895" t="str">
            <v>- - - - теплицы</v>
          </cell>
          <cell r="D11895" t="str">
            <v>-</v>
          </cell>
          <cell r="E11895">
            <v>5</v>
          </cell>
        </row>
        <row r="11896">
          <cell r="B11896">
            <v>9406903901</v>
          </cell>
          <cell r="C11896" t="str">
            <v>- - - - - для медицинских целей &lt;4&gt;</v>
          </cell>
          <cell r="D11896" t="str">
            <v>-</v>
          </cell>
          <cell r="E11896">
            <v>5</v>
          </cell>
        </row>
        <row r="11897">
          <cell r="B11897">
            <v>9406903909</v>
          </cell>
          <cell r="C11897" t="str">
            <v>- - - - - прочие</v>
          </cell>
          <cell r="D11897" t="str">
            <v>-</v>
          </cell>
          <cell r="E11897">
            <v>5</v>
          </cell>
        </row>
        <row r="11898">
          <cell r="B11898">
            <v>9406909001</v>
          </cell>
          <cell r="C11898" t="str">
            <v>- - - - для медицинских целей &lt;4&gt;</v>
          </cell>
          <cell r="D11898" t="str">
            <v>-</v>
          </cell>
          <cell r="E11898">
            <v>5</v>
          </cell>
        </row>
        <row r="11899">
          <cell r="B11899">
            <v>9406909009</v>
          </cell>
          <cell r="C11899" t="str">
            <v>- - - - прочие</v>
          </cell>
          <cell r="D11899" t="str">
            <v>-</v>
          </cell>
          <cell r="E11899">
            <v>5</v>
          </cell>
        </row>
        <row r="11900">
          <cell r="B11900">
            <v>9503001001</v>
          </cell>
          <cell r="C11900" t="str">
            <v>- - коляски для кукол</v>
          </cell>
          <cell r="D11900" t="str">
            <v>-</v>
          </cell>
          <cell r="E11900">
            <v>7.5</v>
          </cell>
        </row>
        <row r="11901">
          <cell r="B11901">
            <v>9503001009</v>
          </cell>
          <cell r="C11901" t="str">
            <v>- - прочие</v>
          </cell>
          <cell r="D11901" t="str">
            <v>-</v>
          </cell>
          <cell r="E11901">
            <v>10</v>
          </cell>
        </row>
        <row r="11902">
          <cell r="B11902">
            <v>9503002100</v>
          </cell>
          <cell r="C11902" t="str">
            <v>- - куклы</v>
          </cell>
          <cell r="D11902" t="str">
            <v>-</v>
          </cell>
          <cell r="E11902">
            <v>7.5</v>
          </cell>
        </row>
        <row r="11903">
          <cell r="B11903">
            <v>9503002900</v>
          </cell>
          <cell r="C11903" t="str">
            <v>- - части и принадлежности</v>
          </cell>
          <cell r="D11903" t="str">
            <v>-</v>
          </cell>
          <cell r="E11903">
            <v>10</v>
          </cell>
        </row>
        <row r="11904">
          <cell r="B11904">
            <v>9503003000</v>
          </cell>
          <cell r="C11904" t="str">
            <v>- поезда электрические, включая рельсы, светофоры и их прочие принадлежности; наборы элементов для сборки моделей в уменьшенном размере ("в масштабе")</v>
          </cell>
          <cell r="D11904" t="str">
            <v>-</v>
          </cell>
          <cell r="E11904">
            <v>10</v>
          </cell>
        </row>
        <row r="11905">
          <cell r="B11905">
            <v>9503003500</v>
          </cell>
          <cell r="C11905" t="str">
            <v>- - пластмассовые</v>
          </cell>
          <cell r="D11905" t="str">
            <v>-</v>
          </cell>
          <cell r="E11905">
            <v>10</v>
          </cell>
        </row>
        <row r="11906">
          <cell r="B11906">
            <v>9503003900</v>
          </cell>
          <cell r="C11906" t="str">
            <v>- - из прочих материалов</v>
          </cell>
          <cell r="D11906" t="str">
            <v>-</v>
          </cell>
          <cell r="E11906">
            <v>10</v>
          </cell>
        </row>
        <row r="11907">
          <cell r="B11907">
            <v>9503004100</v>
          </cell>
          <cell r="C11907" t="str">
            <v>- - набивные</v>
          </cell>
          <cell r="D11907" t="str">
            <v>шт</v>
          </cell>
          <cell r="E11907">
            <v>7.5</v>
          </cell>
        </row>
        <row r="11908">
          <cell r="B11908">
            <v>9503004900</v>
          </cell>
          <cell r="C11908" t="str">
            <v>- - прочие</v>
          </cell>
          <cell r="D11908" t="str">
            <v>шт</v>
          </cell>
          <cell r="E11908">
            <v>10</v>
          </cell>
        </row>
        <row r="11909">
          <cell r="B11909">
            <v>9503005500</v>
          </cell>
          <cell r="C11909" t="str">
            <v>- инструменты и устройства музыкальные игрушечные</v>
          </cell>
          <cell r="D11909" t="str">
            <v>-</v>
          </cell>
          <cell r="E11909">
            <v>10</v>
          </cell>
        </row>
        <row r="11910">
          <cell r="B11910">
            <v>9503006100</v>
          </cell>
          <cell r="C11910" t="str">
            <v>- - деревянные</v>
          </cell>
          <cell r="D11910" t="str">
            <v>шт</v>
          </cell>
          <cell r="E11910">
            <v>10</v>
          </cell>
        </row>
        <row r="11911">
          <cell r="B11911">
            <v>9503006900</v>
          </cell>
          <cell r="C11911" t="str">
            <v>- - прочие</v>
          </cell>
          <cell r="D11911" t="str">
            <v>шт</v>
          </cell>
          <cell r="E11911">
            <v>10</v>
          </cell>
        </row>
        <row r="11912">
          <cell r="B11912">
            <v>9503007000</v>
          </cell>
          <cell r="C11912" t="str">
            <v>- игрушки в наборах или комплектах прочие</v>
          </cell>
          <cell r="D11912" t="str">
            <v>шт</v>
          </cell>
          <cell r="E11912">
            <v>10</v>
          </cell>
        </row>
        <row r="11913">
          <cell r="B11913">
            <v>9503007500</v>
          </cell>
          <cell r="C11913" t="str">
            <v>- - пластмассовые</v>
          </cell>
          <cell r="D11913" t="str">
            <v>шт</v>
          </cell>
          <cell r="E11913">
            <v>10</v>
          </cell>
        </row>
        <row r="11914">
          <cell r="B11914">
            <v>9503007900</v>
          </cell>
          <cell r="C11914" t="str">
            <v>- - из прочих материалов</v>
          </cell>
          <cell r="D11914" t="str">
            <v>шт</v>
          </cell>
          <cell r="E11914">
            <v>10</v>
          </cell>
        </row>
        <row r="11915">
          <cell r="B11915">
            <v>9503008100</v>
          </cell>
          <cell r="C11915" t="str">
            <v>- - игрушечное оружие</v>
          </cell>
          <cell r="D11915" t="str">
            <v>шт</v>
          </cell>
          <cell r="E11915">
            <v>7.5</v>
          </cell>
        </row>
        <row r="11916">
          <cell r="B11916">
            <v>9503008500</v>
          </cell>
          <cell r="C11916" t="str">
            <v>- - мини-модели литые металлические</v>
          </cell>
          <cell r="D11916" t="str">
            <v>шт</v>
          </cell>
          <cell r="E11916">
            <v>7.5</v>
          </cell>
        </row>
        <row r="11917">
          <cell r="B11917">
            <v>9503009500</v>
          </cell>
          <cell r="C11917" t="str">
            <v>- - - пластмассовые</v>
          </cell>
          <cell r="D11917" t="str">
            <v>шт</v>
          </cell>
          <cell r="E11917">
            <v>7.5</v>
          </cell>
        </row>
        <row r="11918">
          <cell r="B11918">
            <v>9503009901</v>
          </cell>
          <cell r="C11918" t="str">
            <v>- - - - палатки для игр, используемые детьми в помещениях или на открытом воздухе, в виде животных, мультипликационных персонажей, транспортных средств, геометрических форм (например, пирамида, конус, куб, усеченная пирамида), состоящие из текстильного материала с пластмассовым или металлическим (трубчатым или пружинным) каркасом, высотой не более 120 см, шириной не более 185 см, длиной не более 185 см</v>
          </cell>
          <cell r="D11918" t="str">
            <v>шт</v>
          </cell>
          <cell r="E11918">
            <v>7.5</v>
          </cell>
        </row>
        <row r="11919">
          <cell r="B11919">
            <v>9503009909</v>
          </cell>
          <cell r="C11919" t="str">
            <v>- - - - прочие</v>
          </cell>
          <cell r="D11919" t="str">
            <v>шт</v>
          </cell>
          <cell r="E11919">
            <v>7.5</v>
          </cell>
        </row>
        <row r="11920">
          <cell r="B11920">
            <v>9504200001</v>
          </cell>
          <cell r="C11920" t="str">
            <v>- - столы для бильярда (с ножками или без них)</v>
          </cell>
          <cell r="D11920" t="str">
            <v>-</v>
          </cell>
          <cell r="E11920">
            <v>10</v>
          </cell>
        </row>
        <row r="11921">
          <cell r="B11921">
            <v>9504200009</v>
          </cell>
          <cell r="C11921" t="str">
            <v>- - прочие</v>
          </cell>
          <cell r="D11921" t="str">
            <v>-</v>
          </cell>
          <cell r="E11921">
            <v>12</v>
          </cell>
        </row>
        <row r="11922">
          <cell r="B11922">
            <v>9504301000</v>
          </cell>
          <cell r="C11922" t="str">
            <v>- - игры с экраном</v>
          </cell>
          <cell r="D11922" t="str">
            <v>шт</v>
          </cell>
          <cell r="E11922">
            <v>7.5</v>
          </cell>
        </row>
        <row r="11923">
          <cell r="B11923">
            <v>9504302001</v>
          </cell>
          <cell r="C11923" t="str">
            <v>- - - флипперы</v>
          </cell>
          <cell r="D11923" t="str">
            <v>шт</v>
          </cell>
          <cell r="E11923">
            <v>15</v>
          </cell>
        </row>
        <row r="11924">
          <cell r="B11924">
            <v>9504302009</v>
          </cell>
          <cell r="C11924" t="str">
            <v>- - - прочие</v>
          </cell>
          <cell r="D11924" t="str">
            <v>шт</v>
          </cell>
          <cell r="E11924">
            <v>5</v>
          </cell>
        </row>
        <row r="11925">
          <cell r="B11925">
            <v>9504309000</v>
          </cell>
          <cell r="C11925" t="str">
            <v>- - части</v>
          </cell>
          <cell r="D11925" t="str">
            <v>-</v>
          </cell>
          <cell r="E11925">
            <v>10</v>
          </cell>
        </row>
        <row r="11926">
          <cell r="B11926">
            <v>9504400000</v>
          </cell>
          <cell r="C11926" t="str">
            <v>- карты игральные</v>
          </cell>
          <cell r="D11926" t="str">
            <v>шт (колод)</v>
          </cell>
          <cell r="E11926">
            <v>12</v>
          </cell>
        </row>
        <row r="11927">
          <cell r="B11927">
            <v>9504500001</v>
          </cell>
          <cell r="C11927" t="str">
            <v>- - видеоигры с использованием телевизионного приемника</v>
          </cell>
          <cell r="D11927" t="str">
            <v>шт</v>
          </cell>
          <cell r="E11927">
            <v>12</v>
          </cell>
        </row>
        <row r="11928">
          <cell r="B11928">
            <v>9504500002</v>
          </cell>
          <cell r="C11928" t="str">
            <v>- - электронные игры</v>
          </cell>
          <cell r="D11928" t="str">
            <v>шт</v>
          </cell>
          <cell r="E11928">
            <v>10</v>
          </cell>
        </row>
        <row r="11929">
          <cell r="B11929">
            <v>9504500009</v>
          </cell>
          <cell r="C11929" t="str">
            <v>- - прочие</v>
          </cell>
          <cell r="D11929" t="str">
            <v>шт</v>
          </cell>
          <cell r="E11929">
            <v>5</v>
          </cell>
        </row>
        <row r="11930">
          <cell r="B11930">
            <v>9504901000</v>
          </cell>
          <cell r="C11930" t="str">
            <v>- - наборы электрических гоночных автомобилей для соревновательных игр</v>
          </cell>
          <cell r="D11930" t="str">
            <v>шт</v>
          </cell>
          <cell r="E11930">
            <v>5</v>
          </cell>
        </row>
        <row r="11931">
          <cell r="B11931">
            <v>9504908001</v>
          </cell>
          <cell r="C11931" t="str">
            <v>- - - специальные столы и изделия для казино</v>
          </cell>
          <cell r="D11931" t="str">
            <v>шт</v>
          </cell>
          <cell r="E11931">
            <v>10</v>
          </cell>
        </row>
        <row r="11932">
          <cell r="B11932">
            <v>9504908009</v>
          </cell>
          <cell r="C11932" t="str">
            <v>- - - прочие</v>
          </cell>
          <cell r="D11932" t="str">
            <v>шт</v>
          </cell>
          <cell r="E11932">
            <v>5</v>
          </cell>
        </row>
        <row r="11933">
          <cell r="B11933">
            <v>9505101000</v>
          </cell>
          <cell r="C11933" t="str">
            <v>- - стеклянные</v>
          </cell>
          <cell r="D11933" t="str">
            <v>-</v>
          </cell>
          <cell r="E11933">
            <v>8</v>
          </cell>
        </row>
        <row r="11934">
          <cell r="B11934">
            <v>9505109000</v>
          </cell>
          <cell r="C11934" t="str">
            <v>- - из прочих материалов</v>
          </cell>
          <cell r="D11934" t="str">
            <v>-</v>
          </cell>
          <cell r="E11934">
            <v>8</v>
          </cell>
        </row>
        <row r="11935">
          <cell r="B11935">
            <v>9505900000</v>
          </cell>
          <cell r="C11935" t="str">
            <v>- прочие</v>
          </cell>
          <cell r="D11935" t="str">
            <v>-</v>
          </cell>
          <cell r="E11935">
            <v>8</v>
          </cell>
        </row>
        <row r="11936">
          <cell r="B11936">
            <v>9506111000</v>
          </cell>
          <cell r="C11936" t="str">
            <v>- - - лыжи беговые</v>
          </cell>
          <cell r="D11936" t="str">
            <v>пар</v>
          </cell>
          <cell r="E11936">
            <v>10</v>
          </cell>
        </row>
        <row r="11937">
          <cell r="B11937">
            <v>9506112100</v>
          </cell>
          <cell r="C11937" t="str">
            <v>- - - - монолыжи и лыжи для сноуборда</v>
          </cell>
          <cell r="D11937" t="str">
            <v>шт</v>
          </cell>
          <cell r="E11937">
            <v>5</v>
          </cell>
        </row>
        <row r="11938">
          <cell r="B11938">
            <v>9506112900</v>
          </cell>
          <cell r="C11938" t="str">
            <v>- - - - прочие</v>
          </cell>
          <cell r="D11938" t="str">
            <v>пар</v>
          </cell>
          <cell r="E11938">
            <v>5</v>
          </cell>
        </row>
        <row r="11939">
          <cell r="B11939">
            <v>9506118000</v>
          </cell>
          <cell r="C11939" t="str">
            <v>- - - лыжи прочие</v>
          </cell>
          <cell r="D11939" t="str">
            <v>пар</v>
          </cell>
          <cell r="E11939">
            <v>10</v>
          </cell>
        </row>
        <row r="11940">
          <cell r="B11940">
            <v>9506120000</v>
          </cell>
          <cell r="C11940" t="str">
            <v>- - крепления для лыж</v>
          </cell>
          <cell r="D11940" t="str">
            <v>-</v>
          </cell>
          <cell r="E11940">
            <v>5</v>
          </cell>
        </row>
        <row r="11941">
          <cell r="B11941">
            <v>9506190000</v>
          </cell>
          <cell r="C11941" t="str">
            <v>- - прочие</v>
          </cell>
          <cell r="D11941" t="str">
            <v>-</v>
          </cell>
          <cell r="E11941">
            <v>10</v>
          </cell>
        </row>
        <row r="11942">
          <cell r="B11942">
            <v>9506210000</v>
          </cell>
          <cell r="C11942" t="str">
            <v>- - доски для виндсерфинга</v>
          </cell>
          <cell r="D11942" t="str">
            <v>шт</v>
          </cell>
          <cell r="E11942">
            <v>10</v>
          </cell>
        </row>
        <row r="11943">
          <cell r="B11943">
            <v>9506290000</v>
          </cell>
          <cell r="C11943" t="str">
            <v>- - прочие</v>
          </cell>
          <cell r="D11943" t="str">
            <v>шт</v>
          </cell>
          <cell r="E11943">
            <v>10</v>
          </cell>
        </row>
        <row r="11944">
          <cell r="B11944">
            <v>9506310000</v>
          </cell>
          <cell r="C11944" t="str">
            <v>- - клюшки, комплекты</v>
          </cell>
          <cell r="D11944" t="str">
            <v>шт</v>
          </cell>
          <cell r="E11944">
            <v>10</v>
          </cell>
        </row>
        <row r="11945">
          <cell r="B11945">
            <v>9506320000</v>
          </cell>
          <cell r="C11945" t="str">
            <v>- - мячи</v>
          </cell>
          <cell r="D11945" t="str">
            <v>шт</v>
          </cell>
          <cell r="E11945">
            <v>7.5</v>
          </cell>
        </row>
        <row r="11946">
          <cell r="B11946">
            <v>9506391000</v>
          </cell>
          <cell r="C11946" t="str">
            <v>- - - части клюшек для гольфа</v>
          </cell>
          <cell r="D11946" t="str">
            <v>-</v>
          </cell>
          <cell r="E11946">
            <v>10</v>
          </cell>
        </row>
        <row r="11947">
          <cell r="B11947">
            <v>9506399000</v>
          </cell>
          <cell r="C11947" t="str">
            <v>- - - прочие</v>
          </cell>
          <cell r="D11947" t="str">
            <v>-</v>
          </cell>
          <cell r="E11947">
            <v>10</v>
          </cell>
        </row>
        <row r="11948">
          <cell r="B11948">
            <v>9506400001</v>
          </cell>
          <cell r="C11948" t="str">
            <v>- - ракетки, шарики и сетки</v>
          </cell>
          <cell r="D11948" t="str">
            <v>-</v>
          </cell>
          <cell r="E11948">
            <v>5</v>
          </cell>
        </row>
        <row r="11949">
          <cell r="B11949">
            <v>9506400009</v>
          </cell>
          <cell r="C11949" t="str">
            <v>- - прочие</v>
          </cell>
          <cell r="D11949" t="str">
            <v>-</v>
          </cell>
          <cell r="E11949">
            <v>10</v>
          </cell>
        </row>
        <row r="11950">
          <cell r="B11950">
            <v>9506510000</v>
          </cell>
          <cell r="C11950" t="str">
            <v>- - ракетки для тенниса, со струнами или без струн</v>
          </cell>
          <cell r="D11950" t="str">
            <v>шт</v>
          </cell>
          <cell r="E11950">
            <v>5</v>
          </cell>
        </row>
        <row r="11951">
          <cell r="B11951">
            <v>9506590000</v>
          </cell>
          <cell r="C11951" t="str">
            <v>- - прочие</v>
          </cell>
          <cell r="D11951" t="str">
            <v>шт</v>
          </cell>
          <cell r="E11951">
            <v>10</v>
          </cell>
        </row>
        <row r="11952">
          <cell r="B11952">
            <v>9506610000</v>
          </cell>
          <cell r="C11952" t="str">
            <v>- - мячи для тенниса</v>
          </cell>
          <cell r="D11952" t="str">
            <v>шт</v>
          </cell>
          <cell r="E11952">
            <v>5</v>
          </cell>
        </row>
        <row r="11953">
          <cell r="B11953">
            <v>9506620000</v>
          </cell>
          <cell r="C11953" t="str">
            <v>- - мячи надувные</v>
          </cell>
          <cell r="D11953" t="str">
            <v>шт</v>
          </cell>
          <cell r="E11953">
            <v>5</v>
          </cell>
        </row>
        <row r="11954">
          <cell r="B11954">
            <v>9506691000</v>
          </cell>
          <cell r="C11954" t="str">
            <v>- - - мячи для крикета и поло</v>
          </cell>
          <cell r="D11954" t="str">
            <v>шт</v>
          </cell>
          <cell r="E11954">
            <v>10</v>
          </cell>
        </row>
        <row r="11955">
          <cell r="B11955">
            <v>9506699000</v>
          </cell>
          <cell r="C11955" t="str">
            <v>- - - прочие</v>
          </cell>
          <cell r="D11955" t="str">
            <v>шт</v>
          </cell>
          <cell r="E11955">
            <v>10</v>
          </cell>
        </row>
        <row r="11956">
          <cell r="B11956">
            <v>9506701000</v>
          </cell>
          <cell r="C11956" t="str">
            <v>- - ледовые коньки</v>
          </cell>
          <cell r="D11956" t="str">
            <v>пар</v>
          </cell>
          <cell r="E11956">
            <v>5</v>
          </cell>
        </row>
        <row r="11957">
          <cell r="B11957">
            <v>9506703000</v>
          </cell>
          <cell r="C11957" t="str">
            <v>- - роликовые коньки</v>
          </cell>
          <cell r="D11957" t="str">
            <v>пар</v>
          </cell>
          <cell r="E11957">
            <v>5</v>
          </cell>
        </row>
        <row r="11958">
          <cell r="B11958">
            <v>9506709000</v>
          </cell>
          <cell r="C11958" t="str">
            <v>- - части и принадлежности</v>
          </cell>
          <cell r="D11958" t="str">
            <v>-</v>
          </cell>
          <cell r="E11958">
            <v>5</v>
          </cell>
        </row>
        <row r="11959">
          <cell r="B11959">
            <v>9506911000</v>
          </cell>
          <cell r="C11959" t="str">
            <v>- - - тренажеры с настраиваемыми механизмами отягощения</v>
          </cell>
          <cell r="D11959" t="str">
            <v>-</v>
          </cell>
          <cell r="E11959">
            <v>5</v>
          </cell>
        </row>
        <row r="11960">
          <cell r="B11960">
            <v>9506919000</v>
          </cell>
          <cell r="C11960" t="str">
            <v>- - - прочие</v>
          </cell>
          <cell r="D11960" t="str">
            <v>-</v>
          </cell>
          <cell r="E11960">
            <v>5</v>
          </cell>
        </row>
        <row r="11961">
          <cell r="B11961">
            <v>9506991000</v>
          </cell>
          <cell r="C11961" t="str">
            <v>- - - инвентарь для поло и крикета, кроме мячей</v>
          </cell>
          <cell r="D11961" t="str">
            <v>шт</v>
          </cell>
          <cell r="E11961">
            <v>10</v>
          </cell>
        </row>
        <row r="11962">
          <cell r="B11962">
            <v>9506999000</v>
          </cell>
          <cell r="C11962" t="str">
            <v>- - - прочие</v>
          </cell>
          <cell r="D11962" t="str">
            <v>шт</v>
          </cell>
          <cell r="E11962">
            <v>5</v>
          </cell>
        </row>
        <row r="11963">
          <cell r="B11963">
            <v>9507100000</v>
          </cell>
          <cell r="C11963" t="str">
            <v>- удочки рыболовные</v>
          </cell>
          <cell r="D11963" t="str">
            <v>шт</v>
          </cell>
          <cell r="E11963">
            <v>10</v>
          </cell>
        </row>
        <row r="11964">
          <cell r="B11964">
            <v>9507201000</v>
          </cell>
          <cell r="C11964" t="str">
            <v>- - крючки рыболовные без поводков</v>
          </cell>
          <cell r="D11964" t="str">
            <v>-</v>
          </cell>
          <cell r="E11964">
            <v>10</v>
          </cell>
        </row>
        <row r="11965">
          <cell r="B11965">
            <v>9507209000</v>
          </cell>
          <cell r="C11965" t="str">
            <v>- - прочие</v>
          </cell>
          <cell r="D11965" t="str">
            <v>-</v>
          </cell>
          <cell r="E11965">
            <v>10</v>
          </cell>
        </row>
        <row r="11966">
          <cell r="B11966">
            <v>9507300000</v>
          </cell>
          <cell r="C11966" t="str">
            <v>- катушки с леской для рыбной ловли</v>
          </cell>
          <cell r="D11966" t="str">
            <v>шт</v>
          </cell>
          <cell r="E11966">
            <v>10</v>
          </cell>
        </row>
        <row r="11967">
          <cell r="B11967">
            <v>9507900000</v>
          </cell>
          <cell r="C11967" t="str">
            <v>- прочие</v>
          </cell>
          <cell r="D11967" t="str">
            <v>шт</v>
          </cell>
          <cell r="E11967">
            <v>10</v>
          </cell>
        </row>
        <row r="11968">
          <cell r="B11968">
            <v>9508100000</v>
          </cell>
          <cell r="C11968" t="str">
            <v>- цирки передвижные и зверинцы передвижные</v>
          </cell>
          <cell r="D11968" t="str">
            <v>-</v>
          </cell>
          <cell r="E11968">
            <v>8</v>
          </cell>
        </row>
        <row r="11969">
          <cell r="B11969">
            <v>9508900000</v>
          </cell>
          <cell r="C11969" t="str">
            <v>- прочие</v>
          </cell>
          <cell r="D11969" t="str">
            <v>-</v>
          </cell>
          <cell r="E11969">
            <v>8</v>
          </cell>
        </row>
        <row r="11970">
          <cell r="B11970">
            <v>9601100000</v>
          </cell>
          <cell r="C11970" t="str">
            <v>- кость слоновая обработанная и изделия из нее</v>
          </cell>
          <cell r="D11970" t="str">
            <v>-</v>
          </cell>
          <cell r="E11970">
            <v>15</v>
          </cell>
        </row>
        <row r="11971">
          <cell r="B11971">
            <v>9601900000</v>
          </cell>
          <cell r="C11971" t="str">
            <v>- прочие</v>
          </cell>
          <cell r="D11971" t="str">
            <v>-</v>
          </cell>
          <cell r="E11971">
            <v>15</v>
          </cell>
        </row>
        <row r="11972">
          <cell r="B11972">
            <v>9602000001</v>
          </cell>
          <cell r="C11972" t="str">
            <v>- обработанные янтарь, янтарь агломерированный, гагат (черный янтарь)</v>
          </cell>
          <cell r="D11972" t="str">
            <v>-</v>
          </cell>
          <cell r="E11972">
            <v>14</v>
          </cell>
        </row>
        <row r="11973">
          <cell r="B11973">
            <v>9602000009</v>
          </cell>
          <cell r="C11973" t="str">
            <v>- прочие</v>
          </cell>
          <cell r="D11973" t="str">
            <v>-</v>
          </cell>
          <cell r="E11973">
            <v>14</v>
          </cell>
        </row>
        <row r="11974">
          <cell r="B11974">
            <v>9603100000</v>
          </cell>
          <cell r="C11974" t="str">
            <v>- метлы и щетки, состоящие из веток или других растительных материалов, связанных вместе, с рукоятками или без рукояток</v>
          </cell>
          <cell r="D11974" t="str">
            <v>шт</v>
          </cell>
          <cell r="E11974">
            <v>16</v>
          </cell>
        </row>
        <row r="11975">
          <cell r="B11975">
            <v>9603210000</v>
          </cell>
          <cell r="C11975" t="str">
            <v>- - щетки зубные, включая щетки для зубных протезов</v>
          </cell>
          <cell r="D11975" t="str">
            <v>шт</v>
          </cell>
          <cell r="E11975">
            <v>12</v>
          </cell>
        </row>
        <row r="11976">
          <cell r="B11976">
            <v>9603293000</v>
          </cell>
          <cell r="C11976" t="str">
            <v>- - - щетки для волос</v>
          </cell>
          <cell r="D11976" t="str">
            <v>шт</v>
          </cell>
          <cell r="E11976">
            <v>10.4</v>
          </cell>
        </row>
        <row r="11977">
          <cell r="B11977">
            <v>9603298000</v>
          </cell>
          <cell r="C11977" t="str">
            <v>- - - прочие</v>
          </cell>
          <cell r="D11977" t="str">
            <v>шт</v>
          </cell>
          <cell r="E11977">
            <v>15</v>
          </cell>
        </row>
        <row r="11978">
          <cell r="B11978">
            <v>9603301000</v>
          </cell>
          <cell r="C11978" t="str">
            <v>- - кисти художественные и кисточки для письма</v>
          </cell>
          <cell r="D11978" t="str">
            <v>шт</v>
          </cell>
          <cell r="E11978">
            <v>15</v>
          </cell>
        </row>
        <row r="11979">
          <cell r="B11979">
            <v>9603309000</v>
          </cell>
          <cell r="C11979" t="str">
            <v>- - кисточки для нанесения косметики</v>
          </cell>
          <cell r="D11979" t="str">
            <v>шт</v>
          </cell>
          <cell r="E11979">
            <v>15</v>
          </cell>
        </row>
        <row r="11980">
          <cell r="B11980">
            <v>9603401000</v>
          </cell>
          <cell r="C11980" t="str">
            <v>- - кисти для нанесения красок, темперы, лаков или аналогичные кисти</v>
          </cell>
          <cell r="D11980" t="str">
            <v>шт</v>
          </cell>
          <cell r="E11980">
            <v>12.8</v>
          </cell>
        </row>
        <row r="11981">
          <cell r="B11981">
            <v>9603409000</v>
          </cell>
          <cell r="C11981" t="str">
            <v>- - подушечки и валики малярные для краски</v>
          </cell>
          <cell r="D11981" t="str">
            <v>шт</v>
          </cell>
          <cell r="E11981">
            <v>15</v>
          </cell>
        </row>
        <row r="11982">
          <cell r="B11982">
            <v>9603500001</v>
          </cell>
          <cell r="C11982" t="str">
            <v>- - для промышленной сборки моторных транспортных средств товарных позиций 8701 - 8705, их узлов и агрегатов &lt;5&gt;</v>
          </cell>
          <cell r="D11982" t="str">
            <v>шт</v>
          </cell>
          <cell r="E11982">
            <v>0</v>
          </cell>
        </row>
        <row r="11983">
          <cell r="B11983">
            <v>9603500009</v>
          </cell>
          <cell r="C11983" t="str">
            <v>- - прочие</v>
          </cell>
          <cell r="D11983" t="str">
            <v>шт</v>
          </cell>
          <cell r="E11983">
            <v>15</v>
          </cell>
        </row>
        <row r="11984">
          <cell r="B11984">
            <v>9603901000</v>
          </cell>
          <cell r="C11984" t="str">
            <v>- - щетки ручные механические без двигателей для уборки полов</v>
          </cell>
          <cell r="D11984" t="str">
            <v>шт</v>
          </cell>
          <cell r="E11984">
            <v>14</v>
          </cell>
        </row>
        <row r="11985">
          <cell r="B11985">
            <v>9603909100</v>
          </cell>
          <cell r="C11985" t="str">
            <v>- - - щетки для уборки дорожных покрытий; щетки и швабры для дома, включая щетки для чистки обуви и одежды; щетки для ухода за животными</v>
          </cell>
          <cell r="D11985" t="str">
            <v>шт</v>
          </cell>
          <cell r="E11985">
            <v>12</v>
          </cell>
        </row>
        <row r="11986">
          <cell r="B11986">
            <v>9603909900</v>
          </cell>
          <cell r="C11986" t="str">
            <v>- - - прочие</v>
          </cell>
          <cell r="D11986" t="str">
            <v>шт</v>
          </cell>
          <cell r="E11986">
            <v>14</v>
          </cell>
        </row>
        <row r="11987">
          <cell r="B11987">
            <v>9604000000</v>
          </cell>
          <cell r="C11987" t="str">
            <v>Сита и решета ручные</v>
          </cell>
          <cell r="D11987" t="str">
            <v>шт</v>
          </cell>
          <cell r="E11987">
            <v>15</v>
          </cell>
        </row>
        <row r="11988">
          <cell r="B11988">
            <v>9605000000</v>
          </cell>
          <cell r="C11988" t="str">
            <v>Наборы дорожные, используемые для личной гигиены, шитья или для чистки одежды или обуви</v>
          </cell>
          <cell r="D11988" t="str">
            <v>шт</v>
          </cell>
          <cell r="E11988">
            <v>15</v>
          </cell>
        </row>
        <row r="11989">
          <cell r="B11989">
            <v>9606100000</v>
          </cell>
          <cell r="C11989" t="str">
            <v>- кнопки, застежки-защелки и их части</v>
          </cell>
          <cell r="D11989" t="str">
            <v>-</v>
          </cell>
          <cell r="E11989">
            <v>15</v>
          </cell>
        </row>
        <row r="11990">
          <cell r="B11990">
            <v>9606210000</v>
          </cell>
          <cell r="C11990" t="str">
            <v>- - пластмассовые, без текстильного покрытия</v>
          </cell>
          <cell r="D11990" t="str">
            <v>-</v>
          </cell>
          <cell r="E11990">
            <v>15</v>
          </cell>
        </row>
        <row r="11991">
          <cell r="B11991">
            <v>9606220000</v>
          </cell>
          <cell r="C11991" t="str">
            <v>- - из недрагоценного металла, без текстильного покрытия</v>
          </cell>
          <cell r="D11991" t="str">
            <v>-</v>
          </cell>
          <cell r="E11991">
            <v>15</v>
          </cell>
        </row>
        <row r="11992">
          <cell r="B11992">
            <v>9606290000</v>
          </cell>
          <cell r="C11992" t="str">
            <v>- - прочие</v>
          </cell>
          <cell r="D11992" t="str">
            <v>-</v>
          </cell>
          <cell r="E11992">
            <v>12</v>
          </cell>
        </row>
        <row r="11993">
          <cell r="B11993">
            <v>9606300000</v>
          </cell>
          <cell r="C11993" t="str">
            <v>- формы для пуговиц и прочие части пуговиц; заготовки для пуговиц</v>
          </cell>
          <cell r="D11993" t="str">
            <v>-</v>
          </cell>
          <cell r="E11993">
            <v>12</v>
          </cell>
        </row>
        <row r="11994">
          <cell r="B11994">
            <v>9607110000</v>
          </cell>
          <cell r="C11994" t="str">
            <v>- - с зубцами из недрагоценного металла</v>
          </cell>
          <cell r="D11994" t="str">
            <v>м</v>
          </cell>
          <cell r="E11994">
            <v>15</v>
          </cell>
        </row>
        <row r="11995">
          <cell r="B11995">
            <v>9607190000</v>
          </cell>
          <cell r="C11995" t="str">
            <v>- - прочие</v>
          </cell>
          <cell r="D11995" t="str">
            <v>м</v>
          </cell>
          <cell r="E11995">
            <v>12</v>
          </cell>
        </row>
        <row r="11996">
          <cell r="B11996">
            <v>9607201000</v>
          </cell>
          <cell r="C11996" t="str">
            <v>- - из недрагоценного металла, включая узкие ленты с зубцами из недрагоценного металла</v>
          </cell>
          <cell r="D11996" t="str">
            <v>-</v>
          </cell>
          <cell r="E11996">
            <v>15</v>
          </cell>
        </row>
        <row r="11997">
          <cell r="B11997">
            <v>9607209000</v>
          </cell>
          <cell r="C11997" t="str">
            <v>- - прочие</v>
          </cell>
          <cell r="D11997" t="str">
            <v>-</v>
          </cell>
          <cell r="E11997">
            <v>15</v>
          </cell>
        </row>
        <row r="11998">
          <cell r="B11998">
            <v>9608101000</v>
          </cell>
          <cell r="C11998" t="str">
            <v>- - с жидкими чернилами (шариковые)</v>
          </cell>
          <cell r="D11998" t="str">
            <v>шт</v>
          </cell>
          <cell r="E11998">
            <v>10.4</v>
          </cell>
        </row>
        <row r="11999">
          <cell r="B11999">
            <v>9608109200</v>
          </cell>
          <cell r="C11999" t="str">
            <v>- - - со сменными баллончиками</v>
          </cell>
          <cell r="D11999" t="str">
            <v>шт</v>
          </cell>
          <cell r="E11999">
            <v>10.4</v>
          </cell>
        </row>
        <row r="12000">
          <cell r="B12000">
            <v>9608109900</v>
          </cell>
          <cell r="C12000" t="str">
            <v>- - - прочие</v>
          </cell>
          <cell r="D12000" t="str">
            <v>шт</v>
          </cell>
          <cell r="E12000">
            <v>10.4</v>
          </cell>
        </row>
        <row r="12001">
          <cell r="B12001">
            <v>9608200000</v>
          </cell>
          <cell r="C12001" t="str">
            <v>- ручки и маркеры с наконечником из фетра и прочих пористых материалов</v>
          </cell>
          <cell r="D12001" t="str">
            <v>шт</v>
          </cell>
          <cell r="E12001">
            <v>7.6</v>
          </cell>
        </row>
        <row r="12002">
          <cell r="B12002">
            <v>9608300000</v>
          </cell>
          <cell r="C12002" t="str">
            <v>- авторучки чернильные, стилографы и ручки прочие</v>
          </cell>
          <cell r="D12002" t="str">
            <v>шт</v>
          </cell>
          <cell r="E12002">
            <v>12</v>
          </cell>
        </row>
        <row r="12003">
          <cell r="B12003">
            <v>9608400000</v>
          </cell>
          <cell r="C12003" t="str">
            <v>- карандаши с выталкиваемым или скользящим стержнем</v>
          </cell>
          <cell r="D12003" t="str">
            <v>шт</v>
          </cell>
          <cell r="E12003">
            <v>12</v>
          </cell>
        </row>
        <row r="12004">
          <cell r="B12004">
            <v>9608500000</v>
          </cell>
          <cell r="C12004" t="str">
            <v>- наборы, состоящие из двух или более изделий, указанных в вышеприведенных субпозициях</v>
          </cell>
          <cell r="D12004" t="str">
            <v>шт</v>
          </cell>
          <cell r="E12004">
            <v>12</v>
          </cell>
        </row>
        <row r="12005">
          <cell r="B12005">
            <v>9608600000</v>
          </cell>
          <cell r="C12005" t="str">
            <v>- стержни для шариковых ручек, состоящие из шарикового наконечника и чернильного баллончика</v>
          </cell>
          <cell r="D12005" t="str">
            <v>шт</v>
          </cell>
          <cell r="E12005">
            <v>8</v>
          </cell>
        </row>
        <row r="12006">
          <cell r="B12006">
            <v>9608910000</v>
          </cell>
          <cell r="C12006" t="str">
            <v>- - перья для ручек и перьевые насадки</v>
          </cell>
          <cell r="D12006" t="str">
            <v>шт</v>
          </cell>
          <cell r="E12006">
            <v>10.4</v>
          </cell>
        </row>
        <row r="12007">
          <cell r="B12007">
            <v>9608990001</v>
          </cell>
          <cell r="C12007" t="str">
            <v>- - - держатели для перьев, карандашей и аналогичные держатели</v>
          </cell>
          <cell r="D12007" t="str">
            <v>-</v>
          </cell>
          <cell r="E12007">
            <v>8</v>
          </cell>
        </row>
        <row r="12008">
          <cell r="B12008">
            <v>9608990009</v>
          </cell>
          <cell r="C12008" t="str">
            <v>- - - прочие</v>
          </cell>
          <cell r="D12008" t="str">
            <v>-</v>
          </cell>
          <cell r="E12008">
            <v>10.4</v>
          </cell>
        </row>
        <row r="12009">
          <cell r="B12009">
            <v>9609101000</v>
          </cell>
          <cell r="C12009" t="str">
            <v>- - с грифелями из графита</v>
          </cell>
          <cell r="D12009" t="str">
            <v>-</v>
          </cell>
          <cell r="E12009">
            <v>10.4</v>
          </cell>
        </row>
        <row r="12010">
          <cell r="B12010">
            <v>9609109000</v>
          </cell>
          <cell r="C12010" t="str">
            <v>- - прочие</v>
          </cell>
          <cell r="D12010" t="str">
            <v>-</v>
          </cell>
          <cell r="E12010">
            <v>10.4</v>
          </cell>
        </row>
        <row r="12011">
          <cell r="B12011">
            <v>9609200000</v>
          </cell>
          <cell r="C12011" t="str">
            <v>- грифели карандашей, черные или цветные</v>
          </cell>
          <cell r="D12011" t="str">
            <v>-</v>
          </cell>
          <cell r="E12011">
            <v>10.4</v>
          </cell>
        </row>
        <row r="12012">
          <cell r="B12012">
            <v>9609901000</v>
          </cell>
          <cell r="C12012" t="str">
            <v>- - пастели и угольные карандаши</v>
          </cell>
          <cell r="D12012" t="str">
            <v>-</v>
          </cell>
          <cell r="E12012">
            <v>10.4</v>
          </cell>
        </row>
        <row r="12013">
          <cell r="B12013">
            <v>9609909000</v>
          </cell>
          <cell r="C12013" t="str">
            <v>- - прочие</v>
          </cell>
          <cell r="D12013" t="str">
            <v>-</v>
          </cell>
          <cell r="E12013">
            <v>10.4</v>
          </cell>
        </row>
        <row r="12014">
          <cell r="B12014">
            <v>9610000000</v>
          </cell>
          <cell r="C12014" t="str">
            <v>Доски грифельные для письма или рисования, в рамах или без рам</v>
          </cell>
          <cell r="D12014" t="str">
            <v>-</v>
          </cell>
          <cell r="E12014">
            <v>10.4</v>
          </cell>
        </row>
        <row r="12015">
          <cell r="B12015">
            <v>9611000000</v>
          </cell>
          <cell r="C12015" t="str">
            <v>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v>
          </cell>
          <cell r="D12015" t="str">
            <v>-</v>
          </cell>
          <cell r="E12015">
            <v>15</v>
          </cell>
        </row>
        <row r="12016">
          <cell r="B12016">
            <v>9612101000</v>
          </cell>
          <cell r="C12016" t="str">
            <v>- - из пластмассы</v>
          </cell>
          <cell r="D12016" t="str">
            <v>шт</v>
          </cell>
          <cell r="E12016">
            <v>5</v>
          </cell>
        </row>
        <row r="12017">
          <cell r="B12017">
            <v>9612102000</v>
          </cell>
          <cell r="C12017" t="str">
            <v>- - из химических волокон, шириной менее 30 мм, в виде непрерывной ленты, помещенные в пластмассовые или металлические картриджи для использования в автоматических пишущих машинках, в вычислительных и других машинах</v>
          </cell>
          <cell r="D12017" t="str">
            <v>шт</v>
          </cell>
          <cell r="E12017">
            <v>5</v>
          </cell>
        </row>
        <row r="12018">
          <cell r="B12018">
            <v>9612108000</v>
          </cell>
          <cell r="C12018" t="str">
            <v>- - прочие</v>
          </cell>
          <cell r="D12018" t="str">
            <v>шт</v>
          </cell>
          <cell r="E12018">
            <v>5</v>
          </cell>
        </row>
        <row r="12019">
          <cell r="B12019">
            <v>9612200000</v>
          </cell>
          <cell r="C12019" t="str">
            <v>- подушки штемпельные</v>
          </cell>
          <cell r="D12019" t="str">
            <v>шт</v>
          </cell>
          <cell r="E12019">
            <v>5</v>
          </cell>
        </row>
        <row r="12020">
          <cell r="B12020">
            <v>9613100000</v>
          </cell>
          <cell r="C12020" t="str">
            <v>- зажигалки карманные газовые, не подлежащие повторной заправке</v>
          </cell>
          <cell r="D12020" t="str">
            <v>шт</v>
          </cell>
          <cell r="E12020" t="str">
            <v>3,5 евро за 1000 шт</v>
          </cell>
        </row>
        <row r="12021">
          <cell r="B12021">
            <v>9613200000</v>
          </cell>
          <cell r="C12021" t="str">
            <v>- зажигалки карманные газовые, подлежащие повторной заправке</v>
          </cell>
          <cell r="D12021" t="str">
            <v>шт</v>
          </cell>
          <cell r="E12021">
            <v>12.8</v>
          </cell>
        </row>
        <row r="12022">
          <cell r="B12022">
            <v>9613800000</v>
          </cell>
          <cell r="C12022" t="str">
            <v>- прочие зажигалки</v>
          </cell>
          <cell r="D12022" t="str">
            <v>шт</v>
          </cell>
          <cell r="E12022">
            <v>12.8</v>
          </cell>
        </row>
        <row r="12023">
          <cell r="B12023">
            <v>9613900000</v>
          </cell>
          <cell r="C12023" t="str">
            <v>- части</v>
          </cell>
          <cell r="D12023" t="str">
            <v>-</v>
          </cell>
          <cell r="E12023">
            <v>12.8</v>
          </cell>
        </row>
        <row r="12024">
          <cell r="B12024">
            <v>9614001000</v>
          </cell>
          <cell r="C12024" t="str">
            <v>- грубообработанные заготовки из дерева или корневища для изготовления трубок</v>
          </cell>
          <cell r="D12024" t="str">
            <v>шт</v>
          </cell>
          <cell r="E12024">
            <v>14.4</v>
          </cell>
        </row>
        <row r="12025">
          <cell r="B12025">
            <v>9614009000</v>
          </cell>
          <cell r="C12025" t="str">
            <v>- прочие</v>
          </cell>
          <cell r="D12025" t="str">
            <v>шт</v>
          </cell>
          <cell r="E12025">
            <v>14.4</v>
          </cell>
        </row>
        <row r="12026">
          <cell r="B12026">
            <v>9615110000</v>
          </cell>
          <cell r="C12026" t="str">
            <v>- - эбонитовые или пластмассовые</v>
          </cell>
          <cell r="D12026" t="str">
            <v>-</v>
          </cell>
          <cell r="E12026">
            <v>12</v>
          </cell>
        </row>
        <row r="12027">
          <cell r="B12027">
            <v>9615190000</v>
          </cell>
          <cell r="C12027" t="str">
            <v>- - прочие</v>
          </cell>
          <cell r="D12027" t="str">
            <v>-</v>
          </cell>
          <cell r="E12027">
            <v>14.4</v>
          </cell>
        </row>
        <row r="12028">
          <cell r="B12028">
            <v>9615900000</v>
          </cell>
          <cell r="C12028" t="str">
            <v>- прочие</v>
          </cell>
          <cell r="D12028" t="str">
            <v>-</v>
          </cell>
          <cell r="E12028">
            <v>14.4</v>
          </cell>
        </row>
        <row r="12029">
          <cell r="B12029">
            <v>9616101000</v>
          </cell>
          <cell r="C12029" t="str">
            <v>- - распылители для гигиенических целей</v>
          </cell>
          <cell r="D12029" t="str">
            <v>-</v>
          </cell>
          <cell r="E12029">
            <v>15</v>
          </cell>
        </row>
        <row r="12030">
          <cell r="B12030">
            <v>9616109000</v>
          </cell>
          <cell r="C12030" t="str">
            <v>- - насадки и головки</v>
          </cell>
          <cell r="D12030" t="str">
            <v>-</v>
          </cell>
          <cell r="E12030">
            <v>15</v>
          </cell>
        </row>
        <row r="12031">
          <cell r="B12031">
            <v>9616200000</v>
          </cell>
          <cell r="C12031" t="str">
            <v>- пуховки и подушечки для нанесения косметических или туалетных средств</v>
          </cell>
          <cell r="D12031" t="str">
            <v>-</v>
          </cell>
          <cell r="E12031">
            <v>15</v>
          </cell>
        </row>
        <row r="12032">
          <cell r="B12032">
            <v>9617000001</v>
          </cell>
          <cell r="C12032" t="str">
            <v>- термосы и вакуумные сосуды прочие в собранном виде</v>
          </cell>
          <cell r="D12032" t="str">
            <v>-</v>
          </cell>
          <cell r="E12032">
            <v>10.4</v>
          </cell>
        </row>
        <row r="12033">
          <cell r="B12033">
            <v>9617000009</v>
          </cell>
          <cell r="C12033" t="str">
            <v>- части, кроме стеклянных колб</v>
          </cell>
          <cell r="D12033" t="str">
            <v>-</v>
          </cell>
          <cell r="E12033">
            <v>11.2</v>
          </cell>
        </row>
        <row r="12034">
          <cell r="B12034">
            <v>9618000000</v>
          </cell>
          <cell r="C12034" t="str">
            <v>Манекены для портных и прочие манекены; манекены-автоматы и движущиеся предметы для оформления витрин прочие</v>
          </cell>
          <cell r="D12034" t="str">
            <v>-</v>
          </cell>
          <cell r="E12034">
            <v>15</v>
          </cell>
        </row>
        <row r="12035">
          <cell r="B12035">
            <v>9619003000</v>
          </cell>
          <cell r="C12035" t="str">
            <v>- из ваты из текстильных материалов</v>
          </cell>
          <cell r="D12035" t="str">
            <v>-</v>
          </cell>
          <cell r="E12035">
            <v>5</v>
          </cell>
        </row>
        <row r="12036">
          <cell r="B12036">
            <v>9619004000</v>
          </cell>
          <cell r="C12036" t="str">
            <v>- - гигиенические женские прокладки, тампоны и аналогичные изделия</v>
          </cell>
          <cell r="D12036" t="str">
            <v>-</v>
          </cell>
          <cell r="E12036" t="str">
            <v>0,61 евро за 1 кг</v>
          </cell>
        </row>
        <row r="12037">
          <cell r="B12037">
            <v>9619005001</v>
          </cell>
          <cell r="C12037" t="str">
            <v>- - - трикотажные машинного или ручного вязания</v>
          </cell>
          <cell r="D12037" t="str">
            <v>-</v>
          </cell>
          <cell r="E12037" t="str">
            <v>10, но не менее 0,31 евро за 1 кг</v>
          </cell>
        </row>
        <row r="12038">
          <cell r="B12038">
            <v>9619005009</v>
          </cell>
          <cell r="C12038" t="str">
            <v>- - - прочие</v>
          </cell>
          <cell r="D12038" t="str">
            <v>-</v>
          </cell>
          <cell r="E12038" t="str">
            <v>10, но не менее 0,31 евро за 1 кг</v>
          </cell>
        </row>
        <row r="12039">
          <cell r="B12039">
            <v>9619007101</v>
          </cell>
          <cell r="C12039" t="str">
            <v>- - - - из бумажной массы, бумаги, целлюлозной ваты или полотна из волокон целлюлозы</v>
          </cell>
          <cell r="D12039" t="str">
            <v>-</v>
          </cell>
          <cell r="E12039">
            <v>5</v>
          </cell>
        </row>
        <row r="12040">
          <cell r="B12040">
            <v>9619007109</v>
          </cell>
          <cell r="C12040" t="str">
            <v>- - - - из прочих материалов</v>
          </cell>
          <cell r="D12040" t="str">
            <v>-</v>
          </cell>
          <cell r="E12040">
            <v>9.1999999999999993</v>
          </cell>
        </row>
        <row r="12041">
          <cell r="B12041">
            <v>9619007501</v>
          </cell>
          <cell r="C12041" t="str">
            <v>- - - - из бумажной массы, бумаги, целлюлозной ваты или полотна из волокон целлюлозы</v>
          </cell>
          <cell r="D12041" t="str">
            <v>-</v>
          </cell>
          <cell r="E12041">
            <v>5</v>
          </cell>
        </row>
        <row r="12042">
          <cell r="B12042">
            <v>9619007509</v>
          </cell>
          <cell r="C12042" t="str">
            <v>- - - - из прочих материалов</v>
          </cell>
          <cell r="D12042" t="str">
            <v>-</v>
          </cell>
          <cell r="E12042">
            <v>9.1999999999999993</v>
          </cell>
        </row>
        <row r="12043">
          <cell r="B12043">
            <v>9619007901</v>
          </cell>
          <cell r="C12043" t="str">
            <v>- - - - из бумажной массы, бумаги, целлюлозной ваты или полотна из волокон целлюлозы</v>
          </cell>
          <cell r="D12043" t="str">
            <v>-</v>
          </cell>
          <cell r="E12043">
            <v>5</v>
          </cell>
        </row>
        <row r="12044">
          <cell r="B12044">
            <v>9619007909</v>
          </cell>
          <cell r="C12044" t="str">
            <v>- - - - из прочих материалов</v>
          </cell>
          <cell r="D12044" t="str">
            <v>-</v>
          </cell>
          <cell r="E12044">
            <v>9.1999999999999993</v>
          </cell>
        </row>
        <row r="12045">
          <cell r="B12045">
            <v>9619008101</v>
          </cell>
          <cell r="C12045" t="str">
            <v>- - - - из бумажной массы, бумаги, целлюлозной ваты или полотна из волокон целлюлозы</v>
          </cell>
          <cell r="D12045" t="str">
            <v>-</v>
          </cell>
          <cell r="E12045">
            <v>5</v>
          </cell>
        </row>
        <row r="12046">
          <cell r="B12046">
            <v>9619008109</v>
          </cell>
          <cell r="C12046" t="str">
            <v>- - - - из прочих материалов</v>
          </cell>
          <cell r="D12046" t="str">
            <v>-</v>
          </cell>
          <cell r="E12046">
            <v>9.1999999999999993</v>
          </cell>
        </row>
        <row r="12047">
          <cell r="B12047">
            <v>9619008901</v>
          </cell>
          <cell r="C12047" t="str">
            <v>- - - - из бумажной массы, бумаги, целлюлозной ваты или полотна из волокон целлюлозы</v>
          </cell>
          <cell r="D12047" t="str">
            <v>-</v>
          </cell>
          <cell r="E12047">
            <v>5</v>
          </cell>
        </row>
        <row r="12048">
          <cell r="B12048">
            <v>9619008909</v>
          </cell>
          <cell r="C12048" t="str">
            <v>- - - - из прочих материалов</v>
          </cell>
          <cell r="D12048" t="str">
            <v>-</v>
          </cell>
          <cell r="E12048">
            <v>9.1999999999999993</v>
          </cell>
        </row>
        <row r="12049">
          <cell r="B12049">
            <v>9620000001</v>
          </cell>
          <cell r="C12049" t="str">
            <v>- для машин или механизмов товарной позиции 8428, кроме лифтов, скиповых подъемников или эскалаторов; для машин товарной позиции 8471; пригодные к использованию исключительно или в основном с аппаратурой товарной позиции 8519 или 8521; предназначенные исключительно или в основном для аппаратуры товарных позиций 8525 - 8528</v>
          </cell>
          <cell r="D12049" t="str">
            <v>-</v>
          </cell>
          <cell r="E12049">
            <v>0</v>
          </cell>
        </row>
        <row r="12050">
          <cell r="B12050">
            <v>9620000002</v>
          </cell>
          <cell r="C12050" t="str">
            <v>- для оптических приборов товарной позиции 9005</v>
          </cell>
          <cell r="D12050" t="str">
            <v>-</v>
          </cell>
          <cell r="E12050">
            <v>12.5</v>
          </cell>
        </row>
        <row r="12051">
          <cell r="B12051">
            <v>9620000003</v>
          </cell>
          <cell r="C12051" t="str">
            <v>- - для оборудования группы 84, изготовленные из черных металлов, кроме литой стали; для машин, приборов, инструментов или аппаратуры группы 90, кроме фотокамер товарной позиции 9006 и кинокамер товарной позиции 9007</v>
          </cell>
          <cell r="D12051" t="str">
            <v>-</v>
          </cell>
          <cell r="E12051">
            <v>0</v>
          </cell>
        </row>
        <row r="12052">
          <cell r="B12052">
            <v>9620000004</v>
          </cell>
          <cell r="C12052" t="str">
            <v>- - для оборудования группы 84, изготовленные из литой стали; для фотокамер товарной позиции 9006; для кинокамер товарной позиции 9007; для музыкальных инструментов и принадлежностей группы 92</v>
          </cell>
          <cell r="D12052" t="str">
            <v>-</v>
          </cell>
          <cell r="E12052">
            <v>5</v>
          </cell>
        </row>
        <row r="12053">
          <cell r="B12053">
            <v>9620000005</v>
          </cell>
          <cell r="C12053" t="str">
            <v>- - - из алюминия, кроме литых</v>
          </cell>
          <cell r="D12053" t="str">
            <v>-</v>
          </cell>
          <cell r="E12053">
            <v>9</v>
          </cell>
        </row>
        <row r="12054">
          <cell r="B12054">
            <v>9620000006</v>
          </cell>
          <cell r="C12054" t="str">
            <v>- - - из пластмасс</v>
          </cell>
          <cell r="D12054" t="str">
            <v>-</v>
          </cell>
          <cell r="E12054">
            <v>9.1999999999999993</v>
          </cell>
        </row>
        <row r="12055">
          <cell r="B12055">
            <v>9620000007</v>
          </cell>
          <cell r="C12055" t="str">
            <v>- - - из дерева; из алюминия, литые</v>
          </cell>
          <cell r="D12055" t="str">
            <v>-</v>
          </cell>
          <cell r="E12055">
            <v>9</v>
          </cell>
        </row>
        <row r="12056">
          <cell r="B12056">
            <v>9620000008</v>
          </cell>
          <cell r="C12056" t="str">
            <v>- - - из углеродных волокон или прочих углеродистых материалов</v>
          </cell>
          <cell r="D12056" t="str">
            <v>-</v>
          </cell>
          <cell r="E12056">
            <v>12</v>
          </cell>
        </row>
        <row r="12057">
          <cell r="B12057">
            <v>9620000009</v>
          </cell>
          <cell r="C12057" t="str">
            <v>- - - прочие</v>
          </cell>
          <cell r="D12057" t="str">
            <v>-</v>
          </cell>
          <cell r="E12057">
            <v>7.5</v>
          </cell>
        </row>
        <row r="12058">
          <cell r="B12058">
            <v>9701100000</v>
          </cell>
          <cell r="C12058" t="str">
            <v>- картины, рисунки и пастели</v>
          </cell>
          <cell r="D12058" t="str">
            <v>шт</v>
          </cell>
          <cell r="E12058">
            <v>0</v>
          </cell>
        </row>
        <row r="12059">
          <cell r="B12059">
            <v>9701900000</v>
          </cell>
          <cell r="C12059" t="str">
            <v>- прочие</v>
          </cell>
          <cell r="D12059" t="str">
            <v>-</v>
          </cell>
          <cell r="E12059">
            <v>0</v>
          </cell>
        </row>
        <row r="12060">
          <cell r="B12060">
            <v>9702000000</v>
          </cell>
          <cell r="C12060" t="str">
            <v>Подлинники гравюр, эстампов и литографий</v>
          </cell>
          <cell r="D12060" t="str">
            <v>шт</v>
          </cell>
          <cell r="E12060">
            <v>0</v>
          </cell>
        </row>
        <row r="12061">
          <cell r="B12061">
            <v>9703000000</v>
          </cell>
          <cell r="C12061" t="str">
            <v>Подлинники скульптур и статуэток из любых материалов</v>
          </cell>
          <cell r="D12061" t="str">
            <v>шт</v>
          </cell>
          <cell r="E12061">
            <v>0</v>
          </cell>
        </row>
        <row r="12062">
          <cell r="B12062">
            <v>9704000000</v>
          </cell>
          <cell r="C12062" t="str">
            <v>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v>
          </cell>
          <cell r="D12062" t="str">
            <v>-</v>
          </cell>
          <cell r="E12062">
            <v>0</v>
          </cell>
        </row>
        <row r="12063">
          <cell r="B12063">
            <v>9705000000</v>
          </cell>
          <cell r="C12063" t="str">
            <v>Коллекции и предметы коллекционирования по зоологии, ботанике, минералогии, анатомии, истории, археологии, палеонтологии, этнографии или нумизматике</v>
          </cell>
          <cell r="D12063" t="str">
            <v>-</v>
          </cell>
          <cell r="E12063">
            <v>0</v>
          </cell>
        </row>
        <row r="12064">
          <cell r="B12064">
            <v>9706000000</v>
          </cell>
          <cell r="C12064" t="str">
            <v>Антиквариат возрастом более 100 лет</v>
          </cell>
          <cell r="D12064" t="str">
            <v>-</v>
          </cell>
          <cell r="E12064">
            <v>0</v>
          </cell>
        </row>
      </sheetData>
      <sheetData sheetId="1"/>
      <sheetData sheetId="2"/>
      <sheetData sheetId="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3"/>
  <sheetViews>
    <sheetView view="pageBreakPreview" topLeftCell="A316" zoomScale="75" zoomScaleNormal="85" zoomScaleSheetLayoutView="75" zoomScalePageLayoutView="145" workbookViewId="0">
      <selection activeCell="J153" sqref="J153"/>
    </sheetView>
  </sheetViews>
  <sheetFormatPr defaultRowHeight="15" x14ac:dyDescent="0.25"/>
  <cols>
    <col min="1" max="1" width="7.5703125" style="1" customWidth="1"/>
    <col min="2" max="2" width="42.7109375" style="1" customWidth="1"/>
    <col min="3" max="3" width="13.85546875" style="1" customWidth="1"/>
    <col min="4" max="4" width="16.85546875" style="1" customWidth="1"/>
    <col min="5" max="5" width="18.85546875" style="1" customWidth="1"/>
    <col min="6" max="6" width="16.42578125" style="1" customWidth="1"/>
    <col min="7" max="7" width="20.28515625" style="1" customWidth="1"/>
    <col min="8" max="8" width="14.140625" style="1" customWidth="1"/>
    <col min="9" max="9" width="11.140625" style="1" customWidth="1"/>
    <col min="10" max="10" width="13.5703125" style="1" customWidth="1"/>
    <col min="11" max="11" width="15.5703125" style="1" customWidth="1"/>
    <col min="12" max="12" width="11.140625" style="1" customWidth="1"/>
    <col min="13" max="13" width="16.7109375" style="1" customWidth="1"/>
    <col min="14" max="14" width="14.42578125" style="1" customWidth="1"/>
    <col min="15" max="15" width="15.85546875" style="1" customWidth="1"/>
    <col min="16" max="16" width="12.7109375" style="1" customWidth="1"/>
    <col min="17" max="17" width="12.85546875" style="1" customWidth="1"/>
    <col min="18" max="18" width="12.140625" style="1" customWidth="1"/>
    <col min="19" max="19" width="9.140625" style="121" customWidth="1"/>
    <col min="20" max="21" width="9.140625" style="1" customWidth="1"/>
    <col min="22" max="16384" width="9.140625" style="1"/>
  </cols>
  <sheetData>
    <row r="1" spans="1:21" ht="29.25" customHeight="1" x14ac:dyDescent="0.25">
      <c r="A1" s="133"/>
      <c r="B1" s="134"/>
      <c r="C1" s="256" t="s">
        <v>208</v>
      </c>
      <c r="D1" s="257"/>
      <c r="E1" s="257"/>
      <c r="F1" s="257"/>
      <c r="G1" s="257"/>
      <c r="H1" s="257"/>
      <c r="I1" s="257"/>
      <c r="J1" s="257"/>
      <c r="K1" s="257"/>
      <c r="L1" s="135"/>
      <c r="M1" s="135"/>
      <c r="N1" s="135"/>
      <c r="O1" s="135"/>
      <c r="P1" s="135"/>
      <c r="Q1" s="135"/>
      <c r="R1" s="136"/>
      <c r="S1" s="1"/>
      <c r="T1"/>
      <c r="U1"/>
    </row>
    <row r="2" spans="1:21" ht="30" customHeight="1" x14ac:dyDescent="0.25">
      <c r="A2" s="137"/>
      <c r="B2" s="138"/>
      <c r="C2" s="258"/>
      <c r="D2" s="258"/>
      <c r="E2" s="258"/>
      <c r="F2" s="258"/>
      <c r="G2" s="258"/>
      <c r="H2" s="258"/>
      <c r="I2" s="258"/>
      <c r="J2" s="258"/>
      <c r="K2" s="258"/>
      <c r="L2" s="139"/>
      <c r="M2" s="139"/>
      <c r="N2" s="139"/>
      <c r="O2" s="140"/>
      <c r="P2" s="139"/>
      <c r="Q2" s="139"/>
      <c r="R2" s="141"/>
      <c r="S2" s="1"/>
      <c r="T2"/>
      <c r="U2"/>
    </row>
    <row r="3" spans="1:21" ht="29.25" customHeight="1" x14ac:dyDescent="0.25">
      <c r="A3" s="137"/>
      <c r="B3" s="142"/>
      <c r="C3" s="258"/>
      <c r="D3" s="258"/>
      <c r="E3" s="258"/>
      <c r="F3" s="258"/>
      <c r="G3" s="258"/>
      <c r="H3" s="258"/>
      <c r="I3" s="258"/>
      <c r="J3" s="258"/>
      <c r="K3" s="258"/>
      <c r="L3" s="139"/>
      <c r="M3" s="139"/>
      <c r="N3" s="139"/>
      <c r="O3" s="140"/>
      <c r="P3" s="139"/>
      <c r="Q3" s="139"/>
      <c r="R3" s="143"/>
      <c r="S3" s="1"/>
      <c r="T3"/>
      <c r="U3"/>
    </row>
    <row r="4" spans="1:21" ht="31.5" customHeight="1" x14ac:dyDescent="0.25">
      <c r="A4" s="144"/>
      <c r="B4" s="139"/>
      <c r="C4" s="259" t="s">
        <v>209</v>
      </c>
      <c r="D4" s="260"/>
      <c r="E4" s="260"/>
      <c r="F4" s="260"/>
      <c r="G4" s="260"/>
      <c r="H4" s="145"/>
      <c r="I4" s="145"/>
      <c r="J4" s="145"/>
      <c r="K4" s="146"/>
      <c r="L4" s="146"/>
      <c r="M4" s="146"/>
      <c r="N4" s="146"/>
      <c r="O4" s="146"/>
      <c r="P4" s="146"/>
      <c r="Q4" s="146"/>
      <c r="R4" s="147"/>
      <c r="S4" s="1"/>
      <c r="T4"/>
      <c r="U4"/>
    </row>
    <row r="5" spans="1:21" ht="27.75" customHeight="1" x14ac:dyDescent="0.25">
      <c r="A5" s="148"/>
      <c r="B5" s="139"/>
      <c r="C5" s="139"/>
      <c r="D5" s="139"/>
      <c r="E5" s="139"/>
      <c r="F5" s="139"/>
      <c r="G5" s="145"/>
      <c r="H5" s="145"/>
      <c r="I5" s="145"/>
      <c r="J5" s="145"/>
      <c r="K5" s="146"/>
      <c r="L5" s="146"/>
      <c r="M5" s="146"/>
      <c r="N5" s="146"/>
      <c r="O5" s="146"/>
      <c r="P5" s="146"/>
      <c r="Q5" s="146"/>
      <c r="R5" s="147"/>
      <c r="S5" s="1"/>
      <c r="T5"/>
      <c r="U5"/>
    </row>
    <row r="6" spans="1:21" ht="18.75" customHeight="1" x14ac:dyDescent="0.25">
      <c r="A6" s="149"/>
      <c r="B6" s="139"/>
      <c r="C6" s="140"/>
      <c r="D6" s="140"/>
      <c r="E6" s="140"/>
      <c r="F6" s="140"/>
      <c r="G6" s="150"/>
      <c r="H6" s="150"/>
      <c r="I6" s="150"/>
      <c r="J6" s="150"/>
      <c r="K6" s="146"/>
      <c r="L6" s="146"/>
      <c r="M6" s="146"/>
      <c r="N6" s="146"/>
      <c r="O6" s="146"/>
      <c r="P6" s="146"/>
      <c r="Q6" s="146"/>
      <c r="R6" s="147"/>
      <c r="S6" s="1"/>
      <c r="T6"/>
      <c r="U6"/>
    </row>
    <row r="7" spans="1:21" ht="15.75" customHeight="1" x14ac:dyDescent="0.25">
      <c r="A7" s="144"/>
      <c r="B7" s="139"/>
      <c r="C7" s="140"/>
      <c r="D7" s="140"/>
      <c r="E7" s="140"/>
      <c r="F7" s="140"/>
      <c r="G7" s="151"/>
      <c r="H7" s="152"/>
      <c r="I7" s="152"/>
      <c r="J7" s="152"/>
      <c r="K7" s="146"/>
      <c r="L7" s="146"/>
      <c r="M7" s="146"/>
      <c r="N7" s="146"/>
      <c r="O7" s="146"/>
      <c r="P7" s="146"/>
      <c r="Q7" s="146"/>
      <c r="R7" s="147"/>
      <c r="S7" s="1"/>
      <c r="T7"/>
      <c r="U7"/>
    </row>
    <row r="8" spans="1:21" ht="18" x14ac:dyDescent="0.25">
      <c r="A8" s="153" t="s">
        <v>210</v>
      </c>
      <c r="B8" s="154"/>
      <c r="C8" s="222" t="s">
        <v>379</v>
      </c>
      <c r="D8" s="140"/>
      <c r="E8" s="140"/>
      <c r="F8" s="140"/>
      <c r="G8" s="152"/>
      <c r="H8" s="152"/>
      <c r="I8" s="152"/>
      <c r="J8" s="152"/>
      <c r="K8" s="146"/>
      <c r="L8" s="146"/>
      <c r="M8" s="146"/>
      <c r="N8" s="146"/>
      <c r="O8" s="146"/>
      <c r="P8" s="146"/>
      <c r="Q8" s="146"/>
      <c r="R8" s="155"/>
      <c r="S8" s="1"/>
      <c r="T8"/>
      <c r="U8"/>
    </row>
    <row r="9" spans="1:21" ht="18" x14ac:dyDescent="0.25">
      <c r="A9" s="153" t="s">
        <v>211</v>
      </c>
      <c r="B9" s="154"/>
      <c r="C9" s="223">
        <v>42818</v>
      </c>
      <c r="D9" s="139"/>
      <c r="E9" s="139"/>
      <c r="F9" s="140"/>
      <c r="G9" s="139"/>
      <c r="H9" s="139"/>
      <c r="I9" s="139"/>
      <c r="J9" s="139"/>
      <c r="K9" s="139"/>
      <c r="L9" s="156"/>
      <c r="M9" s="156"/>
      <c r="N9" s="156"/>
      <c r="O9" s="156"/>
      <c r="P9" s="156"/>
      <c r="Q9" s="156"/>
      <c r="R9" s="157"/>
      <c r="S9" s="1"/>
      <c r="T9"/>
      <c r="U9"/>
    </row>
    <row r="10" spans="1:21" ht="15.75" x14ac:dyDescent="0.3">
      <c r="A10" s="158"/>
      <c r="B10" s="139"/>
      <c r="C10" s="159"/>
      <c r="D10" s="160"/>
      <c r="E10" s="160"/>
      <c r="F10" s="140"/>
      <c r="G10" s="139"/>
      <c r="H10" s="139"/>
      <c r="I10" s="139"/>
      <c r="J10" s="139"/>
      <c r="K10" s="139"/>
      <c r="L10" s="156"/>
      <c r="M10" s="156"/>
      <c r="N10" s="156"/>
      <c r="O10" s="156"/>
      <c r="P10" s="156"/>
      <c r="Q10" s="156"/>
      <c r="R10" s="161"/>
      <c r="S10" s="1"/>
      <c r="T10"/>
      <c r="U10"/>
    </row>
    <row r="11" spans="1:21" ht="15.75" x14ac:dyDescent="0.25">
      <c r="A11" s="162"/>
      <c r="B11" s="163"/>
      <c r="C11" s="163"/>
      <c r="D11" s="163"/>
      <c r="E11" s="164"/>
      <c r="F11" s="164"/>
      <c r="G11" s="163"/>
      <c r="H11" s="164"/>
      <c r="I11" s="163"/>
      <c r="J11" s="164"/>
      <c r="K11" s="164"/>
      <c r="L11" s="164"/>
      <c r="M11" s="164"/>
      <c r="N11" s="164"/>
      <c r="O11" s="164"/>
      <c r="P11" s="164"/>
      <c r="Q11" s="164"/>
      <c r="R11" s="165"/>
      <c r="S11" s="1"/>
      <c r="T11"/>
      <c r="U11"/>
    </row>
    <row r="12" spans="1:21" ht="18.75" customHeight="1" x14ac:dyDescent="0.25">
      <c r="A12" s="166" t="s">
        <v>212</v>
      </c>
      <c r="B12" s="139"/>
      <c r="C12" s="167"/>
      <c r="D12" s="140"/>
      <c r="E12" s="140"/>
      <c r="F12" s="140"/>
      <c r="G12" s="152"/>
      <c r="H12" s="152"/>
      <c r="I12" s="152"/>
      <c r="J12" s="152"/>
      <c r="K12" s="146"/>
      <c r="L12" s="146"/>
      <c r="M12" s="146"/>
      <c r="N12" s="146"/>
      <c r="O12" s="146"/>
      <c r="P12" s="146"/>
      <c r="Q12" s="146"/>
      <c r="R12" s="155" t="s">
        <v>44</v>
      </c>
      <c r="S12" s="1"/>
      <c r="T12"/>
      <c r="U12"/>
    </row>
    <row r="13" spans="1:21" ht="18" customHeight="1" x14ac:dyDescent="0.25">
      <c r="A13" s="166" t="s">
        <v>213</v>
      </c>
      <c r="B13" s="139"/>
      <c r="C13" s="140"/>
      <c r="D13" s="139"/>
      <c r="E13" s="139"/>
      <c r="F13" s="140"/>
      <c r="G13" s="139"/>
      <c r="H13" s="139"/>
      <c r="I13" s="139"/>
      <c r="J13" s="139"/>
      <c r="K13" s="139"/>
      <c r="L13" s="156"/>
      <c r="M13" s="156"/>
      <c r="N13" s="156"/>
      <c r="O13" s="156"/>
      <c r="P13" s="156"/>
      <c r="Q13" s="156"/>
      <c r="R13" s="157" t="s">
        <v>214</v>
      </c>
      <c r="S13" s="1"/>
      <c r="T13"/>
      <c r="U13"/>
    </row>
    <row r="14" spans="1:21" s="177" customFormat="1" ht="16.5" thickBot="1" x14ac:dyDescent="0.3">
      <c r="A14" s="168" t="s">
        <v>215</v>
      </c>
      <c r="B14" s="164"/>
      <c r="C14" s="169"/>
      <c r="D14" s="170"/>
      <c r="E14" s="169"/>
      <c r="F14" s="169"/>
      <c r="G14" s="169"/>
      <c r="H14" s="171"/>
      <c r="I14" s="172"/>
      <c r="J14" s="173"/>
      <c r="K14" s="173"/>
      <c r="L14" s="173"/>
      <c r="M14" s="174"/>
      <c r="N14" s="174"/>
      <c r="O14" s="174"/>
      <c r="P14" s="174"/>
      <c r="Q14" s="174"/>
      <c r="R14" s="175"/>
      <c r="S14" s="176"/>
    </row>
    <row r="15" spans="1:21" ht="48" thickBot="1" x14ac:dyDescent="0.3">
      <c r="A15" s="224" t="s">
        <v>216</v>
      </c>
      <c r="B15" s="225" t="s">
        <v>217</v>
      </c>
      <c r="C15" s="226" t="s">
        <v>218</v>
      </c>
      <c r="D15" s="225" t="s">
        <v>219</v>
      </c>
      <c r="E15" s="227" t="s">
        <v>220</v>
      </c>
      <c r="F15" s="226" t="s">
        <v>221</v>
      </c>
      <c r="G15" s="228" t="s">
        <v>222</v>
      </c>
      <c r="H15" s="228" t="s">
        <v>223</v>
      </c>
      <c r="I15" s="229" t="s">
        <v>0</v>
      </c>
      <c r="J15" s="224" t="s">
        <v>224</v>
      </c>
      <c r="K15" s="227" t="s">
        <v>225</v>
      </c>
      <c r="L15" s="229" t="s">
        <v>226</v>
      </c>
      <c r="M15" s="224" t="s">
        <v>227</v>
      </c>
      <c r="N15" s="224" t="s">
        <v>228</v>
      </c>
      <c r="O15" s="224" t="s">
        <v>229</v>
      </c>
      <c r="P15" s="224" t="s">
        <v>230</v>
      </c>
      <c r="Q15" s="224" t="s">
        <v>231</v>
      </c>
      <c r="R15" s="230" t="s">
        <v>232</v>
      </c>
      <c r="S15" s="1"/>
      <c r="T15"/>
      <c r="U15"/>
    </row>
    <row r="16" spans="1:21" ht="63.75" thickBot="1" x14ac:dyDescent="0.3">
      <c r="A16" s="231" t="s">
        <v>12</v>
      </c>
      <c r="B16" s="232" t="s">
        <v>11</v>
      </c>
      <c r="C16" s="233" t="s">
        <v>10</v>
      </c>
      <c r="D16" s="234" t="s">
        <v>40</v>
      </c>
      <c r="E16" s="233" t="s">
        <v>9</v>
      </c>
      <c r="F16" s="233" t="s">
        <v>8</v>
      </c>
      <c r="G16" s="233" t="s">
        <v>7</v>
      </c>
      <c r="H16" s="233" t="s">
        <v>6</v>
      </c>
      <c r="I16" s="233" t="s">
        <v>5</v>
      </c>
      <c r="J16" s="233" t="s">
        <v>4</v>
      </c>
      <c r="K16" s="233" t="s">
        <v>3</v>
      </c>
      <c r="L16" s="233" t="s">
        <v>36</v>
      </c>
      <c r="M16" s="233" t="s">
        <v>13</v>
      </c>
      <c r="N16" s="233" t="s">
        <v>1</v>
      </c>
      <c r="O16" s="233" t="s">
        <v>2</v>
      </c>
      <c r="P16" s="233" t="s">
        <v>14</v>
      </c>
      <c r="Q16" s="233" t="s">
        <v>37</v>
      </c>
      <c r="R16" s="235" t="s">
        <v>38</v>
      </c>
      <c r="S16" s="1"/>
    </row>
    <row r="17" spans="1:20" s="123" customFormat="1" ht="32.25" thickTop="1" x14ac:dyDescent="0.25">
      <c r="A17" s="70">
        <v>1</v>
      </c>
      <c r="B17" s="212" t="s">
        <v>97</v>
      </c>
      <c r="C17" s="91" t="s">
        <v>59</v>
      </c>
      <c r="D17" s="91" t="s">
        <v>58</v>
      </c>
      <c r="E17" s="91" t="s">
        <v>58</v>
      </c>
      <c r="F17" s="91">
        <v>4202210000</v>
      </c>
      <c r="G17" s="212" t="s">
        <v>61</v>
      </c>
      <c r="H17" s="91" t="s">
        <v>41</v>
      </c>
      <c r="I17" s="212">
        <v>10</v>
      </c>
      <c r="J17" s="67">
        <f t="shared" ref="J17:J80" si="0">ROUNDUP(S17*Q17/I17,2)</f>
        <v>11.94</v>
      </c>
      <c r="K17" s="67">
        <f t="shared" ref="K17:K80" si="1">ROUND(J17*I17,2)</f>
        <v>119.4</v>
      </c>
      <c r="L17" s="111">
        <f t="shared" ref="L17:L80" si="2">1-M17/J17</f>
        <v>0.90033500837520941</v>
      </c>
      <c r="M17" s="67">
        <f t="shared" ref="M17:M80" si="3">ROUND(J17/10,2)</f>
        <v>1.19</v>
      </c>
      <c r="N17" s="67">
        <f t="shared" ref="N17:N80" si="4">ROUND(M17*I17,2)</f>
        <v>11.9</v>
      </c>
      <c r="O17" s="66" t="s">
        <v>74</v>
      </c>
      <c r="P17" s="213">
        <v>1</v>
      </c>
      <c r="Q17" s="126">
        <f t="shared" ref="Q17:Q80" si="5">ROUNDUP(R17*0.95,2)</f>
        <v>6.18</v>
      </c>
      <c r="R17" s="214">
        <v>6.5</v>
      </c>
      <c r="S17" s="219">
        <v>19.32</v>
      </c>
      <c r="T17" s="122"/>
    </row>
    <row r="18" spans="1:20" s="123" customFormat="1" ht="94.5" x14ac:dyDescent="0.25">
      <c r="A18" s="72">
        <v>2</v>
      </c>
      <c r="B18" s="207" t="s">
        <v>98</v>
      </c>
      <c r="C18" s="109" t="s">
        <v>59</v>
      </c>
      <c r="D18" s="207" t="s">
        <v>78</v>
      </c>
      <c r="E18" s="207" t="s">
        <v>78</v>
      </c>
      <c r="F18" s="207">
        <v>6110119000</v>
      </c>
      <c r="G18" s="207" t="s">
        <v>60</v>
      </c>
      <c r="H18" s="109" t="s">
        <v>41</v>
      </c>
      <c r="I18" s="207">
        <v>3</v>
      </c>
      <c r="J18" s="74">
        <f t="shared" si="0"/>
        <v>18.600000000000001</v>
      </c>
      <c r="K18" s="74">
        <f t="shared" si="1"/>
        <v>55.8</v>
      </c>
      <c r="L18" s="110">
        <f t="shared" si="2"/>
        <v>0.9</v>
      </c>
      <c r="M18" s="74">
        <f t="shared" si="3"/>
        <v>1.86</v>
      </c>
      <c r="N18" s="74">
        <f t="shared" si="4"/>
        <v>5.58</v>
      </c>
      <c r="O18" s="73" t="s">
        <v>74</v>
      </c>
      <c r="P18" s="208" t="s">
        <v>53</v>
      </c>
      <c r="Q18" s="127">
        <f t="shared" si="5"/>
        <v>1.43</v>
      </c>
      <c r="R18" s="215">
        <v>1.5</v>
      </c>
      <c r="S18" s="118">
        <v>39.020000000000003</v>
      </c>
      <c r="T18" s="122"/>
    </row>
    <row r="19" spans="1:20" s="123" customFormat="1" ht="78.75" x14ac:dyDescent="0.25">
      <c r="A19" s="72">
        <v>3</v>
      </c>
      <c r="B19" s="207" t="s">
        <v>99</v>
      </c>
      <c r="C19" s="109" t="s">
        <v>59</v>
      </c>
      <c r="D19" s="207" t="s">
        <v>78</v>
      </c>
      <c r="E19" s="207" t="s">
        <v>78</v>
      </c>
      <c r="F19" s="208">
        <v>6110209900</v>
      </c>
      <c r="G19" s="207" t="s">
        <v>60</v>
      </c>
      <c r="H19" s="109" t="s">
        <v>41</v>
      </c>
      <c r="I19" s="207">
        <v>1</v>
      </c>
      <c r="J19" s="74">
        <f t="shared" si="0"/>
        <v>9.129999999999999</v>
      </c>
      <c r="K19" s="74">
        <f t="shared" si="1"/>
        <v>9.1300000000000008</v>
      </c>
      <c r="L19" s="110">
        <f t="shared" si="2"/>
        <v>0.90032858707557506</v>
      </c>
      <c r="M19" s="74">
        <f t="shared" si="3"/>
        <v>0.91</v>
      </c>
      <c r="N19" s="74">
        <f t="shared" si="4"/>
        <v>0.91</v>
      </c>
      <c r="O19" s="73" t="s">
        <v>74</v>
      </c>
      <c r="P19" s="208" t="s">
        <v>53</v>
      </c>
      <c r="Q19" s="127">
        <f t="shared" si="5"/>
        <v>0.48</v>
      </c>
      <c r="R19" s="215">
        <v>0.5</v>
      </c>
      <c r="S19" s="220">
        <v>19.02</v>
      </c>
      <c r="T19" s="122"/>
    </row>
    <row r="20" spans="1:20" s="123" customFormat="1" ht="94.5" x14ac:dyDescent="0.25">
      <c r="A20" s="72">
        <v>4</v>
      </c>
      <c r="B20" s="207" t="s">
        <v>100</v>
      </c>
      <c r="C20" s="109" t="s">
        <v>59</v>
      </c>
      <c r="D20" s="207" t="s">
        <v>78</v>
      </c>
      <c r="E20" s="207" t="s">
        <v>78</v>
      </c>
      <c r="F20" s="208">
        <v>6110209900</v>
      </c>
      <c r="G20" s="207" t="s">
        <v>60</v>
      </c>
      <c r="H20" s="109" t="s">
        <v>41</v>
      </c>
      <c r="I20" s="207">
        <v>2</v>
      </c>
      <c r="J20" s="74">
        <f t="shared" si="0"/>
        <v>4.5699999999999994</v>
      </c>
      <c r="K20" s="74">
        <f t="shared" si="1"/>
        <v>9.14</v>
      </c>
      <c r="L20" s="110">
        <f t="shared" si="2"/>
        <v>0.89934354485776802</v>
      </c>
      <c r="M20" s="74">
        <f t="shared" si="3"/>
        <v>0.46</v>
      </c>
      <c r="N20" s="74">
        <f t="shared" si="4"/>
        <v>0.92</v>
      </c>
      <c r="O20" s="73" t="s">
        <v>74</v>
      </c>
      <c r="P20" s="208" t="s">
        <v>53</v>
      </c>
      <c r="Q20" s="127">
        <f t="shared" si="5"/>
        <v>0.48</v>
      </c>
      <c r="R20" s="215">
        <v>0.5</v>
      </c>
      <c r="S20" s="118">
        <v>19.02</v>
      </c>
      <c r="T20" s="122"/>
    </row>
    <row r="21" spans="1:20" s="123" customFormat="1" ht="94.5" x14ac:dyDescent="0.25">
      <c r="A21" s="72">
        <v>5</v>
      </c>
      <c r="B21" s="207" t="s">
        <v>100</v>
      </c>
      <c r="C21" s="109" t="s">
        <v>59</v>
      </c>
      <c r="D21" s="207" t="s">
        <v>78</v>
      </c>
      <c r="E21" s="207" t="s">
        <v>78</v>
      </c>
      <c r="F21" s="208">
        <v>6110209900</v>
      </c>
      <c r="G21" s="207" t="s">
        <v>60</v>
      </c>
      <c r="H21" s="109" t="s">
        <v>41</v>
      </c>
      <c r="I21" s="207">
        <v>2</v>
      </c>
      <c r="J21" s="74">
        <f t="shared" si="0"/>
        <v>4.5699999999999994</v>
      </c>
      <c r="K21" s="74">
        <f t="shared" si="1"/>
        <v>9.14</v>
      </c>
      <c r="L21" s="110">
        <f t="shared" si="2"/>
        <v>0.89934354485776802</v>
      </c>
      <c r="M21" s="74">
        <f t="shared" si="3"/>
        <v>0.46</v>
      </c>
      <c r="N21" s="74">
        <f t="shared" si="4"/>
        <v>0.92</v>
      </c>
      <c r="O21" s="73" t="s">
        <v>74</v>
      </c>
      <c r="P21" s="208" t="s">
        <v>53</v>
      </c>
      <c r="Q21" s="127">
        <f t="shared" si="5"/>
        <v>0.48</v>
      </c>
      <c r="R21" s="215">
        <v>0.5</v>
      </c>
      <c r="S21" s="220">
        <v>19.02</v>
      </c>
      <c r="T21" s="122"/>
    </row>
    <row r="22" spans="1:20" s="123" customFormat="1" ht="110.25" x14ac:dyDescent="0.25">
      <c r="A22" s="72">
        <v>6</v>
      </c>
      <c r="B22" s="207" t="s">
        <v>101</v>
      </c>
      <c r="C22" s="109" t="s">
        <v>59</v>
      </c>
      <c r="D22" s="207" t="s">
        <v>180</v>
      </c>
      <c r="E22" s="207" t="s">
        <v>180</v>
      </c>
      <c r="F22" s="208">
        <v>6110209900</v>
      </c>
      <c r="G22" s="207" t="s">
        <v>61</v>
      </c>
      <c r="H22" s="109" t="s">
        <v>41</v>
      </c>
      <c r="I22" s="207">
        <v>3</v>
      </c>
      <c r="J22" s="74">
        <f t="shared" si="0"/>
        <v>6.0299999999999994</v>
      </c>
      <c r="K22" s="74">
        <f t="shared" si="1"/>
        <v>18.09</v>
      </c>
      <c r="L22" s="110">
        <f t="shared" si="2"/>
        <v>0.90049751243781095</v>
      </c>
      <c r="M22" s="74">
        <f t="shared" si="3"/>
        <v>0.6</v>
      </c>
      <c r="N22" s="74">
        <f t="shared" si="4"/>
        <v>1.8</v>
      </c>
      <c r="O22" s="73" t="s">
        <v>74</v>
      </c>
      <c r="P22" s="208" t="s">
        <v>53</v>
      </c>
      <c r="Q22" s="127">
        <f t="shared" si="5"/>
        <v>0.95</v>
      </c>
      <c r="R22" s="215">
        <v>1</v>
      </c>
      <c r="S22" s="118">
        <v>19.02</v>
      </c>
      <c r="T22" s="122"/>
    </row>
    <row r="23" spans="1:20" s="123" customFormat="1" ht="78.75" x14ac:dyDescent="0.25">
      <c r="A23" s="72">
        <v>7</v>
      </c>
      <c r="B23" s="207" t="s">
        <v>102</v>
      </c>
      <c r="C23" s="109" t="s">
        <v>59</v>
      </c>
      <c r="D23" s="207" t="s">
        <v>65</v>
      </c>
      <c r="E23" s="207" t="s">
        <v>65</v>
      </c>
      <c r="F23" s="208">
        <v>6110209900</v>
      </c>
      <c r="G23" s="207" t="s">
        <v>61</v>
      </c>
      <c r="H23" s="109" t="s">
        <v>41</v>
      </c>
      <c r="I23" s="207">
        <v>6</v>
      </c>
      <c r="J23" s="74">
        <f t="shared" si="0"/>
        <v>4.54</v>
      </c>
      <c r="K23" s="74">
        <f t="shared" si="1"/>
        <v>27.24</v>
      </c>
      <c r="L23" s="110">
        <f t="shared" si="2"/>
        <v>0.90088105726872247</v>
      </c>
      <c r="M23" s="74">
        <f t="shared" si="3"/>
        <v>0.45</v>
      </c>
      <c r="N23" s="74">
        <f t="shared" si="4"/>
        <v>2.7</v>
      </c>
      <c r="O23" s="73" t="s">
        <v>74</v>
      </c>
      <c r="P23" s="208" t="s">
        <v>53</v>
      </c>
      <c r="Q23" s="127">
        <f t="shared" si="5"/>
        <v>1.43</v>
      </c>
      <c r="R23" s="215">
        <v>1.5</v>
      </c>
      <c r="S23" s="220">
        <v>19.02</v>
      </c>
      <c r="T23" s="122"/>
    </row>
    <row r="24" spans="1:20" s="123" customFormat="1" ht="78.75" x14ac:dyDescent="0.25">
      <c r="A24" s="72">
        <v>8</v>
      </c>
      <c r="B24" s="207" t="s">
        <v>102</v>
      </c>
      <c r="C24" s="109" t="s">
        <v>59</v>
      </c>
      <c r="D24" s="207" t="s">
        <v>69</v>
      </c>
      <c r="E24" s="207" t="s">
        <v>69</v>
      </c>
      <c r="F24" s="208">
        <v>6110209900</v>
      </c>
      <c r="G24" s="207" t="s">
        <v>61</v>
      </c>
      <c r="H24" s="109" t="s">
        <v>41</v>
      </c>
      <c r="I24" s="207">
        <v>6</v>
      </c>
      <c r="J24" s="74">
        <f t="shared" si="0"/>
        <v>8.44</v>
      </c>
      <c r="K24" s="74">
        <f t="shared" si="1"/>
        <v>50.64</v>
      </c>
      <c r="L24" s="110">
        <f t="shared" si="2"/>
        <v>0.90047393364928907</v>
      </c>
      <c r="M24" s="74">
        <f t="shared" si="3"/>
        <v>0.84</v>
      </c>
      <c r="N24" s="74">
        <f t="shared" si="4"/>
        <v>5.04</v>
      </c>
      <c r="O24" s="73" t="s">
        <v>74</v>
      </c>
      <c r="P24" s="208" t="s">
        <v>53</v>
      </c>
      <c r="Q24" s="127">
        <f t="shared" si="5"/>
        <v>2.66</v>
      </c>
      <c r="R24" s="215">
        <v>2.8</v>
      </c>
      <c r="S24" s="118">
        <v>19.02</v>
      </c>
      <c r="T24" s="122"/>
    </row>
    <row r="25" spans="1:20" s="123" customFormat="1" ht="94.5" x14ac:dyDescent="0.25">
      <c r="A25" s="72">
        <v>9</v>
      </c>
      <c r="B25" s="207" t="s">
        <v>100</v>
      </c>
      <c r="C25" s="109" t="s">
        <v>59</v>
      </c>
      <c r="D25" s="207" t="s">
        <v>78</v>
      </c>
      <c r="E25" s="207" t="s">
        <v>78</v>
      </c>
      <c r="F25" s="208">
        <v>6110209900</v>
      </c>
      <c r="G25" s="207" t="s">
        <v>60</v>
      </c>
      <c r="H25" s="109" t="s">
        <v>41</v>
      </c>
      <c r="I25" s="207">
        <v>9</v>
      </c>
      <c r="J25" s="74">
        <f t="shared" si="0"/>
        <v>5.0299999999999994</v>
      </c>
      <c r="K25" s="74">
        <f t="shared" si="1"/>
        <v>45.27</v>
      </c>
      <c r="L25" s="110">
        <f t="shared" si="2"/>
        <v>0.90059642147117291</v>
      </c>
      <c r="M25" s="74">
        <f t="shared" si="3"/>
        <v>0.5</v>
      </c>
      <c r="N25" s="74">
        <f t="shared" si="4"/>
        <v>4.5</v>
      </c>
      <c r="O25" s="73" t="s">
        <v>74</v>
      </c>
      <c r="P25" s="208" t="s">
        <v>53</v>
      </c>
      <c r="Q25" s="127">
        <f t="shared" si="5"/>
        <v>2.38</v>
      </c>
      <c r="R25" s="215">
        <v>2.5</v>
      </c>
      <c r="S25" s="220">
        <v>19.02</v>
      </c>
      <c r="T25" s="122"/>
    </row>
    <row r="26" spans="1:20" s="123" customFormat="1" ht="94.5" x14ac:dyDescent="0.25">
      <c r="A26" s="72">
        <v>10</v>
      </c>
      <c r="B26" s="207" t="s">
        <v>100</v>
      </c>
      <c r="C26" s="109" t="s">
        <v>59</v>
      </c>
      <c r="D26" s="207" t="s">
        <v>64</v>
      </c>
      <c r="E26" s="207" t="s">
        <v>64</v>
      </c>
      <c r="F26" s="208">
        <v>6110209900</v>
      </c>
      <c r="G26" s="207" t="s">
        <v>60</v>
      </c>
      <c r="H26" s="109" t="s">
        <v>41</v>
      </c>
      <c r="I26" s="207">
        <v>10</v>
      </c>
      <c r="J26" s="74">
        <f t="shared" si="0"/>
        <v>8.51</v>
      </c>
      <c r="K26" s="74">
        <f t="shared" si="1"/>
        <v>85.1</v>
      </c>
      <c r="L26" s="110">
        <f t="shared" si="2"/>
        <v>0.90011750881316099</v>
      </c>
      <c r="M26" s="74">
        <f t="shared" si="3"/>
        <v>0.85</v>
      </c>
      <c r="N26" s="74">
        <f t="shared" si="4"/>
        <v>8.5</v>
      </c>
      <c r="O26" s="73" t="s">
        <v>74</v>
      </c>
      <c r="P26" s="208" t="s">
        <v>53</v>
      </c>
      <c r="Q26" s="127">
        <f t="shared" si="5"/>
        <v>4.47</v>
      </c>
      <c r="R26" s="215">
        <v>4.7</v>
      </c>
      <c r="S26" s="118">
        <v>19.02</v>
      </c>
      <c r="T26" s="122"/>
    </row>
    <row r="27" spans="1:20" s="123" customFormat="1" ht="78.75" x14ac:dyDescent="0.25">
      <c r="A27" s="72">
        <v>11</v>
      </c>
      <c r="B27" s="207" t="s">
        <v>102</v>
      </c>
      <c r="C27" s="109" t="s">
        <v>59</v>
      </c>
      <c r="D27" s="207" t="s">
        <v>68</v>
      </c>
      <c r="E27" s="207" t="s">
        <v>68</v>
      </c>
      <c r="F27" s="208">
        <v>6110209900</v>
      </c>
      <c r="G27" s="207" t="s">
        <v>61</v>
      </c>
      <c r="H27" s="109" t="s">
        <v>41</v>
      </c>
      <c r="I27" s="207">
        <v>10</v>
      </c>
      <c r="J27" s="74">
        <f t="shared" si="0"/>
        <v>3.6199999999999997</v>
      </c>
      <c r="K27" s="74">
        <f t="shared" si="1"/>
        <v>36.200000000000003</v>
      </c>
      <c r="L27" s="110">
        <f t="shared" si="2"/>
        <v>0.90055248618784534</v>
      </c>
      <c r="M27" s="74">
        <f t="shared" si="3"/>
        <v>0.36</v>
      </c>
      <c r="N27" s="74">
        <f t="shared" si="4"/>
        <v>3.6</v>
      </c>
      <c r="O27" s="73" t="s">
        <v>74</v>
      </c>
      <c r="P27" s="208" t="s">
        <v>53</v>
      </c>
      <c r="Q27" s="127">
        <f t="shared" si="5"/>
        <v>1.9</v>
      </c>
      <c r="R27" s="215">
        <v>2</v>
      </c>
      <c r="S27" s="220">
        <v>19.02</v>
      </c>
      <c r="T27" s="122"/>
    </row>
    <row r="28" spans="1:20" s="123" customFormat="1" ht="78.75" x14ac:dyDescent="0.25">
      <c r="A28" s="72">
        <v>12</v>
      </c>
      <c r="B28" s="207" t="s">
        <v>243</v>
      </c>
      <c r="C28" s="109" t="s">
        <v>59</v>
      </c>
      <c r="D28" s="207" t="s">
        <v>181</v>
      </c>
      <c r="E28" s="207" t="s">
        <v>181</v>
      </c>
      <c r="F28" s="208">
        <v>6110209900</v>
      </c>
      <c r="G28" s="207" t="s">
        <v>61</v>
      </c>
      <c r="H28" s="109" t="s">
        <v>41</v>
      </c>
      <c r="I28" s="207">
        <v>11</v>
      </c>
      <c r="J28" s="74">
        <f t="shared" si="0"/>
        <v>6.58</v>
      </c>
      <c r="K28" s="74">
        <f t="shared" si="1"/>
        <v>72.38</v>
      </c>
      <c r="L28" s="110">
        <f t="shared" si="2"/>
        <v>0.89969604863221886</v>
      </c>
      <c r="M28" s="74">
        <f t="shared" si="3"/>
        <v>0.66</v>
      </c>
      <c r="N28" s="74">
        <f t="shared" si="4"/>
        <v>7.26</v>
      </c>
      <c r="O28" s="73" t="s">
        <v>74</v>
      </c>
      <c r="P28" s="208" t="s">
        <v>53</v>
      </c>
      <c r="Q28" s="127">
        <f t="shared" si="5"/>
        <v>3.8</v>
      </c>
      <c r="R28" s="215">
        <v>4</v>
      </c>
      <c r="S28" s="118">
        <v>19.02</v>
      </c>
      <c r="T28" s="122"/>
    </row>
    <row r="29" spans="1:20" s="123" customFormat="1" ht="94.5" x14ac:dyDescent="0.25">
      <c r="A29" s="72">
        <v>13</v>
      </c>
      <c r="B29" s="207" t="s">
        <v>100</v>
      </c>
      <c r="C29" s="109" t="s">
        <v>59</v>
      </c>
      <c r="D29" s="207" t="s">
        <v>71</v>
      </c>
      <c r="E29" s="207" t="s">
        <v>71</v>
      </c>
      <c r="F29" s="208">
        <v>6110209900</v>
      </c>
      <c r="G29" s="207" t="s">
        <v>61</v>
      </c>
      <c r="H29" s="109" t="s">
        <v>41</v>
      </c>
      <c r="I29" s="207">
        <v>12</v>
      </c>
      <c r="J29" s="74">
        <f t="shared" si="0"/>
        <v>9.0399999999999991</v>
      </c>
      <c r="K29" s="74">
        <f t="shared" si="1"/>
        <v>108.48</v>
      </c>
      <c r="L29" s="110">
        <f t="shared" si="2"/>
        <v>0.90044247787610621</v>
      </c>
      <c r="M29" s="74">
        <f t="shared" si="3"/>
        <v>0.9</v>
      </c>
      <c r="N29" s="74">
        <f t="shared" si="4"/>
        <v>10.8</v>
      </c>
      <c r="O29" s="73" t="s">
        <v>74</v>
      </c>
      <c r="P29" s="208" t="s">
        <v>53</v>
      </c>
      <c r="Q29" s="127">
        <f t="shared" si="5"/>
        <v>5.7</v>
      </c>
      <c r="R29" s="215">
        <v>6</v>
      </c>
      <c r="S29" s="220">
        <v>19.02</v>
      </c>
      <c r="T29" s="122"/>
    </row>
    <row r="30" spans="1:20" s="123" customFormat="1" ht="94.5" x14ac:dyDescent="0.25">
      <c r="A30" s="72">
        <v>14</v>
      </c>
      <c r="B30" s="207" t="s">
        <v>100</v>
      </c>
      <c r="C30" s="109" t="s">
        <v>59</v>
      </c>
      <c r="D30" s="207" t="s">
        <v>65</v>
      </c>
      <c r="E30" s="207" t="s">
        <v>65</v>
      </c>
      <c r="F30" s="208">
        <v>6110209900</v>
      </c>
      <c r="G30" s="207" t="s">
        <v>61</v>
      </c>
      <c r="H30" s="109" t="s">
        <v>41</v>
      </c>
      <c r="I30" s="207">
        <v>13</v>
      </c>
      <c r="J30" s="74">
        <f t="shared" si="0"/>
        <v>6.95</v>
      </c>
      <c r="K30" s="74">
        <f t="shared" si="1"/>
        <v>90.35</v>
      </c>
      <c r="L30" s="110">
        <f t="shared" si="2"/>
        <v>0.89928057553956831</v>
      </c>
      <c r="M30" s="74">
        <f t="shared" si="3"/>
        <v>0.7</v>
      </c>
      <c r="N30" s="74">
        <f t="shared" si="4"/>
        <v>9.1</v>
      </c>
      <c r="O30" s="73" t="s">
        <v>74</v>
      </c>
      <c r="P30" s="208" t="s">
        <v>53</v>
      </c>
      <c r="Q30" s="127">
        <f t="shared" si="5"/>
        <v>4.75</v>
      </c>
      <c r="R30" s="215">
        <v>5</v>
      </c>
      <c r="S30" s="118">
        <v>19.02</v>
      </c>
      <c r="T30" s="122"/>
    </row>
    <row r="31" spans="1:20" s="123" customFormat="1" ht="78.75" x14ac:dyDescent="0.25">
      <c r="A31" s="72">
        <v>15</v>
      </c>
      <c r="B31" s="207" t="s">
        <v>102</v>
      </c>
      <c r="C31" s="109" t="s">
        <v>59</v>
      </c>
      <c r="D31" s="207" t="s">
        <v>181</v>
      </c>
      <c r="E31" s="207" t="s">
        <v>181</v>
      </c>
      <c r="F31" s="208">
        <v>6110209900</v>
      </c>
      <c r="G31" s="207" t="s">
        <v>63</v>
      </c>
      <c r="H31" s="109" t="s">
        <v>41</v>
      </c>
      <c r="I31" s="207">
        <v>14</v>
      </c>
      <c r="J31" s="74">
        <f t="shared" si="0"/>
        <v>3.5999999999999996</v>
      </c>
      <c r="K31" s="74">
        <f t="shared" si="1"/>
        <v>50.4</v>
      </c>
      <c r="L31" s="110">
        <f t="shared" si="2"/>
        <v>0.9</v>
      </c>
      <c r="M31" s="74">
        <f t="shared" si="3"/>
        <v>0.36</v>
      </c>
      <c r="N31" s="74">
        <f t="shared" si="4"/>
        <v>5.04</v>
      </c>
      <c r="O31" s="73" t="s">
        <v>74</v>
      </c>
      <c r="P31" s="208" t="s">
        <v>53</v>
      </c>
      <c r="Q31" s="127">
        <f t="shared" si="5"/>
        <v>4.75</v>
      </c>
      <c r="R31" s="215">
        <v>5</v>
      </c>
      <c r="S31" s="220">
        <v>10.59</v>
      </c>
      <c r="T31" s="122"/>
    </row>
    <row r="32" spans="1:20" s="123" customFormat="1" ht="94.5" x14ac:dyDescent="0.25">
      <c r="A32" s="72">
        <v>16</v>
      </c>
      <c r="B32" s="207" t="s">
        <v>103</v>
      </c>
      <c r="C32" s="109" t="s">
        <v>59</v>
      </c>
      <c r="D32" s="207" t="s">
        <v>182</v>
      </c>
      <c r="E32" s="207" t="s">
        <v>182</v>
      </c>
      <c r="F32" s="208">
        <v>6110209900</v>
      </c>
      <c r="G32" s="207" t="s">
        <v>61</v>
      </c>
      <c r="H32" s="109" t="s">
        <v>41</v>
      </c>
      <c r="I32" s="207">
        <v>18</v>
      </c>
      <c r="J32" s="74">
        <f t="shared" si="0"/>
        <v>5.5299999999999994</v>
      </c>
      <c r="K32" s="74">
        <f t="shared" si="1"/>
        <v>99.54</v>
      </c>
      <c r="L32" s="110">
        <f t="shared" si="2"/>
        <v>0.90054249547920429</v>
      </c>
      <c r="M32" s="74">
        <f t="shared" si="3"/>
        <v>0.55000000000000004</v>
      </c>
      <c r="N32" s="74">
        <f t="shared" si="4"/>
        <v>9.9</v>
      </c>
      <c r="O32" s="73" t="s">
        <v>74</v>
      </c>
      <c r="P32" s="208" t="s">
        <v>53</v>
      </c>
      <c r="Q32" s="127">
        <f t="shared" si="5"/>
        <v>5.2299999999999995</v>
      </c>
      <c r="R32" s="215">
        <v>5.5</v>
      </c>
      <c r="S32" s="118">
        <v>19.02</v>
      </c>
      <c r="T32" s="122"/>
    </row>
    <row r="33" spans="1:20" s="123" customFormat="1" ht="78.75" x14ac:dyDescent="0.25">
      <c r="A33" s="72">
        <v>17</v>
      </c>
      <c r="B33" s="207" t="s">
        <v>102</v>
      </c>
      <c r="C33" s="109" t="s">
        <v>59</v>
      </c>
      <c r="D33" s="207" t="s">
        <v>183</v>
      </c>
      <c r="E33" s="207" t="s">
        <v>183</v>
      </c>
      <c r="F33" s="208">
        <v>6110209900</v>
      </c>
      <c r="G33" s="207" t="s">
        <v>63</v>
      </c>
      <c r="H33" s="109" t="s">
        <v>41</v>
      </c>
      <c r="I33" s="207">
        <v>20</v>
      </c>
      <c r="J33" s="74">
        <f t="shared" si="0"/>
        <v>2.2199999999999998</v>
      </c>
      <c r="K33" s="74">
        <f t="shared" si="1"/>
        <v>44.4</v>
      </c>
      <c r="L33" s="110">
        <f t="shared" si="2"/>
        <v>0.90090090090090091</v>
      </c>
      <c r="M33" s="74">
        <f t="shared" si="3"/>
        <v>0.22</v>
      </c>
      <c r="N33" s="74">
        <f t="shared" si="4"/>
        <v>4.4000000000000004</v>
      </c>
      <c r="O33" s="73" t="s">
        <v>74</v>
      </c>
      <c r="P33" s="208" t="s">
        <v>53</v>
      </c>
      <c r="Q33" s="127">
        <f t="shared" si="5"/>
        <v>4.18</v>
      </c>
      <c r="R33" s="215">
        <v>4.4000000000000004</v>
      </c>
      <c r="S33" s="220">
        <v>10.59</v>
      </c>
      <c r="T33" s="122"/>
    </row>
    <row r="34" spans="1:20" s="123" customFormat="1" ht="94.5" x14ac:dyDescent="0.25">
      <c r="A34" s="72">
        <v>18</v>
      </c>
      <c r="B34" s="207" t="s">
        <v>100</v>
      </c>
      <c r="C34" s="109" t="s">
        <v>59</v>
      </c>
      <c r="D34" s="207" t="s">
        <v>75</v>
      </c>
      <c r="E34" s="207" t="s">
        <v>75</v>
      </c>
      <c r="F34" s="208">
        <v>6110209900</v>
      </c>
      <c r="G34" s="207" t="s">
        <v>61</v>
      </c>
      <c r="H34" s="109" t="s">
        <v>41</v>
      </c>
      <c r="I34" s="207">
        <v>25</v>
      </c>
      <c r="J34" s="74">
        <f t="shared" si="0"/>
        <v>5.79</v>
      </c>
      <c r="K34" s="74">
        <f t="shared" si="1"/>
        <v>144.75</v>
      </c>
      <c r="L34" s="110">
        <f t="shared" si="2"/>
        <v>0.89982728842832471</v>
      </c>
      <c r="M34" s="74">
        <f t="shared" si="3"/>
        <v>0.57999999999999996</v>
      </c>
      <c r="N34" s="74">
        <f t="shared" si="4"/>
        <v>14.5</v>
      </c>
      <c r="O34" s="73" t="s">
        <v>74</v>
      </c>
      <c r="P34" s="208" t="s">
        <v>53</v>
      </c>
      <c r="Q34" s="127">
        <f t="shared" si="5"/>
        <v>7.6</v>
      </c>
      <c r="R34" s="215">
        <v>8</v>
      </c>
      <c r="S34" s="118">
        <v>19.02</v>
      </c>
      <c r="T34" s="122"/>
    </row>
    <row r="35" spans="1:20" s="123" customFormat="1" ht="78.75" x14ac:dyDescent="0.25">
      <c r="A35" s="72">
        <v>19</v>
      </c>
      <c r="B35" s="207" t="s">
        <v>102</v>
      </c>
      <c r="C35" s="109" t="s">
        <v>59</v>
      </c>
      <c r="D35" s="207" t="s">
        <v>180</v>
      </c>
      <c r="E35" s="207" t="s">
        <v>180</v>
      </c>
      <c r="F35" s="208">
        <v>6110209900</v>
      </c>
      <c r="G35" s="207" t="s">
        <v>61</v>
      </c>
      <c r="H35" s="109" t="s">
        <v>41</v>
      </c>
      <c r="I35" s="207">
        <v>27</v>
      </c>
      <c r="J35" s="74">
        <f t="shared" si="0"/>
        <v>6.7</v>
      </c>
      <c r="K35" s="74">
        <f t="shared" si="1"/>
        <v>180.9</v>
      </c>
      <c r="L35" s="110">
        <f t="shared" si="2"/>
        <v>0.9</v>
      </c>
      <c r="M35" s="74">
        <f t="shared" si="3"/>
        <v>0.67</v>
      </c>
      <c r="N35" s="74">
        <f t="shared" si="4"/>
        <v>18.09</v>
      </c>
      <c r="O35" s="73" t="s">
        <v>74</v>
      </c>
      <c r="P35" s="208" t="s">
        <v>53</v>
      </c>
      <c r="Q35" s="127">
        <f t="shared" si="5"/>
        <v>9.5</v>
      </c>
      <c r="R35" s="215">
        <v>10</v>
      </c>
      <c r="S35" s="220">
        <v>19.02</v>
      </c>
    </row>
    <row r="36" spans="1:20" s="123" customFormat="1" ht="110.25" x14ac:dyDescent="0.25">
      <c r="A36" s="72">
        <v>20</v>
      </c>
      <c r="B36" s="207" t="s">
        <v>104</v>
      </c>
      <c r="C36" s="109" t="s">
        <v>59</v>
      </c>
      <c r="D36" s="207" t="s">
        <v>184</v>
      </c>
      <c r="E36" s="207" t="s">
        <v>184</v>
      </c>
      <c r="F36" s="208">
        <v>6110209900</v>
      </c>
      <c r="G36" s="207" t="s">
        <v>60</v>
      </c>
      <c r="H36" s="109" t="s">
        <v>41</v>
      </c>
      <c r="I36" s="207">
        <v>30</v>
      </c>
      <c r="J36" s="74">
        <f t="shared" si="0"/>
        <v>3.0199999999999996</v>
      </c>
      <c r="K36" s="74">
        <f t="shared" si="1"/>
        <v>90.6</v>
      </c>
      <c r="L36" s="110">
        <f t="shared" si="2"/>
        <v>0.90066225165562908</v>
      </c>
      <c r="M36" s="74">
        <f t="shared" si="3"/>
        <v>0.3</v>
      </c>
      <c r="N36" s="74">
        <f t="shared" si="4"/>
        <v>9</v>
      </c>
      <c r="O36" s="73" t="s">
        <v>74</v>
      </c>
      <c r="P36" s="208" t="s">
        <v>53</v>
      </c>
      <c r="Q36" s="127">
        <f t="shared" si="5"/>
        <v>4.75</v>
      </c>
      <c r="R36" s="215">
        <v>5</v>
      </c>
      <c r="S36" s="118">
        <v>19.02</v>
      </c>
    </row>
    <row r="37" spans="1:20" s="123" customFormat="1" ht="94.5" x14ac:dyDescent="0.25">
      <c r="A37" s="72">
        <v>21</v>
      </c>
      <c r="B37" s="207" t="s">
        <v>105</v>
      </c>
      <c r="C37" s="109" t="s">
        <v>59</v>
      </c>
      <c r="D37" s="207" t="s">
        <v>185</v>
      </c>
      <c r="E37" s="207" t="s">
        <v>185</v>
      </c>
      <c r="F37" s="208">
        <v>6110209900</v>
      </c>
      <c r="G37" s="207" t="s">
        <v>61</v>
      </c>
      <c r="H37" s="109" t="s">
        <v>41</v>
      </c>
      <c r="I37" s="207">
        <v>30</v>
      </c>
      <c r="J37" s="74">
        <f t="shared" si="0"/>
        <v>3.0199999999999996</v>
      </c>
      <c r="K37" s="74">
        <f t="shared" si="1"/>
        <v>90.6</v>
      </c>
      <c r="L37" s="110">
        <f t="shared" si="2"/>
        <v>0.90066225165562908</v>
      </c>
      <c r="M37" s="74">
        <f t="shared" si="3"/>
        <v>0.3</v>
      </c>
      <c r="N37" s="74">
        <f t="shared" si="4"/>
        <v>9</v>
      </c>
      <c r="O37" s="73" t="s">
        <v>74</v>
      </c>
      <c r="P37" s="208" t="s">
        <v>53</v>
      </c>
      <c r="Q37" s="127">
        <f t="shared" si="5"/>
        <v>4.75</v>
      </c>
      <c r="R37" s="215">
        <v>5</v>
      </c>
      <c r="S37" s="220">
        <v>19.02</v>
      </c>
      <c r="T37" s="122"/>
    </row>
    <row r="38" spans="1:20" s="123" customFormat="1" ht="94.5" x14ac:dyDescent="0.25">
      <c r="A38" s="72">
        <v>22</v>
      </c>
      <c r="B38" s="207" t="s">
        <v>100</v>
      </c>
      <c r="C38" s="109" t="s">
        <v>59</v>
      </c>
      <c r="D38" s="207" t="s">
        <v>65</v>
      </c>
      <c r="E38" s="207" t="s">
        <v>65</v>
      </c>
      <c r="F38" s="208">
        <v>6110209900</v>
      </c>
      <c r="G38" s="207" t="s">
        <v>61</v>
      </c>
      <c r="H38" s="109" t="s">
        <v>41</v>
      </c>
      <c r="I38" s="207">
        <v>32</v>
      </c>
      <c r="J38" s="74">
        <f t="shared" si="0"/>
        <v>5.6499999999999995</v>
      </c>
      <c r="K38" s="74">
        <f t="shared" si="1"/>
        <v>180.8</v>
      </c>
      <c r="L38" s="110">
        <f t="shared" si="2"/>
        <v>0.89911504424778765</v>
      </c>
      <c r="M38" s="74">
        <f t="shared" si="3"/>
        <v>0.56999999999999995</v>
      </c>
      <c r="N38" s="74">
        <f t="shared" si="4"/>
        <v>18.239999999999998</v>
      </c>
      <c r="O38" s="73" t="s">
        <v>74</v>
      </c>
      <c r="P38" s="208" t="s">
        <v>53</v>
      </c>
      <c r="Q38" s="127">
        <f t="shared" si="5"/>
        <v>9.5</v>
      </c>
      <c r="R38" s="215">
        <v>10</v>
      </c>
      <c r="S38" s="118">
        <v>19.02</v>
      </c>
      <c r="T38" s="122"/>
    </row>
    <row r="39" spans="1:20" s="123" customFormat="1" ht="110.25" x14ac:dyDescent="0.25">
      <c r="A39" s="72">
        <v>23</v>
      </c>
      <c r="B39" s="207" t="s">
        <v>106</v>
      </c>
      <c r="C39" s="109" t="s">
        <v>59</v>
      </c>
      <c r="D39" s="207" t="s">
        <v>184</v>
      </c>
      <c r="E39" s="207" t="s">
        <v>184</v>
      </c>
      <c r="F39" s="208">
        <v>6110209900</v>
      </c>
      <c r="G39" s="207" t="s">
        <v>60</v>
      </c>
      <c r="H39" s="109" t="s">
        <v>41</v>
      </c>
      <c r="I39" s="207">
        <v>85</v>
      </c>
      <c r="J39" s="74">
        <f t="shared" si="0"/>
        <v>2.6599999999999997</v>
      </c>
      <c r="K39" s="74">
        <f t="shared" si="1"/>
        <v>226.1</v>
      </c>
      <c r="L39" s="110">
        <f t="shared" si="2"/>
        <v>0.89849624060150379</v>
      </c>
      <c r="M39" s="74">
        <f t="shared" si="3"/>
        <v>0.27</v>
      </c>
      <c r="N39" s="74">
        <f t="shared" si="4"/>
        <v>22.95</v>
      </c>
      <c r="O39" s="73" t="s">
        <v>74</v>
      </c>
      <c r="P39" s="208">
        <v>1</v>
      </c>
      <c r="Q39" s="127">
        <f t="shared" si="5"/>
        <v>11.879999999999999</v>
      </c>
      <c r="R39" s="215">
        <v>12.5</v>
      </c>
      <c r="S39" s="220">
        <v>19.02</v>
      </c>
    </row>
    <row r="40" spans="1:20" s="123" customFormat="1" ht="110.25" x14ac:dyDescent="0.25">
      <c r="A40" s="72">
        <v>24</v>
      </c>
      <c r="B40" s="207" t="s">
        <v>107</v>
      </c>
      <c r="C40" s="109" t="s">
        <v>59</v>
      </c>
      <c r="D40" s="207" t="s">
        <v>78</v>
      </c>
      <c r="E40" s="207" t="s">
        <v>78</v>
      </c>
      <c r="F40" s="207">
        <v>6110309900</v>
      </c>
      <c r="G40" s="207" t="s">
        <v>60</v>
      </c>
      <c r="H40" s="109" t="s">
        <v>41</v>
      </c>
      <c r="I40" s="207">
        <v>2</v>
      </c>
      <c r="J40" s="74">
        <f t="shared" si="0"/>
        <v>12.36</v>
      </c>
      <c r="K40" s="74">
        <f t="shared" si="1"/>
        <v>24.72</v>
      </c>
      <c r="L40" s="110">
        <f t="shared" si="2"/>
        <v>0.89967637540453071</v>
      </c>
      <c r="M40" s="74">
        <f t="shared" si="3"/>
        <v>1.24</v>
      </c>
      <c r="N40" s="74">
        <f t="shared" si="4"/>
        <v>2.48</v>
      </c>
      <c r="O40" s="73" t="s">
        <v>74</v>
      </c>
      <c r="P40" s="208" t="s">
        <v>53</v>
      </c>
      <c r="Q40" s="127">
        <f t="shared" si="5"/>
        <v>0.95</v>
      </c>
      <c r="R40" s="215">
        <v>1</v>
      </c>
      <c r="S40" s="118">
        <v>26.02</v>
      </c>
    </row>
    <row r="41" spans="1:20" s="123" customFormat="1" ht="94.5" x14ac:dyDescent="0.25">
      <c r="A41" s="72">
        <v>25</v>
      </c>
      <c r="B41" s="207" t="s">
        <v>108</v>
      </c>
      <c r="C41" s="109" t="s">
        <v>59</v>
      </c>
      <c r="D41" s="207" t="s">
        <v>78</v>
      </c>
      <c r="E41" s="207" t="s">
        <v>78</v>
      </c>
      <c r="F41" s="207">
        <v>6110309900</v>
      </c>
      <c r="G41" s="207" t="s">
        <v>60</v>
      </c>
      <c r="H41" s="109" t="s">
        <v>41</v>
      </c>
      <c r="I41" s="207">
        <v>4</v>
      </c>
      <c r="J41" s="74">
        <f t="shared" si="0"/>
        <v>9.31</v>
      </c>
      <c r="K41" s="74">
        <f t="shared" si="1"/>
        <v>37.24</v>
      </c>
      <c r="L41" s="110">
        <f t="shared" si="2"/>
        <v>0.9001074113856069</v>
      </c>
      <c r="M41" s="74">
        <f t="shared" si="3"/>
        <v>0.93</v>
      </c>
      <c r="N41" s="74">
        <f t="shared" si="4"/>
        <v>3.72</v>
      </c>
      <c r="O41" s="73" t="s">
        <v>74</v>
      </c>
      <c r="P41" s="208" t="s">
        <v>53</v>
      </c>
      <c r="Q41" s="127">
        <f t="shared" si="5"/>
        <v>1.43</v>
      </c>
      <c r="R41" s="215">
        <v>1.5</v>
      </c>
      <c r="S41" s="220">
        <v>26.02</v>
      </c>
    </row>
    <row r="42" spans="1:20" s="123" customFormat="1" ht="94.5" x14ac:dyDescent="0.25">
      <c r="A42" s="72">
        <v>26</v>
      </c>
      <c r="B42" s="207" t="s">
        <v>109</v>
      </c>
      <c r="C42" s="109" t="s">
        <v>59</v>
      </c>
      <c r="D42" s="207" t="s">
        <v>78</v>
      </c>
      <c r="E42" s="207" t="s">
        <v>78</v>
      </c>
      <c r="F42" s="208">
        <v>6110309900</v>
      </c>
      <c r="G42" s="207" t="s">
        <v>60</v>
      </c>
      <c r="H42" s="109" t="s">
        <v>41</v>
      </c>
      <c r="I42" s="207">
        <v>4</v>
      </c>
      <c r="J42" s="74">
        <f t="shared" si="0"/>
        <v>6.18</v>
      </c>
      <c r="K42" s="74">
        <f t="shared" si="1"/>
        <v>24.72</v>
      </c>
      <c r="L42" s="110">
        <f t="shared" si="2"/>
        <v>0.89967637540453071</v>
      </c>
      <c r="M42" s="74">
        <f t="shared" si="3"/>
        <v>0.62</v>
      </c>
      <c r="N42" s="74">
        <f t="shared" si="4"/>
        <v>2.48</v>
      </c>
      <c r="O42" s="73" t="s">
        <v>74</v>
      </c>
      <c r="P42" s="208" t="s">
        <v>53</v>
      </c>
      <c r="Q42" s="127">
        <f t="shared" si="5"/>
        <v>0.95</v>
      </c>
      <c r="R42" s="215">
        <v>1</v>
      </c>
      <c r="S42" s="118">
        <v>26.02</v>
      </c>
    </row>
    <row r="43" spans="1:20" s="123" customFormat="1" ht="126" x14ac:dyDescent="0.25">
      <c r="A43" s="72">
        <v>27</v>
      </c>
      <c r="B43" s="207" t="s">
        <v>110</v>
      </c>
      <c r="C43" s="109" t="s">
        <v>59</v>
      </c>
      <c r="D43" s="207" t="s">
        <v>78</v>
      </c>
      <c r="E43" s="207" t="s">
        <v>78</v>
      </c>
      <c r="F43" s="208">
        <v>6110309900</v>
      </c>
      <c r="G43" s="207" t="s">
        <v>60</v>
      </c>
      <c r="H43" s="109" t="s">
        <v>41</v>
      </c>
      <c r="I43" s="207">
        <v>5</v>
      </c>
      <c r="J43" s="74">
        <f t="shared" si="0"/>
        <v>7.45</v>
      </c>
      <c r="K43" s="74">
        <f t="shared" si="1"/>
        <v>37.25</v>
      </c>
      <c r="L43" s="110">
        <f t="shared" si="2"/>
        <v>0.89932885906040272</v>
      </c>
      <c r="M43" s="74">
        <f t="shared" si="3"/>
        <v>0.75</v>
      </c>
      <c r="N43" s="74">
        <f t="shared" si="4"/>
        <v>3.75</v>
      </c>
      <c r="O43" s="73" t="s">
        <v>74</v>
      </c>
      <c r="P43" s="208">
        <v>1</v>
      </c>
      <c r="Q43" s="127">
        <f t="shared" si="5"/>
        <v>1.43</v>
      </c>
      <c r="R43" s="215">
        <v>1.5</v>
      </c>
      <c r="S43" s="220">
        <v>26.02</v>
      </c>
      <c r="T43" s="122"/>
    </row>
    <row r="44" spans="1:20" s="123" customFormat="1" ht="94.5" x14ac:dyDescent="0.25">
      <c r="A44" s="72">
        <v>28</v>
      </c>
      <c r="B44" s="207" t="s">
        <v>111</v>
      </c>
      <c r="C44" s="109" t="s">
        <v>59</v>
      </c>
      <c r="D44" s="207" t="s">
        <v>69</v>
      </c>
      <c r="E44" s="207" t="s">
        <v>69</v>
      </c>
      <c r="F44" s="207">
        <v>6110309900</v>
      </c>
      <c r="G44" s="207" t="s">
        <v>61</v>
      </c>
      <c r="H44" s="109" t="s">
        <v>41</v>
      </c>
      <c r="I44" s="207">
        <v>6</v>
      </c>
      <c r="J44" s="74">
        <f t="shared" si="0"/>
        <v>10.78</v>
      </c>
      <c r="K44" s="74">
        <f t="shared" si="1"/>
        <v>64.680000000000007</v>
      </c>
      <c r="L44" s="110">
        <f t="shared" si="2"/>
        <v>0.8998144712430427</v>
      </c>
      <c r="M44" s="74">
        <f t="shared" si="3"/>
        <v>1.08</v>
      </c>
      <c r="N44" s="74">
        <f t="shared" si="4"/>
        <v>6.48</v>
      </c>
      <c r="O44" s="73" t="s">
        <v>74</v>
      </c>
      <c r="P44" s="208" t="s">
        <v>53</v>
      </c>
      <c r="Q44" s="127">
        <f t="shared" si="5"/>
        <v>1.9</v>
      </c>
      <c r="R44" s="215">
        <v>2</v>
      </c>
      <c r="S44" s="118">
        <v>34.020000000000003</v>
      </c>
      <c r="T44" s="122"/>
    </row>
    <row r="45" spans="1:20" s="123" customFormat="1" ht="94.5" x14ac:dyDescent="0.25">
      <c r="A45" s="72">
        <v>29</v>
      </c>
      <c r="B45" s="207" t="s">
        <v>112</v>
      </c>
      <c r="C45" s="109" t="s">
        <v>59</v>
      </c>
      <c r="D45" s="207" t="s">
        <v>183</v>
      </c>
      <c r="E45" s="207" t="s">
        <v>183</v>
      </c>
      <c r="F45" s="208">
        <v>6110309900</v>
      </c>
      <c r="G45" s="207" t="s">
        <v>63</v>
      </c>
      <c r="H45" s="109" t="s">
        <v>41</v>
      </c>
      <c r="I45" s="207">
        <v>6</v>
      </c>
      <c r="J45" s="74">
        <f t="shared" si="0"/>
        <v>3.3</v>
      </c>
      <c r="K45" s="74">
        <f t="shared" si="1"/>
        <v>19.8</v>
      </c>
      <c r="L45" s="110">
        <f t="shared" si="2"/>
        <v>0.9</v>
      </c>
      <c r="M45" s="74">
        <f t="shared" si="3"/>
        <v>0.33</v>
      </c>
      <c r="N45" s="74">
        <f t="shared" si="4"/>
        <v>1.98</v>
      </c>
      <c r="O45" s="73" t="s">
        <v>74</v>
      </c>
      <c r="P45" s="208" t="s">
        <v>53</v>
      </c>
      <c r="Q45" s="127">
        <f t="shared" si="5"/>
        <v>1.43</v>
      </c>
      <c r="R45" s="215">
        <v>1.5</v>
      </c>
      <c r="S45" s="220">
        <v>13.82</v>
      </c>
      <c r="T45" s="122"/>
    </row>
    <row r="46" spans="1:20" s="123" customFormat="1" ht="78.75" x14ac:dyDescent="0.25">
      <c r="A46" s="72">
        <v>30</v>
      </c>
      <c r="B46" s="207" t="s">
        <v>113</v>
      </c>
      <c r="C46" s="109" t="s">
        <v>59</v>
      </c>
      <c r="D46" s="207" t="s">
        <v>182</v>
      </c>
      <c r="E46" s="207" t="s">
        <v>182</v>
      </c>
      <c r="F46" s="208">
        <v>6110309900</v>
      </c>
      <c r="G46" s="207" t="s">
        <v>61</v>
      </c>
      <c r="H46" s="109" t="s">
        <v>41</v>
      </c>
      <c r="I46" s="207">
        <v>9</v>
      </c>
      <c r="J46" s="74">
        <f t="shared" si="0"/>
        <v>10.78</v>
      </c>
      <c r="K46" s="74">
        <f t="shared" si="1"/>
        <v>97.02</v>
      </c>
      <c r="L46" s="110">
        <f t="shared" si="2"/>
        <v>0.8998144712430427</v>
      </c>
      <c r="M46" s="74">
        <f t="shared" si="3"/>
        <v>1.08</v>
      </c>
      <c r="N46" s="74">
        <f t="shared" si="4"/>
        <v>9.7200000000000006</v>
      </c>
      <c r="O46" s="73" t="s">
        <v>74</v>
      </c>
      <c r="P46" s="208" t="s">
        <v>53</v>
      </c>
      <c r="Q46" s="127">
        <f t="shared" si="5"/>
        <v>2.85</v>
      </c>
      <c r="R46" s="215">
        <v>3</v>
      </c>
      <c r="S46" s="118">
        <v>34.020000000000003</v>
      </c>
      <c r="T46" s="122"/>
    </row>
    <row r="47" spans="1:20" s="123" customFormat="1" ht="110.25" x14ac:dyDescent="0.25">
      <c r="A47" s="72">
        <v>31</v>
      </c>
      <c r="B47" s="207" t="s">
        <v>107</v>
      </c>
      <c r="C47" s="109" t="s">
        <v>59</v>
      </c>
      <c r="D47" s="207" t="s">
        <v>78</v>
      </c>
      <c r="E47" s="207" t="s">
        <v>78</v>
      </c>
      <c r="F47" s="207">
        <v>6110309900</v>
      </c>
      <c r="G47" s="207" t="s">
        <v>60</v>
      </c>
      <c r="H47" s="109" t="s">
        <v>41</v>
      </c>
      <c r="I47" s="207">
        <v>10</v>
      </c>
      <c r="J47" s="74">
        <f t="shared" si="0"/>
        <v>7.42</v>
      </c>
      <c r="K47" s="74">
        <f t="shared" si="1"/>
        <v>74.2</v>
      </c>
      <c r="L47" s="110">
        <f t="shared" si="2"/>
        <v>0.90026954177897578</v>
      </c>
      <c r="M47" s="74">
        <f t="shared" si="3"/>
        <v>0.74</v>
      </c>
      <c r="N47" s="74">
        <f t="shared" si="4"/>
        <v>7.4</v>
      </c>
      <c r="O47" s="73" t="s">
        <v>74</v>
      </c>
      <c r="P47" s="208" t="s">
        <v>53</v>
      </c>
      <c r="Q47" s="127">
        <f t="shared" si="5"/>
        <v>2.85</v>
      </c>
      <c r="R47" s="215">
        <v>3</v>
      </c>
      <c r="S47" s="220">
        <v>26.02</v>
      </c>
      <c r="T47" s="122"/>
    </row>
    <row r="48" spans="1:20" s="123" customFormat="1" ht="78.75" x14ac:dyDescent="0.25">
      <c r="A48" s="72">
        <v>32</v>
      </c>
      <c r="B48" s="207" t="s">
        <v>114</v>
      </c>
      <c r="C48" s="109" t="s">
        <v>59</v>
      </c>
      <c r="D48" s="207" t="s">
        <v>79</v>
      </c>
      <c r="E48" s="207" t="s">
        <v>79</v>
      </c>
      <c r="F48" s="208">
        <v>6110309900</v>
      </c>
      <c r="G48" s="207" t="s">
        <v>60</v>
      </c>
      <c r="H48" s="109" t="s">
        <v>41</v>
      </c>
      <c r="I48" s="207">
        <v>10</v>
      </c>
      <c r="J48" s="74">
        <f t="shared" si="0"/>
        <v>4.95</v>
      </c>
      <c r="K48" s="74">
        <f t="shared" si="1"/>
        <v>49.5</v>
      </c>
      <c r="L48" s="110">
        <f t="shared" si="2"/>
        <v>0.89898989898989901</v>
      </c>
      <c r="M48" s="74">
        <f t="shared" si="3"/>
        <v>0.5</v>
      </c>
      <c r="N48" s="74">
        <f t="shared" si="4"/>
        <v>5</v>
      </c>
      <c r="O48" s="73" t="s">
        <v>74</v>
      </c>
      <c r="P48" s="208" t="s">
        <v>53</v>
      </c>
      <c r="Q48" s="127">
        <f t="shared" si="5"/>
        <v>1.9</v>
      </c>
      <c r="R48" s="215">
        <v>2</v>
      </c>
      <c r="S48" s="118">
        <v>26.02</v>
      </c>
      <c r="T48" s="122"/>
    </row>
    <row r="49" spans="1:20" s="123" customFormat="1" ht="94.5" x14ac:dyDescent="0.25">
      <c r="A49" s="72">
        <v>33</v>
      </c>
      <c r="B49" s="207" t="s">
        <v>115</v>
      </c>
      <c r="C49" s="109" t="s">
        <v>59</v>
      </c>
      <c r="D49" s="207" t="s">
        <v>186</v>
      </c>
      <c r="E49" s="207" t="s">
        <v>186</v>
      </c>
      <c r="F49" s="208">
        <v>6110309900</v>
      </c>
      <c r="G49" s="207" t="s">
        <v>60</v>
      </c>
      <c r="H49" s="109" t="s">
        <v>41</v>
      </c>
      <c r="I49" s="207">
        <v>10</v>
      </c>
      <c r="J49" s="74">
        <f t="shared" si="0"/>
        <v>4.95</v>
      </c>
      <c r="K49" s="74">
        <f t="shared" si="1"/>
        <v>49.5</v>
      </c>
      <c r="L49" s="110">
        <f t="shared" si="2"/>
        <v>0.89898989898989901</v>
      </c>
      <c r="M49" s="74">
        <f t="shared" si="3"/>
        <v>0.5</v>
      </c>
      <c r="N49" s="74">
        <f t="shared" si="4"/>
        <v>5</v>
      </c>
      <c r="O49" s="73" t="s">
        <v>74</v>
      </c>
      <c r="P49" s="208" t="s">
        <v>53</v>
      </c>
      <c r="Q49" s="127">
        <f t="shared" si="5"/>
        <v>1.9</v>
      </c>
      <c r="R49" s="215">
        <v>2</v>
      </c>
      <c r="S49" s="220">
        <v>26.02</v>
      </c>
      <c r="T49" s="122"/>
    </row>
    <row r="50" spans="1:20" s="123" customFormat="1" ht="94.5" x14ac:dyDescent="0.25">
      <c r="A50" s="72">
        <v>34</v>
      </c>
      <c r="B50" s="207" t="s">
        <v>116</v>
      </c>
      <c r="C50" s="109" t="s">
        <v>59</v>
      </c>
      <c r="D50" s="207" t="s">
        <v>78</v>
      </c>
      <c r="E50" s="207" t="s">
        <v>78</v>
      </c>
      <c r="F50" s="207">
        <v>6110309900</v>
      </c>
      <c r="G50" s="207" t="s">
        <v>60</v>
      </c>
      <c r="H50" s="109" t="s">
        <v>41</v>
      </c>
      <c r="I50" s="207">
        <v>11</v>
      </c>
      <c r="J50" s="74">
        <f t="shared" si="0"/>
        <v>8.99</v>
      </c>
      <c r="K50" s="74">
        <f t="shared" si="1"/>
        <v>98.89</v>
      </c>
      <c r="L50" s="110">
        <f t="shared" si="2"/>
        <v>0.89988876529477202</v>
      </c>
      <c r="M50" s="74">
        <f t="shared" si="3"/>
        <v>0.9</v>
      </c>
      <c r="N50" s="74">
        <f t="shared" si="4"/>
        <v>9.9</v>
      </c>
      <c r="O50" s="73" t="s">
        <v>74</v>
      </c>
      <c r="P50" s="208" t="s">
        <v>53</v>
      </c>
      <c r="Q50" s="127">
        <f t="shared" si="5"/>
        <v>3.8</v>
      </c>
      <c r="R50" s="215">
        <v>4</v>
      </c>
      <c r="S50" s="118">
        <v>26.02</v>
      </c>
      <c r="T50" s="122"/>
    </row>
    <row r="51" spans="1:20" s="123" customFormat="1" ht="78.75" x14ac:dyDescent="0.25">
      <c r="A51" s="72">
        <v>35</v>
      </c>
      <c r="B51" s="207" t="s">
        <v>117</v>
      </c>
      <c r="C51" s="109" t="s">
        <v>59</v>
      </c>
      <c r="D51" s="207" t="s">
        <v>182</v>
      </c>
      <c r="E51" s="207" t="s">
        <v>182</v>
      </c>
      <c r="F51" s="207">
        <v>6110309900</v>
      </c>
      <c r="G51" s="207" t="s">
        <v>61</v>
      </c>
      <c r="H51" s="109" t="s">
        <v>41</v>
      </c>
      <c r="I51" s="207">
        <v>15</v>
      </c>
      <c r="J51" s="74">
        <f t="shared" si="0"/>
        <v>6.47</v>
      </c>
      <c r="K51" s="74">
        <f t="shared" si="1"/>
        <v>97.05</v>
      </c>
      <c r="L51" s="110">
        <f t="shared" si="2"/>
        <v>0.89953632148377127</v>
      </c>
      <c r="M51" s="74">
        <f t="shared" si="3"/>
        <v>0.65</v>
      </c>
      <c r="N51" s="74">
        <f t="shared" si="4"/>
        <v>9.75</v>
      </c>
      <c r="O51" s="73" t="s">
        <v>74</v>
      </c>
      <c r="P51" s="208" t="s">
        <v>53</v>
      </c>
      <c r="Q51" s="127">
        <f t="shared" si="5"/>
        <v>2.85</v>
      </c>
      <c r="R51" s="215">
        <v>3</v>
      </c>
      <c r="S51" s="220">
        <v>34.020000000000003</v>
      </c>
      <c r="T51" s="122"/>
    </row>
    <row r="52" spans="1:20" s="123" customFormat="1" ht="126" x14ac:dyDescent="0.25">
      <c r="A52" s="72">
        <v>36</v>
      </c>
      <c r="B52" s="207" t="s">
        <v>118</v>
      </c>
      <c r="C52" s="109" t="s">
        <v>59</v>
      </c>
      <c r="D52" s="207" t="s">
        <v>64</v>
      </c>
      <c r="E52" s="207" t="s">
        <v>64</v>
      </c>
      <c r="F52" s="208">
        <v>6110309900</v>
      </c>
      <c r="G52" s="207" t="s">
        <v>60</v>
      </c>
      <c r="H52" s="109" t="s">
        <v>41</v>
      </c>
      <c r="I52" s="207">
        <v>15</v>
      </c>
      <c r="J52" s="74">
        <f t="shared" si="0"/>
        <v>18.64</v>
      </c>
      <c r="K52" s="74">
        <f t="shared" si="1"/>
        <v>279.60000000000002</v>
      </c>
      <c r="L52" s="110">
        <f t="shared" si="2"/>
        <v>0.90021459227467815</v>
      </c>
      <c r="M52" s="74">
        <f t="shared" si="3"/>
        <v>1.86</v>
      </c>
      <c r="N52" s="74">
        <f t="shared" si="4"/>
        <v>27.9</v>
      </c>
      <c r="O52" s="73" t="s">
        <v>74</v>
      </c>
      <c r="P52" s="208">
        <v>1</v>
      </c>
      <c r="Q52" s="127">
        <f t="shared" si="5"/>
        <v>10.74</v>
      </c>
      <c r="R52" s="215">
        <v>11.3</v>
      </c>
      <c r="S52" s="118">
        <v>26.02</v>
      </c>
      <c r="T52" s="122"/>
    </row>
    <row r="53" spans="1:20" s="123" customFormat="1" ht="78.75" x14ac:dyDescent="0.25">
      <c r="A53" s="72">
        <v>37</v>
      </c>
      <c r="B53" s="207" t="s">
        <v>119</v>
      </c>
      <c r="C53" s="109" t="s">
        <v>59</v>
      </c>
      <c r="D53" s="73" t="s">
        <v>187</v>
      </c>
      <c r="E53" s="73" t="s">
        <v>187</v>
      </c>
      <c r="F53" s="208">
        <v>6110309900</v>
      </c>
      <c r="G53" s="207" t="s">
        <v>60</v>
      </c>
      <c r="H53" s="109" t="s">
        <v>41</v>
      </c>
      <c r="I53" s="207">
        <v>16</v>
      </c>
      <c r="J53" s="74">
        <f t="shared" si="0"/>
        <v>4.0199999999999996</v>
      </c>
      <c r="K53" s="74">
        <f t="shared" si="1"/>
        <v>64.319999999999993</v>
      </c>
      <c r="L53" s="110">
        <f t="shared" si="2"/>
        <v>0.90049751243781095</v>
      </c>
      <c r="M53" s="74">
        <f t="shared" si="3"/>
        <v>0.4</v>
      </c>
      <c r="N53" s="74">
        <f t="shared" si="4"/>
        <v>6.4</v>
      </c>
      <c r="O53" s="73" t="s">
        <v>74</v>
      </c>
      <c r="P53" s="208" t="s">
        <v>53</v>
      </c>
      <c r="Q53" s="127">
        <f t="shared" si="5"/>
        <v>2.4700000000000002</v>
      </c>
      <c r="R53" s="215">
        <v>2.6</v>
      </c>
      <c r="S53" s="220">
        <v>26.02</v>
      </c>
      <c r="T53" s="122"/>
    </row>
    <row r="54" spans="1:20" s="123" customFormat="1" ht="110.25" x14ac:dyDescent="0.25">
      <c r="A54" s="72">
        <v>38</v>
      </c>
      <c r="B54" s="207" t="s">
        <v>244</v>
      </c>
      <c r="C54" s="109" t="s">
        <v>59</v>
      </c>
      <c r="D54" s="207" t="s">
        <v>78</v>
      </c>
      <c r="E54" s="207" t="s">
        <v>78</v>
      </c>
      <c r="F54" s="208">
        <v>6110309900</v>
      </c>
      <c r="G54" s="207" t="s">
        <v>60</v>
      </c>
      <c r="H54" s="109" t="s">
        <v>41</v>
      </c>
      <c r="I54" s="207">
        <v>17</v>
      </c>
      <c r="J54" s="74">
        <f t="shared" si="0"/>
        <v>8.01</v>
      </c>
      <c r="K54" s="74">
        <f t="shared" si="1"/>
        <v>136.16999999999999</v>
      </c>
      <c r="L54" s="110">
        <f t="shared" si="2"/>
        <v>0.90012484394506864</v>
      </c>
      <c r="M54" s="74">
        <f t="shared" si="3"/>
        <v>0.8</v>
      </c>
      <c r="N54" s="74">
        <f t="shared" si="4"/>
        <v>13.6</v>
      </c>
      <c r="O54" s="73" t="s">
        <v>74</v>
      </c>
      <c r="P54" s="208" t="s">
        <v>53</v>
      </c>
      <c r="Q54" s="127">
        <f t="shared" si="5"/>
        <v>5.2299999999999995</v>
      </c>
      <c r="R54" s="215">
        <v>5.5</v>
      </c>
      <c r="S54" s="118">
        <v>26.02</v>
      </c>
      <c r="T54" s="122"/>
    </row>
    <row r="55" spans="1:20" s="123" customFormat="1" ht="94.5" x14ac:dyDescent="0.25">
      <c r="A55" s="72">
        <v>39</v>
      </c>
      <c r="B55" s="207" t="s">
        <v>120</v>
      </c>
      <c r="C55" s="109" t="s">
        <v>59</v>
      </c>
      <c r="D55" s="207" t="s">
        <v>188</v>
      </c>
      <c r="E55" s="207" t="s">
        <v>188</v>
      </c>
      <c r="F55" s="208">
        <v>6110309900</v>
      </c>
      <c r="G55" s="207" t="s">
        <v>60</v>
      </c>
      <c r="H55" s="109" t="s">
        <v>41</v>
      </c>
      <c r="I55" s="207">
        <v>20</v>
      </c>
      <c r="J55" s="74">
        <f t="shared" si="0"/>
        <v>4.95</v>
      </c>
      <c r="K55" s="74">
        <f t="shared" si="1"/>
        <v>99</v>
      </c>
      <c r="L55" s="110">
        <f t="shared" si="2"/>
        <v>0.89898989898989901</v>
      </c>
      <c r="M55" s="74">
        <f t="shared" si="3"/>
        <v>0.5</v>
      </c>
      <c r="N55" s="74">
        <f t="shared" si="4"/>
        <v>10</v>
      </c>
      <c r="O55" s="73" t="s">
        <v>74</v>
      </c>
      <c r="P55" s="208" t="s">
        <v>53</v>
      </c>
      <c r="Q55" s="127">
        <f t="shared" si="5"/>
        <v>3.8</v>
      </c>
      <c r="R55" s="215">
        <v>4</v>
      </c>
      <c r="S55" s="220">
        <v>26.02</v>
      </c>
      <c r="T55" s="122"/>
    </row>
    <row r="56" spans="1:20" s="123" customFormat="1" ht="126" x14ac:dyDescent="0.25">
      <c r="A56" s="72">
        <v>40</v>
      </c>
      <c r="B56" s="207" t="s">
        <v>110</v>
      </c>
      <c r="C56" s="109" t="s">
        <v>59</v>
      </c>
      <c r="D56" s="207" t="s">
        <v>78</v>
      </c>
      <c r="E56" s="207" t="s">
        <v>78</v>
      </c>
      <c r="F56" s="208">
        <v>6110309900</v>
      </c>
      <c r="G56" s="207" t="s">
        <v>60</v>
      </c>
      <c r="H56" s="109" t="s">
        <v>41</v>
      </c>
      <c r="I56" s="207">
        <v>20</v>
      </c>
      <c r="J56" s="74">
        <f t="shared" si="0"/>
        <v>5.9399999999999995</v>
      </c>
      <c r="K56" s="74">
        <f t="shared" si="1"/>
        <v>118.8</v>
      </c>
      <c r="L56" s="110">
        <f t="shared" si="2"/>
        <v>0.90067340067340063</v>
      </c>
      <c r="M56" s="74">
        <f t="shared" si="3"/>
        <v>0.59</v>
      </c>
      <c r="N56" s="74">
        <f t="shared" si="4"/>
        <v>11.8</v>
      </c>
      <c r="O56" s="73" t="s">
        <v>74</v>
      </c>
      <c r="P56" s="208">
        <v>1</v>
      </c>
      <c r="Q56" s="127">
        <f t="shared" si="5"/>
        <v>4.5599999999999996</v>
      </c>
      <c r="R56" s="215">
        <v>4.8</v>
      </c>
      <c r="S56" s="118">
        <v>26.02</v>
      </c>
      <c r="T56" s="122"/>
    </row>
    <row r="57" spans="1:20" s="123" customFormat="1" ht="94.5" x14ac:dyDescent="0.25">
      <c r="A57" s="72">
        <v>41</v>
      </c>
      <c r="B57" s="207" t="s">
        <v>121</v>
      </c>
      <c r="C57" s="109" t="s">
        <v>59</v>
      </c>
      <c r="D57" s="207" t="s">
        <v>189</v>
      </c>
      <c r="E57" s="207" t="s">
        <v>189</v>
      </c>
      <c r="F57" s="208">
        <v>6110309900</v>
      </c>
      <c r="G57" s="207" t="s">
        <v>60</v>
      </c>
      <c r="H57" s="109" t="s">
        <v>41</v>
      </c>
      <c r="I57" s="207">
        <v>20</v>
      </c>
      <c r="J57" s="74">
        <f t="shared" si="0"/>
        <v>4.95</v>
      </c>
      <c r="K57" s="74">
        <f t="shared" si="1"/>
        <v>99</v>
      </c>
      <c r="L57" s="110">
        <f t="shared" si="2"/>
        <v>0.89898989898989901</v>
      </c>
      <c r="M57" s="74">
        <f t="shared" si="3"/>
        <v>0.5</v>
      </c>
      <c r="N57" s="74">
        <f t="shared" si="4"/>
        <v>10</v>
      </c>
      <c r="O57" s="73" t="s">
        <v>74</v>
      </c>
      <c r="P57" s="208" t="s">
        <v>53</v>
      </c>
      <c r="Q57" s="127">
        <f t="shared" si="5"/>
        <v>3.8</v>
      </c>
      <c r="R57" s="215">
        <v>4</v>
      </c>
      <c r="S57" s="220">
        <v>26.02</v>
      </c>
      <c r="T57" s="122"/>
    </row>
    <row r="58" spans="1:20" s="123" customFormat="1" ht="78.75" x14ac:dyDescent="0.25">
      <c r="A58" s="72">
        <v>42</v>
      </c>
      <c r="B58" s="207" t="s">
        <v>122</v>
      </c>
      <c r="C58" s="109" t="s">
        <v>59</v>
      </c>
      <c r="D58" s="207" t="s">
        <v>183</v>
      </c>
      <c r="E58" s="207" t="s">
        <v>183</v>
      </c>
      <c r="F58" s="208">
        <v>6110309900</v>
      </c>
      <c r="G58" s="207" t="s">
        <v>63</v>
      </c>
      <c r="H58" s="109" t="s">
        <v>41</v>
      </c>
      <c r="I58" s="207">
        <v>20</v>
      </c>
      <c r="J58" s="74">
        <f t="shared" si="0"/>
        <v>3.94</v>
      </c>
      <c r="K58" s="74">
        <f t="shared" si="1"/>
        <v>78.8</v>
      </c>
      <c r="L58" s="110">
        <f t="shared" si="2"/>
        <v>0.90101522842639592</v>
      </c>
      <c r="M58" s="74">
        <f t="shared" si="3"/>
        <v>0.39</v>
      </c>
      <c r="N58" s="74">
        <f t="shared" si="4"/>
        <v>7.8</v>
      </c>
      <c r="O58" s="73" t="s">
        <v>74</v>
      </c>
      <c r="P58" s="208" t="s">
        <v>53</v>
      </c>
      <c r="Q58" s="127">
        <f t="shared" si="5"/>
        <v>5.7</v>
      </c>
      <c r="R58" s="215">
        <v>6</v>
      </c>
      <c r="S58" s="118">
        <v>13.82</v>
      </c>
      <c r="T58" s="122"/>
    </row>
    <row r="59" spans="1:20" s="123" customFormat="1" ht="94.5" x14ac:dyDescent="0.25">
      <c r="A59" s="72">
        <v>43</v>
      </c>
      <c r="B59" s="207" t="s">
        <v>245</v>
      </c>
      <c r="C59" s="109" t="s">
        <v>59</v>
      </c>
      <c r="D59" s="207" t="s">
        <v>190</v>
      </c>
      <c r="E59" s="207" t="s">
        <v>190</v>
      </c>
      <c r="F59" s="208">
        <v>6110309900</v>
      </c>
      <c r="G59" s="207" t="s">
        <v>60</v>
      </c>
      <c r="H59" s="109" t="s">
        <v>41</v>
      </c>
      <c r="I59" s="207">
        <v>25</v>
      </c>
      <c r="J59" s="74">
        <f t="shared" si="0"/>
        <v>5.54</v>
      </c>
      <c r="K59" s="74">
        <f t="shared" si="1"/>
        <v>138.5</v>
      </c>
      <c r="L59" s="110">
        <f t="shared" si="2"/>
        <v>0.90072202166064985</v>
      </c>
      <c r="M59" s="74">
        <f t="shared" si="3"/>
        <v>0.55000000000000004</v>
      </c>
      <c r="N59" s="74">
        <f t="shared" si="4"/>
        <v>13.75</v>
      </c>
      <c r="O59" s="73" t="s">
        <v>74</v>
      </c>
      <c r="P59" s="208">
        <v>1</v>
      </c>
      <c r="Q59" s="127">
        <f t="shared" si="5"/>
        <v>5.32</v>
      </c>
      <c r="R59" s="215">
        <v>5.6</v>
      </c>
      <c r="S59" s="220">
        <v>26.02</v>
      </c>
      <c r="T59" s="122"/>
    </row>
    <row r="60" spans="1:20" s="123" customFormat="1" ht="110.25" x14ac:dyDescent="0.25">
      <c r="A60" s="72">
        <v>44</v>
      </c>
      <c r="B60" s="207" t="s">
        <v>123</v>
      </c>
      <c r="C60" s="109" t="s">
        <v>59</v>
      </c>
      <c r="D60" s="207" t="s">
        <v>191</v>
      </c>
      <c r="E60" s="207" t="s">
        <v>191</v>
      </c>
      <c r="F60" s="208">
        <v>6110309900</v>
      </c>
      <c r="G60" s="207" t="s">
        <v>60</v>
      </c>
      <c r="H60" s="109" t="s">
        <v>41</v>
      </c>
      <c r="I60" s="207">
        <v>26</v>
      </c>
      <c r="J60" s="74">
        <f t="shared" si="0"/>
        <v>9.51</v>
      </c>
      <c r="K60" s="74">
        <f t="shared" si="1"/>
        <v>247.26</v>
      </c>
      <c r="L60" s="110">
        <f t="shared" si="2"/>
        <v>0.90010515247108303</v>
      </c>
      <c r="M60" s="74">
        <f t="shared" si="3"/>
        <v>0.95</v>
      </c>
      <c r="N60" s="74">
        <f t="shared" si="4"/>
        <v>24.7</v>
      </c>
      <c r="O60" s="73" t="s">
        <v>74</v>
      </c>
      <c r="P60" s="208" t="s">
        <v>53</v>
      </c>
      <c r="Q60" s="127">
        <f t="shared" si="5"/>
        <v>9.5</v>
      </c>
      <c r="R60" s="215">
        <v>10</v>
      </c>
      <c r="S60" s="118">
        <v>26.02</v>
      </c>
      <c r="T60" s="122"/>
    </row>
    <row r="61" spans="1:20" s="123" customFormat="1" ht="94.5" x14ac:dyDescent="0.25">
      <c r="A61" s="72">
        <v>45</v>
      </c>
      <c r="B61" s="207" t="s">
        <v>124</v>
      </c>
      <c r="C61" s="109" t="s">
        <v>59</v>
      </c>
      <c r="D61" s="207" t="s">
        <v>69</v>
      </c>
      <c r="E61" s="207" t="s">
        <v>69</v>
      </c>
      <c r="F61" s="207">
        <v>6110309900</v>
      </c>
      <c r="G61" s="207" t="s">
        <v>61</v>
      </c>
      <c r="H61" s="109" t="s">
        <v>41</v>
      </c>
      <c r="I61" s="207">
        <v>27</v>
      </c>
      <c r="J61" s="74">
        <f t="shared" si="0"/>
        <v>5.99</v>
      </c>
      <c r="K61" s="74">
        <f t="shared" si="1"/>
        <v>161.72999999999999</v>
      </c>
      <c r="L61" s="110">
        <f t="shared" si="2"/>
        <v>0.89983305509181966</v>
      </c>
      <c r="M61" s="74">
        <f t="shared" si="3"/>
        <v>0.6</v>
      </c>
      <c r="N61" s="74">
        <f t="shared" si="4"/>
        <v>16.2</v>
      </c>
      <c r="O61" s="73" t="s">
        <v>74</v>
      </c>
      <c r="P61" s="208" t="s">
        <v>53</v>
      </c>
      <c r="Q61" s="127">
        <f t="shared" si="5"/>
        <v>4.75</v>
      </c>
      <c r="R61" s="215">
        <v>5</v>
      </c>
      <c r="S61" s="220">
        <v>34.020000000000003</v>
      </c>
      <c r="T61" s="122"/>
    </row>
    <row r="62" spans="1:20" s="123" customFormat="1" ht="126" x14ac:dyDescent="0.25">
      <c r="A62" s="72">
        <v>46</v>
      </c>
      <c r="B62" s="207" t="s">
        <v>118</v>
      </c>
      <c r="C62" s="109" t="s">
        <v>59</v>
      </c>
      <c r="D62" s="207" t="s">
        <v>64</v>
      </c>
      <c r="E62" s="207" t="s">
        <v>64</v>
      </c>
      <c r="F62" s="208">
        <v>6110309900</v>
      </c>
      <c r="G62" s="207" t="s">
        <v>60</v>
      </c>
      <c r="H62" s="109" t="s">
        <v>41</v>
      </c>
      <c r="I62" s="207">
        <v>45</v>
      </c>
      <c r="J62" s="74">
        <f t="shared" si="0"/>
        <v>16.920000000000002</v>
      </c>
      <c r="K62" s="74">
        <f t="shared" si="1"/>
        <v>761.4</v>
      </c>
      <c r="L62" s="110">
        <f t="shared" si="2"/>
        <v>0.90011820330969272</v>
      </c>
      <c r="M62" s="74">
        <f t="shared" si="3"/>
        <v>1.69</v>
      </c>
      <c r="N62" s="74">
        <f t="shared" si="4"/>
        <v>76.05</v>
      </c>
      <c r="O62" s="73" t="s">
        <v>74</v>
      </c>
      <c r="P62" s="208">
        <v>1</v>
      </c>
      <c r="Q62" s="127">
        <f t="shared" si="5"/>
        <v>29.26</v>
      </c>
      <c r="R62" s="215">
        <v>30.8</v>
      </c>
      <c r="S62" s="118">
        <v>26.02</v>
      </c>
      <c r="T62" s="122"/>
    </row>
    <row r="63" spans="1:20" s="123" customFormat="1" ht="78.75" x14ac:dyDescent="0.25">
      <c r="A63" s="72">
        <v>47</v>
      </c>
      <c r="B63" s="207" t="s">
        <v>125</v>
      </c>
      <c r="C63" s="109" t="s">
        <v>59</v>
      </c>
      <c r="D63" s="207" t="s">
        <v>69</v>
      </c>
      <c r="E63" s="207" t="s">
        <v>69</v>
      </c>
      <c r="F63" s="207">
        <v>6110309900</v>
      </c>
      <c r="G63" s="207" t="s">
        <v>61</v>
      </c>
      <c r="H63" s="109" t="s">
        <v>41</v>
      </c>
      <c r="I63" s="207">
        <v>46</v>
      </c>
      <c r="J63" s="74">
        <f t="shared" si="0"/>
        <v>7.95</v>
      </c>
      <c r="K63" s="74">
        <f t="shared" si="1"/>
        <v>365.7</v>
      </c>
      <c r="L63" s="110">
        <f t="shared" si="2"/>
        <v>0.89937106918238996</v>
      </c>
      <c r="M63" s="74">
        <f t="shared" si="3"/>
        <v>0.8</v>
      </c>
      <c r="N63" s="74">
        <f t="shared" si="4"/>
        <v>36.799999999999997</v>
      </c>
      <c r="O63" s="73" t="s">
        <v>74</v>
      </c>
      <c r="P63" s="208">
        <v>1</v>
      </c>
      <c r="Q63" s="127">
        <f t="shared" si="5"/>
        <v>10.74</v>
      </c>
      <c r="R63" s="215">
        <v>11.3</v>
      </c>
      <c r="S63" s="220">
        <v>34.020000000000003</v>
      </c>
      <c r="T63" s="122"/>
    </row>
    <row r="64" spans="1:20" s="123" customFormat="1" ht="94.5" x14ac:dyDescent="0.25">
      <c r="A64" s="72">
        <v>48</v>
      </c>
      <c r="B64" s="207" t="s">
        <v>126</v>
      </c>
      <c r="C64" s="109" t="s">
        <v>59</v>
      </c>
      <c r="D64" s="207" t="s">
        <v>186</v>
      </c>
      <c r="E64" s="207" t="s">
        <v>186</v>
      </c>
      <c r="F64" s="208">
        <v>6110309900</v>
      </c>
      <c r="G64" s="207" t="s">
        <v>60</v>
      </c>
      <c r="H64" s="109" t="s">
        <v>41</v>
      </c>
      <c r="I64" s="207">
        <v>50</v>
      </c>
      <c r="J64" s="74">
        <f t="shared" si="0"/>
        <v>4.95</v>
      </c>
      <c r="K64" s="74">
        <f t="shared" si="1"/>
        <v>247.5</v>
      </c>
      <c r="L64" s="110">
        <f t="shared" si="2"/>
        <v>0.89898989898989901</v>
      </c>
      <c r="M64" s="74">
        <f t="shared" si="3"/>
        <v>0.5</v>
      </c>
      <c r="N64" s="74">
        <f t="shared" si="4"/>
        <v>25</v>
      </c>
      <c r="O64" s="73" t="s">
        <v>74</v>
      </c>
      <c r="P64" s="208" t="s">
        <v>53</v>
      </c>
      <c r="Q64" s="127">
        <f t="shared" si="5"/>
        <v>9.5</v>
      </c>
      <c r="R64" s="215">
        <v>10</v>
      </c>
      <c r="S64" s="118">
        <v>26.02</v>
      </c>
      <c r="T64" s="122"/>
    </row>
    <row r="65" spans="1:20" s="123" customFormat="1" ht="104.25" customHeight="1" x14ac:dyDescent="0.25">
      <c r="A65" s="72">
        <v>49</v>
      </c>
      <c r="B65" s="207" t="s">
        <v>127</v>
      </c>
      <c r="C65" s="109" t="s">
        <v>59</v>
      </c>
      <c r="D65" s="207" t="s">
        <v>192</v>
      </c>
      <c r="E65" s="207" t="s">
        <v>192</v>
      </c>
      <c r="F65" s="208">
        <v>6110309900</v>
      </c>
      <c r="G65" s="207" t="s">
        <v>60</v>
      </c>
      <c r="H65" s="109" t="s">
        <v>41</v>
      </c>
      <c r="I65" s="207">
        <v>52</v>
      </c>
      <c r="J65" s="74">
        <f t="shared" si="0"/>
        <v>5.2299999999999995</v>
      </c>
      <c r="K65" s="74">
        <f t="shared" si="1"/>
        <v>271.95999999999998</v>
      </c>
      <c r="L65" s="110">
        <f t="shared" si="2"/>
        <v>0.9005736137667304</v>
      </c>
      <c r="M65" s="74">
        <f t="shared" si="3"/>
        <v>0.52</v>
      </c>
      <c r="N65" s="74">
        <f t="shared" si="4"/>
        <v>27.04</v>
      </c>
      <c r="O65" s="73" t="s">
        <v>74</v>
      </c>
      <c r="P65" s="208">
        <v>1</v>
      </c>
      <c r="Q65" s="127">
        <f t="shared" si="5"/>
        <v>10.45</v>
      </c>
      <c r="R65" s="215">
        <v>11</v>
      </c>
      <c r="S65" s="220">
        <v>26.02</v>
      </c>
      <c r="T65" s="122"/>
    </row>
    <row r="66" spans="1:20" s="123" customFormat="1" ht="94.5" x14ac:dyDescent="0.25">
      <c r="A66" s="72">
        <v>50</v>
      </c>
      <c r="B66" s="207" t="s">
        <v>128</v>
      </c>
      <c r="C66" s="109" t="s">
        <v>59</v>
      </c>
      <c r="D66" s="207" t="s">
        <v>193</v>
      </c>
      <c r="E66" s="207" t="s">
        <v>193</v>
      </c>
      <c r="F66" s="208">
        <v>6110309900</v>
      </c>
      <c r="G66" s="207" t="s">
        <v>60</v>
      </c>
      <c r="H66" s="109" t="s">
        <v>41</v>
      </c>
      <c r="I66" s="207">
        <v>57</v>
      </c>
      <c r="J66" s="74">
        <f t="shared" si="0"/>
        <v>4.6899999999999995</v>
      </c>
      <c r="K66" s="74">
        <f t="shared" si="1"/>
        <v>267.33</v>
      </c>
      <c r="L66" s="110">
        <f t="shared" si="2"/>
        <v>0.89978678038379534</v>
      </c>
      <c r="M66" s="74">
        <f t="shared" si="3"/>
        <v>0.47</v>
      </c>
      <c r="N66" s="74">
        <f t="shared" si="4"/>
        <v>26.79</v>
      </c>
      <c r="O66" s="73" t="s">
        <v>74</v>
      </c>
      <c r="P66" s="208">
        <v>1</v>
      </c>
      <c r="Q66" s="127">
        <f t="shared" si="5"/>
        <v>10.26</v>
      </c>
      <c r="R66" s="215">
        <v>10.8</v>
      </c>
      <c r="S66" s="118">
        <v>26.02</v>
      </c>
      <c r="T66" s="122"/>
    </row>
    <row r="67" spans="1:20" s="123" customFormat="1" ht="94.5" x14ac:dyDescent="0.25">
      <c r="A67" s="72">
        <v>51</v>
      </c>
      <c r="B67" s="207" t="s">
        <v>129</v>
      </c>
      <c r="C67" s="109" t="s">
        <v>59</v>
      </c>
      <c r="D67" s="207" t="s">
        <v>182</v>
      </c>
      <c r="E67" s="207" t="s">
        <v>182</v>
      </c>
      <c r="F67" s="208">
        <v>6110309900</v>
      </c>
      <c r="G67" s="207" t="s">
        <v>61</v>
      </c>
      <c r="H67" s="109" t="s">
        <v>41</v>
      </c>
      <c r="I67" s="207">
        <v>58</v>
      </c>
      <c r="J67" s="74">
        <f t="shared" si="0"/>
        <v>6.6899999999999995</v>
      </c>
      <c r="K67" s="74">
        <f t="shared" si="1"/>
        <v>388.02</v>
      </c>
      <c r="L67" s="110">
        <f t="shared" si="2"/>
        <v>0.89985052316890879</v>
      </c>
      <c r="M67" s="74">
        <f t="shared" si="3"/>
        <v>0.67</v>
      </c>
      <c r="N67" s="74">
        <f t="shared" si="4"/>
        <v>38.86</v>
      </c>
      <c r="O67" s="73" t="s">
        <v>74</v>
      </c>
      <c r="P67" s="208">
        <v>1</v>
      </c>
      <c r="Q67" s="127">
        <f t="shared" si="5"/>
        <v>11.4</v>
      </c>
      <c r="R67" s="215">
        <v>12</v>
      </c>
      <c r="S67" s="220">
        <v>34.020000000000003</v>
      </c>
      <c r="T67" s="122"/>
    </row>
    <row r="68" spans="1:20" s="123" customFormat="1" ht="94.5" x14ac:dyDescent="0.25">
      <c r="A68" s="72">
        <v>52</v>
      </c>
      <c r="B68" s="207" t="s">
        <v>120</v>
      </c>
      <c r="C68" s="109" t="s">
        <v>59</v>
      </c>
      <c r="D68" s="207" t="s">
        <v>188</v>
      </c>
      <c r="E68" s="207" t="s">
        <v>188</v>
      </c>
      <c r="F68" s="208">
        <v>6110309900</v>
      </c>
      <c r="G68" s="207" t="s">
        <v>60</v>
      </c>
      <c r="H68" s="109" t="s">
        <v>41</v>
      </c>
      <c r="I68" s="207">
        <v>60</v>
      </c>
      <c r="J68" s="74">
        <f t="shared" si="0"/>
        <v>4.54</v>
      </c>
      <c r="K68" s="74">
        <f t="shared" si="1"/>
        <v>272.39999999999998</v>
      </c>
      <c r="L68" s="110">
        <f t="shared" si="2"/>
        <v>0.90088105726872247</v>
      </c>
      <c r="M68" s="74">
        <f t="shared" si="3"/>
        <v>0.45</v>
      </c>
      <c r="N68" s="74">
        <f t="shared" si="4"/>
        <v>27</v>
      </c>
      <c r="O68" s="73" t="s">
        <v>74</v>
      </c>
      <c r="P68" s="208" t="s">
        <v>53</v>
      </c>
      <c r="Q68" s="127">
        <f t="shared" si="5"/>
        <v>10.45</v>
      </c>
      <c r="R68" s="215">
        <v>11</v>
      </c>
      <c r="S68" s="118">
        <v>26.02</v>
      </c>
      <c r="T68" s="122"/>
    </row>
    <row r="69" spans="1:20" s="123" customFormat="1" ht="94.5" x14ac:dyDescent="0.25">
      <c r="A69" s="72">
        <v>53</v>
      </c>
      <c r="B69" s="207" t="s">
        <v>115</v>
      </c>
      <c r="C69" s="109" t="s">
        <v>59</v>
      </c>
      <c r="D69" s="207" t="s">
        <v>186</v>
      </c>
      <c r="E69" s="207" t="s">
        <v>186</v>
      </c>
      <c r="F69" s="208">
        <v>6110309900</v>
      </c>
      <c r="G69" s="207" t="s">
        <v>60</v>
      </c>
      <c r="H69" s="109" t="s">
        <v>41</v>
      </c>
      <c r="I69" s="207">
        <v>100</v>
      </c>
      <c r="J69" s="74">
        <f t="shared" si="0"/>
        <v>4.58</v>
      </c>
      <c r="K69" s="74">
        <f t="shared" si="1"/>
        <v>458</v>
      </c>
      <c r="L69" s="110">
        <f t="shared" si="2"/>
        <v>0.89956331877729256</v>
      </c>
      <c r="M69" s="74">
        <f t="shared" si="3"/>
        <v>0.46</v>
      </c>
      <c r="N69" s="74">
        <f t="shared" si="4"/>
        <v>46</v>
      </c>
      <c r="O69" s="73" t="s">
        <v>74</v>
      </c>
      <c r="P69" s="208">
        <v>1</v>
      </c>
      <c r="Q69" s="127">
        <f t="shared" si="5"/>
        <v>17.580000000000002</v>
      </c>
      <c r="R69" s="215">
        <v>18.5</v>
      </c>
      <c r="S69" s="220">
        <v>26.02</v>
      </c>
      <c r="T69" s="122"/>
    </row>
    <row r="70" spans="1:20" s="123" customFormat="1" ht="78.75" x14ac:dyDescent="0.25">
      <c r="A70" s="72">
        <v>54</v>
      </c>
      <c r="B70" s="207" t="s">
        <v>130</v>
      </c>
      <c r="C70" s="109" t="s">
        <v>59</v>
      </c>
      <c r="D70" s="207" t="s">
        <v>182</v>
      </c>
      <c r="E70" s="207" t="s">
        <v>182</v>
      </c>
      <c r="F70" s="208">
        <v>6110309900</v>
      </c>
      <c r="G70" s="207" t="s">
        <v>61</v>
      </c>
      <c r="H70" s="109" t="s">
        <v>41</v>
      </c>
      <c r="I70" s="207">
        <v>116</v>
      </c>
      <c r="J70" s="74">
        <f t="shared" si="0"/>
        <v>6.6899999999999995</v>
      </c>
      <c r="K70" s="74">
        <f t="shared" si="1"/>
        <v>776.04</v>
      </c>
      <c r="L70" s="110">
        <f t="shared" si="2"/>
        <v>0.89985052316890879</v>
      </c>
      <c r="M70" s="74">
        <f t="shared" si="3"/>
        <v>0.67</v>
      </c>
      <c r="N70" s="74">
        <f t="shared" si="4"/>
        <v>77.72</v>
      </c>
      <c r="O70" s="73" t="s">
        <v>74</v>
      </c>
      <c r="P70" s="208">
        <v>1</v>
      </c>
      <c r="Q70" s="127">
        <f t="shared" si="5"/>
        <v>22.8</v>
      </c>
      <c r="R70" s="215">
        <v>24</v>
      </c>
      <c r="S70" s="118">
        <v>34.020000000000003</v>
      </c>
      <c r="T70" s="122"/>
    </row>
    <row r="71" spans="1:20" s="123" customFormat="1" ht="94.5" x14ac:dyDescent="0.25">
      <c r="A71" s="72">
        <v>55</v>
      </c>
      <c r="B71" s="207" t="s">
        <v>126</v>
      </c>
      <c r="C71" s="109" t="s">
        <v>59</v>
      </c>
      <c r="D71" s="207" t="s">
        <v>186</v>
      </c>
      <c r="E71" s="207" t="s">
        <v>186</v>
      </c>
      <c r="F71" s="208">
        <v>6110309900</v>
      </c>
      <c r="G71" s="207" t="s">
        <v>60</v>
      </c>
      <c r="H71" s="109" t="s">
        <v>41</v>
      </c>
      <c r="I71" s="207">
        <v>150</v>
      </c>
      <c r="J71" s="74">
        <f t="shared" si="0"/>
        <v>4.49</v>
      </c>
      <c r="K71" s="74">
        <f t="shared" si="1"/>
        <v>673.5</v>
      </c>
      <c r="L71" s="110">
        <f t="shared" si="2"/>
        <v>0.89977728285077951</v>
      </c>
      <c r="M71" s="74">
        <f t="shared" si="3"/>
        <v>0.45</v>
      </c>
      <c r="N71" s="74">
        <f t="shared" si="4"/>
        <v>67.5</v>
      </c>
      <c r="O71" s="73" t="s">
        <v>74</v>
      </c>
      <c r="P71" s="208">
        <v>1</v>
      </c>
      <c r="Q71" s="127">
        <f t="shared" si="5"/>
        <v>25.84</v>
      </c>
      <c r="R71" s="215">
        <v>27.2</v>
      </c>
      <c r="S71" s="220">
        <v>26.02</v>
      </c>
      <c r="T71" s="122"/>
    </row>
    <row r="72" spans="1:20" s="123" customFormat="1" ht="78.75" x14ac:dyDescent="0.25">
      <c r="A72" s="72">
        <v>56</v>
      </c>
      <c r="B72" s="207" t="s">
        <v>117</v>
      </c>
      <c r="C72" s="109" t="s">
        <v>59</v>
      </c>
      <c r="D72" s="207" t="s">
        <v>194</v>
      </c>
      <c r="E72" s="207" t="s">
        <v>194</v>
      </c>
      <c r="F72" s="208">
        <v>6110309900</v>
      </c>
      <c r="G72" s="207" t="s">
        <v>60</v>
      </c>
      <c r="H72" s="109" t="s">
        <v>41</v>
      </c>
      <c r="I72" s="207">
        <v>150</v>
      </c>
      <c r="J72" s="74">
        <f t="shared" si="0"/>
        <v>3.63</v>
      </c>
      <c r="K72" s="74">
        <f t="shared" si="1"/>
        <v>544.5</v>
      </c>
      <c r="L72" s="110">
        <f t="shared" si="2"/>
        <v>0.90082644628099173</v>
      </c>
      <c r="M72" s="74">
        <f t="shared" si="3"/>
        <v>0.36</v>
      </c>
      <c r="N72" s="74">
        <f t="shared" si="4"/>
        <v>54</v>
      </c>
      <c r="O72" s="73" t="s">
        <v>74</v>
      </c>
      <c r="P72" s="208" t="s">
        <v>53</v>
      </c>
      <c r="Q72" s="127">
        <f t="shared" si="5"/>
        <v>20.9</v>
      </c>
      <c r="R72" s="215">
        <v>22</v>
      </c>
      <c r="S72" s="118">
        <v>26.02</v>
      </c>
      <c r="T72" s="122"/>
    </row>
    <row r="73" spans="1:20" s="123" customFormat="1" ht="63" x14ac:dyDescent="0.25">
      <c r="A73" s="72">
        <v>57</v>
      </c>
      <c r="B73" s="207" t="s">
        <v>131</v>
      </c>
      <c r="C73" s="109" t="s">
        <v>59</v>
      </c>
      <c r="D73" s="207" t="s">
        <v>69</v>
      </c>
      <c r="E73" s="207" t="s">
        <v>69</v>
      </c>
      <c r="F73" s="208">
        <v>6110901000</v>
      </c>
      <c r="G73" s="207" t="s">
        <v>61</v>
      </c>
      <c r="H73" s="109" t="s">
        <v>41</v>
      </c>
      <c r="I73" s="207">
        <v>12</v>
      </c>
      <c r="J73" s="74">
        <f t="shared" si="0"/>
        <v>9.51</v>
      </c>
      <c r="K73" s="74">
        <f t="shared" si="1"/>
        <v>114.12</v>
      </c>
      <c r="L73" s="110">
        <f t="shared" si="2"/>
        <v>0.90010515247108303</v>
      </c>
      <c r="M73" s="74">
        <f t="shared" si="3"/>
        <v>0.95</v>
      </c>
      <c r="N73" s="74">
        <f t="shared" si="4"/>
        <v>11.4</v>
      </c>
      <c r="O73" s="73" t="s">
        <v>74</v>
      </c>
      <c r="P73" s="208" t="s">
        <v>53</v>
      </c>
      <c r="Q73" s="127">
        <f t="shared" si="5"/>
        <v>2.85</v>
      </c>
      <c r="R73" s="215">
        <v>3</v>
      </c>
      <c r="S73" s="220">
        <v>40.020000000000003</v>
      </c>
      <c r="T73" s="122"/>
    </row>
    <row r="74" spans="1:20" s="123" customFormat="1" ht="78.75" x14ac:dyDescent="0.25">
      <c r="A74" s="72">
        <v>58</v>
      </c>
      <c r="B74" s="207" t="s">
        <v>132</v>
      </c>
      <c r="C74" s="109" t="s">
        <v>59</v>
      </c>
      <c r="D74" s="207" t="s">
        <v>182</v>
      </c>
      <c r="E74" s="207" t="s">
        <v>182</v>
      </c>
      <c r="F74" s="207">
        <v>6110909000</v>
      </c>
      <c r="G74" s="207" t="s">
        <v>61</v>
      </c>
      <c r="H74" s="109" t="s">
        <v>41</v>
      </c>
      <c r="I74" s="207">
        <v>9</v>
      </c>
      <c r="J74" s="74">
        <f t="shared" si="0"/>
        <v>7.1899999999999995</v>
      </c>
      <c r="K74" s="74">
        <f t="shared" si="1"/>
        <v>64.709999999999994</v>
      </c>
      <c r="L74" s="110">
        <f t="shared" si="2"/>
        <v>0.89986091794158551</v>
      </c>
      <c r="M74" s="74">
        <f t="shared" si="3"/>
        <v>0.72</v>
      </c>
      <c r="N74" s="74">
        <f t="shared" si="4"/>
        <v>6.48</v>
      </c>
      <c r="O74" s="73" t="s">
        <v>74</v>
      </c>
      <c r="P74" s="208" t="s">
        <v>53</v>
      </c>
      <c r="Q74" s="127">
        <f t="shared" si="5"/>
        <v>1.9</v>
      </c>
      <c r="R74" s="215">
        <v>2</v>
      </c>
      <c r="S74" s="118">
        <v>34.020000000000003</v>
      </c>
      <c r="T74" s="122"/>
    </row>
    <row r="75" spans="1:20" s="123" customFormat="1" ht="78.75" x14ac:dyDescent="0.25">
      <c r="A75" s="72">
        <v>59</v>
      </c>
      <c r="B75" s="207" t="s">
        <v>133</v>
      </c>
      <c r="C75" s="109" t="s">
        <v>59</v>
      </c>
      <c r="D75" s="207" t="s">
        <v>195</v>
      </c>
      <c r="E75" s="207" t="s">
        <v>195</v>
      </c>
      <c r="F75" s="207">
        <v>6202110000</v>
      </c>
      <c r="G75" s="207" t="s">
        <v>61</v>
      </c>
      <c r="H75" s="109" t="s">
        <v>41</v>
      </c>
      <c r="I75" s="207">
        <v>63</v>
      </c>
      <c r="J75" s="74">
        <f t="shared" si="0"/>
        <v>31.84</v>
      </c>
      <c r="K75" s="74">
        <f t="shared" si="1"/>
        <v>2005.92</v>
      </c>
      <c r="L75" s="110">
        <f t="shared" si="2"/>
        <v>0.90012562814070352</v>
      </c>
      <c r="M75" s="74">
        <f t="shared" si="3"/>
        <v>3.18</v>
      </c>
      <c r="N75" s="74">
        <f t="shared" si="4"/>
        <v>200.34</v>
      </c>
      <c r="O75" s="73" t="s">
        <v>74</v>
      </c>
      <c r="P75" s="208">
        <v>1</v>
      </c>
      <c r="Q75" s="127">
        <f t="shared" si="5"/>
        <v>40.090000000000003</v>
      </c>
      <c r="R75" s="215">
        <v>42.2</v>
      </c>
      <c r="S75" s="220">
        <v>50.02</v>
      </c>
      <c r="T75" s="122"/>
    </row>
    <row r="76" spans="1:20" s="123" customFormat="1" ht="78.75" x14ac:dyDescent="0.25">
      <c r="A76" s="72">
        <v>60</v>
      </c>
      <c r="B76" s="207" t="s">
        <v>134</v>
      </c>
      <c r="C76" s="109" t="s">
        <v>59</v>
      </c>
      <c r="D76" s="207" t="s">
        <v>71</v>
      </c>
      <c r="E76" s="207" t="s">
        <v>71</v>
      </c>
      <c r="F76" s="109">
        <v>6202920000</v>
      </c>
      <c r="G76" s="207" t="s">
        <v>61</v>
      </c>
      <c r="H76" s="109" t="s">
        <v>41</v>
      </c>
      <c r="I76" s="207">
        <v>3</v>
      </c>
      <c r="J76" s="74">
        <f t="shared" si="0"/>
        <v>26.990000000000002</v>
      </c>
      <c r="K76" s="74">
        <f t="shared" si="1"/>
        <v>80.97</v>
      </c>
      <c r="L76" s="110">
        <f t="shared" si="2"/>
        <v>0.89996294924045939</v>
      </c>
      <c r="M76" s="74">
        <f t="shared" si="3"/>
        <v>2.7</v>
      </c>
      <c r="N76" s="74">
        <f t="shared" si="4"/>
        <v>8.1</v>
      </c>
      <c r="O76" s="73" t="s">
        <v>74</v>
      </c>
      <c r="P76" s="208" t="s">
        <v>53</v>
      </c>
      <c r="Q76" s="127">
        <f t="shared" si="5"/>
        <v>2.38</v>
      </c>
      <c r="R76" s="215">
        <v>2.5</v>
      </c>
      <c r="S76" s="118">
        <v>34.020000000000003</v>
      </c>
      <c r="T76" s="122"/>
    </row>
    <row r="77" spans="1:20" s="123" customFormat="1" ht="78.75" x14ac:dyDescent="0.25">
      <c r="A77" s="72">
        <v>61</v>
      </c>
      <c r="B77" s="207" t="s">
        <v>135</v>
      </c>
      <c r="C77" s="109" t="s">
        <v>59</v>
      </c>
      <c r="D77" s="207" t="s">
        <v>78</v>
      </c>
      <c r="E77" s="207" t="s">
        <v>78</v>
      </c>
      <c r="F77" s="207">
        <v>6202930000</v>
      </c>
      <c r="G77" s="207" t="s">
        <v>60</v>
      </c>
      <c r="H77" s="109" t="s">
        <v>41</v>
      </c>
      <c r="I77" s="207">
        <v>1</v>
      </c>
      <c r="J77" s="74">
        <f t="shared" si="0"/>
        <v>24.720000000000002</v>
      </c>
      <c r="K77" s="74">
        <f t="shared" si="1"/>
        <v>24.72</v>
      </c>
      <c r="L77" s="110">
        <f t="shared" si="2"/>
        <v>0.90008090614886727</v>
      </c>
      <c r="M77" s="74">
        <f t="shared" si="3"/>
        <v>2.4700000000000002</v>
      </c>
      <c r="N77" s="74">
        <f t="shared" si="4"/>
        <v>2.4700000000000002</v>
      </c>
      <c r="O77" s="73" t="s">
        <v>74</v>
      </c>
      <c r="P77" s="208" t="s">
        <v>53</v>
      </c>
      <c r="Q77" s="127">
        <f t="shared" si="5"/>
        <v>0.95</v>
      </c>
      <c r="R77" s="215">
        <v>1</v>
      </c>
      <c r="S77" s="220">
        <v>26.02</v>
      </c>
      <c r="T77" s="122"/>
    </row>
    <row r="78" spans="1:20" s="123" customFormat="1" ht="78.75" x14ac:dyDescent="0.25">
      <c r="A78" s="72">
        <v>62</v>
      </c>
      <c r="B78" s="207" t="s">
        <v>136</v>
      </c>
      <c r="C78" s="109" t="s">
        <v>59</v>
      </c>
      <c r="D78" s="207" t="s">
        <v>64</v>
      </c>
      <c r="E78" s="207" t="s">
        <v>64</v>
      </c>
      <c r="F78" s="208">
        <v>6202930000</v>
      </c>
      <c r="G78" s="207" t="s">
        <v>60</v>
      </c>
      <c r="H78" s="109" t="s">
        <v>41</v>
      </c>
      <c r="I78" s="207">
        <v>30</v>
      </c>
      <c r="J78" s="74">
        <f t="shared" si="0"/>
        <v>10.31</v>
      </c>
      <c r="K78" s="74">
        <f t="shared" si="1"/>
        <v>309.3</v>
      </c>
      <c r="L78" s="110">
        <f t="shared" si="2"/>
        <v>0.90009699321047532</v>
      </c>
      <c r="M78" s="74">
        <f t="shared" si="3"/>
        <v>1.03</v>
      </c>
      <c r="N78" s="74">
        <f t="shared" si="4"/>
        <v>30.9</v>
      </c>
      <c r="O78" s="73" t="s">
        <v>74</v>
      </c>
      <c r="P78" s="208">
        <v>1</v>
      </c>
      <c r="Q78" s="127">
        <f t="shared" si="5"/>
        <v>11.879999999999999</v>
      </c>
      <c r="R78" s="215">
        <v>12.5</v>
      </c>
      <c r="S78" s="118">
        <v>26.02</v>
      </c>
      <c r="T78" s="122"/>
    </row>
    <row r="79" spans="1:20" s="123" customFormat="1" ht="94.5" x14ac:dyDescent="0.25">
      <c r="A79" s="72">
        <v>63</v>
      </c>
      <c r="B79" s="207" t="s">
        <v>137</v>
      </c>
      <c r="C79" s="109" t="s">
        <v>59</v>
      </c>
      <c r="D79" s="207" t="s">
        <v>78</v>
      </c>
      <c r="E79" s="207" t="s">
        <v>78</v>
      </c>
      <c r="F79" s="208">
        <v>6204310000</v>
      </c>
      <c r="G79" s="207" t="s">
        <v>60</v>
      </c>
      <c r="H79" s="109" t="s">
        <v>41</v>
      </c>
      <c r="I79" s="207">
        <v>1</v>
      </c>
      <c r="J79" s="74">
        <f t="shared" si="0"/>
        <v>18.73</v>
      </c>
      <c r="K79" s="74">
        <f t="shared" si="1"/>
        <v>18.73</v>
      </c>
      <c r="L79" s="110">
        <f t="shared" si="2"/>
        <v>0.90016017084890554</v>
      </c>
      <c r="M79" s="74">
        <f t="shared" si="3"/>
        <v>1.87</v>
      </c>
      <c r="N79" s="74">
        <f t="shared" si="4"/>
        <v>1.87</v>
      </c>
      <c r="O79" s="73" t="s">
        <v>74</v>
      </c>
      <c r="P79" s="208" t="s">
        <v>53</v>
      </c>
      <c r="Q79" s="127">
        <f t="shared" si="5"/>
        <v>0.48</v>
      </c>
      <c r="R79" s="215">
        <v>0.5</v>
      </c>
      <c r="S79" s="220">
        <v>39.020000000000003</v>
      </c>
      <c r="T79" s="122"/>
    </row>
    <row r="80" spans="1:20" s="123" customFormat="1" ht="78.75" x14ac:dyDescent="0.25">
      <c r="A80" s="72">
        <v>64</v>
      </c>
      <c r="B80" s="207" t="s">
        <v>138</v>
      </c>
      <c r="C80" s="109" t="s">
        <v>59</v>
      </c>
      <c r="D80" s="207" t="s">
        <v>78</v>
      </c>
      <c r="E80" s="207" t="s">
        <v>78</v>
      </c>
      <c r="F80" s="109">
        <v>6204329000</v>
      </c>
      <c r="G80" s="207" t="s">
        <v>60</v>
      </c>
      <c r="H80" s="109" t="s">
        <v>41</v>
      </c>
      <c r="I80" s="207">
        <v>2</v>
      </c>
      <c r="J80" s="74">
        <f t="shared" si="0"/>
        <v>9.0399999999999991</v>
      </c>
      <c r="K80" s="74">
        <f t="shared" si="1"/>
        <v>18.079999999999998</v>
      </c>
      <c r="L80" s="110">
        <f t="shared" si="2"/>
        <v>0.90044247787610621</v>
      </c>
      <c r="M80" s="74">
        <f t="shared" si="3"/>
        <v>0.9</v>
      </c>
      <c r="N80" s="74">
        <f t="shared" si="4"/>
        <v>1.8</v>
      </c>
      <c r="O80" s="73" t="s">
        <v>74</v>
      </c>
      <c r="P80" s="208" t="s">
        <v>53</v>
      </c>
      <c r="Q80" s="127">
        <f t="shared" si="5"/>
        <v>0.95</v>
      </c>
      <c r="R80" s="215">
        <v>1</v>
      </c>
      <c r="S80" s="118">
        <v>19.02</v>
      </c>
      <c r="T80" s="122"/>
    </row>
    <row r="81" spans="1:20" s="123" customFormat="1" ht="78.75" x14ac:dyDescent="0.25">
      <c r="A81" s="72">
        <v>65</v>
      </c>
      <c r="B81" s="207" t="s">
        <v>139</v>
      </c>
      <c r="C81" s="109" t="s">
        <v>59</v>
      </c>
      <c r="D81" s="207" t="s">
        <v>65</v>
      </c>
      <c r="E81" s="207" t="s">
        <v>65</v>
      </c>
      <c r="F81" s="208">
        <v>6204339000</v>
      </c>
      <c r="G81" s="207" t="s">
        <v>63</v>
      </c>
      <c r="H81" s="109" t="s">
        <v>41</v>
      </c>
      <c r="I81" s="207">
        <v>7</v>
      </c>
      <c r="J81" s="74">
        <f t="shared" ref="J81:J144" si="6">ROUNDUP(S81*Q81/I81,2)</f>
        <v>4.7699999999999996</v>
      </c>
      <c r="K81" s="74">
        <f t="shared" ref="K81:K144" si="7">ROUND(J81*I81,2)</f>
        <v>33.39</v>
      </c>
      <c r="L81" s="110">
        <f t="shared" ref="L81:L144" si="8">1-M81/J81</f>
        <v>0.89937106918238996</v>
      </c>
      <c r="M81" s="74">
        <f t="shared" ref="M81:M144" si="9">ROUND(J81/10,2)</f>
        <v>0.48</v>
      </c>
      <c r="N81" s="74">
        <f t="shared" ref="N81:N144" si="10">ROUND(M81*I81,2)</f>
        <v>3.36</v>
      </c>
      <c r="O81" s="73" t="s">
        <v>74</v>
      </c>
      <c r="P81" s="208" t="s">
        <v>53</v>
      </c>
      <c r="Q81" s="127">
        <f t="shared" ref="Q81:Q144" si="11">ROUNDUP(R81*0.95,2)</f>
        <v>2.85</v>
      </c>
      <c r="R81" s="215">
        <v>3</v>
      </c>
      <c r="S81" s="220">
        <v>11.71</v>
      </c>
      <c r="T81" s="122"/>
    </row>
    <row r="82" spans="1:20" s="123" customFormat="1" ht="63" x14ac:dyDescent="0.25">
      <c r="A82" s="72">
        <v>66</v>
      </c>
      <c r="B82" s="207" t="s">
        <v>140</v>
      </c>
      <c r="C82" s="109" t="s">
        <v>59</v>
      </c>
      <c r="D82" s="207" t="s">
        <v>71</v>
      </c>
      <c r="E82" s="207" t="s">
        <v>71</v>
      </c>
      <c r="F82" s="208">
        <v>6204339000</v>
      </c>
      <c r="G82" s="207" t="s">
        <v>63</v>
      </c>
      <c r="H82" s="109" t="s">
        <v>41</v>
      </c>
      <c r="I82" s="207">
        <v>11</v>
      </c>
      <c r="J82" s="74">
        <f t="shared" si="6"/>
        <v>3.0399999999999996</v>
      </c>
      <c r="K82" s="74">
        <f>ROUND(J82*I82,2)</f>
        <v>33.44</v>
      </c>
      <c r="L82" s="110">
        <f t="shared" si="8"/>
        <v>0.90131578947368418</v>
      </c>
      <c r="M82" s="74">
        <f t="shared" si="9"/>
        <v>0.3</v>
      </c>
      <c r="N82" s="74">
        <f t="shared" si="10"/>
        <v>3.3</v>
      </c>
      <c r="O82" s="73" t="s">
        <v>74</v>
      </c>
      <c r="P82" s="208" t="s">
        <v>53</v>
      </c>
      <c r="Q82" s="127">
        <f t="shared" si="11"/>
        <v>2.85</v>
      </c>
      <c r="R82" s="215">
        <v>3</v>
      </c>
      <c r="S82" s="118">
        <v>11.71</v>
      </c>
      <c r="T82" s="122"/>
    </row>
    <row r="83" spans="1:20" s="123" customFormat="1" ht="78.75" x14ac:dyDescent="0.25">
      <c r="A83" s="72">
        <v>67</v>
      </c>
      <c r="B83" s="207" t="s">
        <v>141</v>
      </c>
      <c r="C83" s="109" t="s">
        <v>59</v>
      </c>
      <c r="D83" s="207" t="s">
        <v>66</v>
      </c>
      <c r="E83" s="207" t="s">
        <v>66</v>
      </c>
      <c r="F83" s="109">
        <v>6204339000</v>
      </c>
      <c r="G83" s="207" t="s">
        <v>60</v>
      </c>
      <c r="H83" s="109" t="s">
        <v>41</v>
      </c>
      <c r="I83" s="207">
        <v>30</v>
      </c>
      <c r="J83" s="74">
        <f t="shared" si="6"/>
        <v>15.04</v>
      </c>
      <c r="K83" s="74">
        <f t="shared" si="7"/>
        <v>451.2</v>
      </c>
      <c r="L83" s="110">
        <f t="shared" si="8"/>
        <v>0.90026595744680848</v>
      </c>
      <c r="M83" s="74">
        <f t="shared" si="9"/>
        <v>1.5</v>
      </c>
      <c r="N83" s="74">
        <f t="shared" si="10"/>
        <v>45</v>
      </c>
      <c r="O83" s="73" t="s">
        <v>74</v>
      </c>
      <c r="P83" s="208">
        <v>1</v>
      </c>
      <c r="Q83" s="127">
        <f t="shared" si="11"/>
        <v>26.32</v>
      </c>
      <c r="R83" s="215">
        <v>27.7</v>
      </c>
      <c r="S83" s="220">
        <v>17.14</v>
      </c>
      <c r="T83" s="122"/>
    </row>
    <row r="84" spans="1:20" s="123" customFormat="1" ht="78.75" x14ac:dyDescent="0.25">
      <c r="A84" s="72">
        <v>68</v>
      </c>
      <c r="B84" s="207" t="s">
        <v>141</v>
      </c>
      <c r="C84" s="109" t="s">
        <v>59</v>
      </c>
      <c r="D84" s="207" t="s">
        <v>66</v>
      </c>
      <c r="E84" s="207" t="s">
        <v>66</v>
      </c>
      <c r="F84" s="109">
        <v>6204339000</v>
      </c>
      <c r="G84" s="207" t="s">
        <v>60</v>
      </c>
      <c r="H84" s="109" t="s">
        <v>41</v>
      </c>
      <c r="I84" s="207">
        <v>35</v>
      </c>
      <c r="J84" s="74">
        <f t="shared" si="6"/>
        <v>16.850000000000001</v>
      </c>
      <c r="K84" s="74">
        <f t="shared" si="7"/>
        <v>589.75</v>
      </c>
      <c r="L84" s="110">
        <f t="shared" si="8"/>
        <v>0.89970326409495549</v>
      </c>
      <c r="M84" s="74">
        <f t="shared" si="9"/>
        <v>1.69</v>
      </c>
      <c r="N84" s="74">
        <f t="shared" si="10"/>
        <v>59.15</v>
      </c>
      <c r="O84" s="73" t="s">
        <v>74</v>
      </c>
      <c r="P84" s="208">
        <v>1</v>
      </c>
      <c r="Q84" s="127">
        <f t="shared" si="11"/>
        <v>34.39</v>
      </c>
      <c r="R84" s="215">
        <v>36.200000000000003</v>
      </c>
      <c r="S84" s="118">
        <v>17.14</v>
      </c>
      <c r="T84" s="122"/>
    </row>
    <row r="85" spans="1:20" s="123" customFormat="1" ht="78.75" x14ac:dyDescent="0.25">
      <c r="A85" s="72">
        <v>69</v>
      </c>
      <c r="B85" s="207" t="s">
        <v>141</v>
      </c>
      <c r="C85" s="109" t="s">
        <v>59</v>
      </c>
      <c r="D85" s="207" t="s">
        <v>66</v>
      </c>
      <c r="E85" s="207" t="s">
        <v>66</v>
      </c>
      <c r="F85" s="109">
        <v>6204339000</v>
      </c>
      <c r="G85" s="207" t="s">
        <v>60</v>
      </c>
      <c r="H85" s="109" t="s">
        <v>41</v>
      </c>
      <c r="I85" s="207">
        <v>35</v>
      </c>
      <c r="J85" s="74">
        <f t="shared" si="6"/>
        <v>16.290000000000003</v>
      </c>
      <c r="K85" s="74">
        <f t="shared" si="7"/>
        <v>570.15</v>
      </c>
      <c r="L85" s="110">
        <f t="shared" si="8"/>
        <v>0.899938612645795</v>
      </c>
      <c r="M85" s="74">
        <f t="shared" si="9"/>
        <v>1.63</v>
      </c>
      <c r="N85" s="74">
        <f t="shared" si="10"/>
        <v>57.05</v>
      </c>
      <c r="O85" s="73" t="s">
        <v>74</v>
      </c>
      <c r="P85" s="208">
        <v>1</v>
      </c>
      <c r="Q85" s="127">
        <f t="shared" si="11"/>
        <v>33.25</v>
      </c>
      <c r="R85" s="215">
        <v>35</v>
      </c>
      <c r="S85" s="220">
        <v>17.14</v>
      </c>
      <c r="T85" s="122"/>
    </row>
    <row r="86" spans="1:20" s="123" customFormat="1" ht="78.75" x14ac:dyDescent="0.25">
      <c r="A86" s="72">
        <v>70</v>
      </c>
      <c r="B86" s="207" t="s">
        <v>141</v>
      </c>
      <c r="C86" s="109" t="s">
        <v>59</v>
      </c>
      <c r="D86" s="207" t="s">
        <v>66</v>
      </c>
      <c r="E86" s="207" t="s">
        <v>66</v>
      </c>
      <c r="F86" s="109">
        <v>6204339000</v>
      </c>
      <c r="G86" s="207" t="s">
        <v>60</v>
      </c>
      <c r="H86" s="109" t="s">
        <v>41</v>
      </c>
      <c r="I86" s="207">
        <v>40</v>
      </c>
      <c r="J86" s="74">
        <f t="shared" si="6"/>
        <v>16.78</v>
      </c>
      <c r="K86" s="74">
        <f t="shared" si="7"/>
        <v>671.2</v>
      </c>
      <c r="L86" s="110">
        <f t="shared" si="8"/>
        <v>0.89988081048867696</v>
      </c>
      <c r="M86" s="74">
        <f t="shared" si="9"/>
        <v>1.68</v>
      </c>
      <c r="N86" s="74">
        <f t="shared" si="10"/>
        <v>67.2</v>
      </c>
      <c r="O86" s="73" t="s">
        <v>74</v>
      </c>
      <c r="P86" s="208">
        <v>1</v>
      </c>
      <c r="Q86" s="127">
        <f t="shared" si="11"/>
        <v>39.14</v>
      </c>
      <c r="R86" s="215">
        <v>41.2</v>
      </c>
      <c r="S86" s="118">
        <v>17.14</v>
      </c>
      <c r="T86" s="122"/>
    </row>
    <row r="87" spans="1:20" s="123" customFormat="1" ht="94.5" x14ac:dyDescent="0.25">
      <c r="A87" s="72">
        <v>71</v>
      </c>
      <c r="B87" s="207" t="s">
        <v>142</v>
      </c>
      <c r="C87" s="109" t="s">
        <v>59</v>
      </c>
      <c r="D87" s="207" t="s">
        <v>192</v>
      </c>
      <c r="E87" s="207" t="s">
        <v>192</v>
      </c>
      <c r="F87" s="208">
        <v>6204391900</v>
      </c>
      <c r="G87" s="207" t="s">
        <v>60</v>
      </c>
      <c r="H87" s="109" t="s">
        <v>41</v>
      </c>
      <c r="I87" s="207">
        <v>28</v>
      </c>
      <c r="J87" s="74">
        <f t="shared" si="6"/>
        <v>5.3</v>
      </c>
      <c r="K87" s="74">
        <f t="shared" si="7"/>
        <v>148.4</v>
      </c>
      <c r="L87" s="110">
        <f t="shared" si="8"/>
        <v>0.9</v>
      </c>
      <c r="M87" s="74">
        <f t="shared" si="9"/>
        <v>0.53</v>
      </c>
      <c r="N87" s="74">
        <f t="shared" si="10"/>
        <v>14.84</v>
      </c>
      <c r="O87" s="73" t="s">
        <v>74</v>
      </c>
      <c r="P87" s="208" t="s">
        <v>53</v>
      </c>
      <c r="Q87" s="127">
        <f t="shared" si="11"/>
        <v>5.7</v>
      </c>
      <c r="R87" s="215">
        <v>6</v>
      </c>
      <c r="S87" s="220">
        <v>26.02</v>
      </c>
      <c r="T87" s="122"/>
    </row>
    <row r="88" spans="1:20" s="123" customFormat="1" ht="78.75" x14ac:dyDescent="0.25">
      <c r="A88" s="72">
        <v>72</v>
      </c>
      <c r="B88" s="207" t="s">
        <v>143</v>
      </c>
      <c r="C88" s="109" t="s">
        <v>59</v>
      </c>
      <c r="D88" s="207" t="s">
        <v>196</v>
      </c>
      <c r="E88" s="207" t="s">
        <v>196</v>
      </c>
      <c r="F88" s="207">
        <v>6204420000</v>
      </c>
      <c r="G88" s="207" t="s">
        <v>60</v>
      </c>
      <c r="H88" s="109" t="s">
        <v>41</v>
      </c>
      <c r="I88" s="207">
        <v>4</v>
      </c>
      <c r="J88" s="74">
        <f t="shared" si="6"/>
        <v>4.5199999999999996</v>
      </c>
      <c r="K88" s="74">
        <f t="shared" si="7"/>
        <v>18.079999999999998</v>
      </c>
      <c r="L88" s="110">
        <f t="shared" si="8"/>
        <v>0.90044247787610621</v>
      </c>
      <c r="M88" s="74">
        <f t="shared" si="9"/>
        <v>0.45</v>
      </c>
      <c r="N88" s="74">
        <f t="shared" si="10"/>
        <v>1.8</v>
      </c>
      <c r="O88" s="73" t="s">
        <v>74</v>
      </c>
      <c r="P88" s="208" t="s">
        <v>53</v>
      </c>
      <c r="Q88" s="127">
        <f t="shared" si="11"/>
        <v>0.95</v>
      </c>
      <c r="R88" s="215">
        <v>1</v>
      </c>
      <c r="S88" s="118">
        <v>19.02</v>
      </c>
      <c r="T88" s="122"/>
    </row>
    <row r="89" spans="1:20" s="123" customFormat="1" ht="78.75" x14ac:dyDescent="0.25">
      <c r="A89" s="72">
        <v>73</v>
      </c>
      <c r="B89" s="207" t="s">
        <v>144</v>
      </c>
      <c r="C89" s="109" t="s">
        <v>59</v>
      </c>
      <c r="D89" s="207" t="s">
        <v>69</v>
      </c>
      <c r="E89" s="207" t="s">
        <v>69</v>
      </c>
      <c r="F89" s="207">
        <v>6204420000</v>
      </c>
      <c r="G89" s="207" t="s">
        <v>61</v>
      </c>
      <c r="H89" s="109" t="s">
        <v>41</v>
      </c>
      <c r="I89" s="207">
        <v>6</v>
      </c>
      <c r="J89" s="74">
        <f t="shared" si="6"/>
        <v>7.6099999999999994</v>
      </c>
      <c r="K89" s="74">
        <f t="shared" si="7"/>
        <v>45.66</v>
      </c>
      <c r="L89" s="110">
        <f t="shared" si="8"/>
        <v>0.90013140604467801</v>
      </c>
      <c r="M89" s="74">
        <f t="shared" si="9"/>
        <v>0.76</v>
      </c>
      <c r="N89" s="74">
        <f t="shared" si="10"/>
        <v>4.5599999999999996</v>
      </c>
      <c r="O89" s="73" t="s">
        <v>74</v>
      </c>
      <c r="P89" s="208" t="s">
        <v>53</v>
      </c>
      <c r="Q89" s="127">
        <f t="shared" si="11"/>
        <v>1.9</v>
      </c>
      <c r="R89" s="215">
        <v>2</v>
      </c>
      <c r="S89" s="220">
        <v>24.02</v>
      </c>
      <c r="T89" s="122"/>
    </row>
    <row r="90" spans="1:20" s="123" customFormat="1" ht="73.5" customHeight="1" x14ac:dyDescent="0.25">
      <c r="A90" s="72">
        <v>74</v>
      </c>
      <c r="B90" s="207" t="s">
        <v>143</v>
      </c>
      <c r="C90" s="109" t="s">
        <v>59</v>
      </c>
      <c r="D90" s="207" t="s">
        <v>78</v>
      </c>
      <c r="E90" s="207" t="s">
        <v>78</v>
      </c>
      <c r="F90" s="207">
        <v>6204420000</v>
      </c>
      <c r="G90" s="207" t="s">
        <v>60</v>
      </c>
      <c r="H90" s="109" t="s">
        <v>41</v>
      </c>
      <c r="I90" s="207">
        <v>11</v>
      </c>
      <c r="J90" s="74">
        <f t="shared" si="6"/>
        <v>5.92</v>
      </c>
      <c r="K90" s="74">
        <f t="shared" si="7"/>
        <v>65.12</v>
      </c>
      <c r="L90" s="110">
        <f t="shared" si="8"/>
        <v>0.90033783783783783</v>
      </c>
      <c r="M90" s="74">
        <f t="shared" si="9"/>
        <v>0.59</v>
      </c>
      <c r="N90" s="74">
        <f t="shared" si="10"/>
        <v>6.49</v>
      </c>
      <c r="O90" s="73" t="s">
        <v>74</v>
      </c>
      <c r="P90" s="208" t="s">
        <v>53</v>
      </c>
      <c r="Q90" s="127">
        <f t="shared" si="11"/>
        <v>3.42</v>
      </c>
      <c r="R90" s="215">
        <v>3.6</v>
      </c>
      <c r="S90" s="118">
        <v>19.02</v>
      </c>
      <c r="T90" s="122"/>
    </row>
    <row r="91" spans="1:20" s="123" customFormat="1" ht="63" x14ac:dyDescent="0.25">
      <c r="A91" s="72">
        <v>75</v>
      </c>
      <c r="B91" s="207" t="s">
        <v>145</v>
      </c>
      <c r="C91" s="109" t="s">
        <v>59</v>
      </c>
      <c r="D91" s="207" t="s">
        <v>195</v>
      </c>
      <c r="E91" s="207" t="s">
        <v>195</v>
      </c>
      <c r="F91" s="207">
        <v>6204420000</v>
      </c>
      <c r="G91" s="207" t="s">
        <v>61</v>
      </c>
      <c r="H91" s="109" t="s">
        <v>41</v>
      </c>
      <c r="I91" s="207">
        <v>12</v>
      </c>
      <c r="J91" s="74">
        <f t="shared" si="6"/>
        <v>4.7699999999999996</v>
      </c>
      <c r="K91" s="74">
        <f t="shared" si="7"/>
        <v>57.24</v>
      </c>
      <c r="L91" s="110">
        <f t="shared" si="8"/>
        <v>0.89937106918238996</v>
      </c>
      <c r="M91" s="74">
        <f t="shared" si="9"/>
        <v>0.48</v>
      </c>
      <c r="N91" s="74">
        <f t="shared" si="10"/>
        <v>5.76</v>
      </c>
      <c r="O91" s="73" t="s">
        <v>74</v>
      </c>
      <c r="P91" s="208" t="s">
        <v>53</v>
      </c>
      <c r="Q91" s="127">
        <f t="shared" si="11"/>
        <v>2.38</v>
      </c>
      <c r="R91" s="215">
        <v>2.5</v>
      </c>
      <c r="S91" s="220">
        <v>24.02</v>
      </c>
      <c r="T91" s="122"/>
    </row>
    <row r="92" spans="1:20" s="123" customFormat="1" ht="63" x14ac:dyDescent="0.25">
      <c r="A92" s="72">
        <v>76</v>
      </c>
      <c r="B92" s="207" t="s">
        <v>145</v>
      </c>
      <c r="C92" s="109" t="s">
        <v>59</v>
      </c>
      <c r="D92" s="207" t="s">
        <v>65</v>
      </c>
      <c r="E92" s="207" t="s">
        <v>65</v>
      </c>
      <c r="F92" s="207">
        <v>6204420000</v>
      </c>
      <c r="G92" s="207" t="s">
        <v>61</v>
      </c>
      <c r="H92" s="109" t="s">
        <v>41</v>
      </c>
      <c r="I92" s="207">
        <v>14</v>
      </c>
      <c r="J92" s="74">
        <f t="shared" si="6"/>
        <v>4.8899999999999997</v>
      </c>
      <c r="K92" s="74">
        <f t="shared" si="7"/>
        <v>68.459999999999994</v>
      </c>
      <c r="L92" s="110">
        <f t="shared" si="8"/>
        <v>0.89979550102249484</v>
      </c>
      <c r="M92" s="74">
        <f t="shared" si="9"/>
        <v>0.49</v>
      </c>
      <c r="N92" s="74">
        <f t="shared" si="10"/>
        <v>6.86</v>
      </c>
      <c r="O92" s="73" t="s">
        <v>74</v>
      </c>
      <c r="P92" s="208" t="s">
        <v>53</v>
      </c>
      <c r="Q92" s="127">
        <f t="shared" si="11"/>
        <v>2.85</v>
      </c>
      <c r="R92" s="215">
        <v>3</v>
      </c>
      <c r="S92" s="118">
        <v>24.02</v>
      </c>
      <c r="T92" s="122"/>
    </row>
    <row r="93" spans="1:20" s="123" customFormat="1" ht="78.75" x14ac:dyDescent="0.25">
      <c r="A93" s="72">
        <v>77</v>
      </c>
      <c r="B93" s="207" t="s">
        <v>143</v>
      </c>
      <c r="C93" s="109" t="s">
        <v>59</v>
      </c>
      <c r="D93" s="207" t="s">
        <v>197</v>
      </c>
      <c r="E93" s="207" t="s">
        <v>197</v>
      </c>
      <c r="F93" s="207">
        <v>6204420000</v>
      </c>
      <c r="G93" s="207" t="s">
        <v>61</v>
      </c>
      <c r="H93" s="109" t="s">
        <v>41</v>
      </c>
      <c r="I93" s="207">
        <v>16</v>
      </c>
      <c r="J93" s="74">
        <f t="shared" si="6"/>
        <v>4.5699999999999994</v>
      </c>
      <c r="K93" s="74">
        <f t="shared" si="7"/>
        <v>73.12</v>
      </c>
      <c r="L93" s="110">
        <f t="shared" si="8"/>
        <v>0.89934354485776802</v>
      </c>
      <c r="M93" s="74">
        <f t="shared" si="9"/>
        <v>0.46</v>
      </c>
      <c r="N93" s="74">
        <f t="shared" si="10"/>
        <v>7.36</v>
      </c>
      <c r="O93" s="73" t="s">
        <v>74</v>
      </c>
      <c r="P93" s="208" t="s">
        <v>53</v>
      </c>
      <c r="Q93" s="127">
        <f t="shared" si="11"/>
        <v>3.04</v>
      </c>
      <c r="R93" s="215">
        <v>3.2</v>
      </c>
      <c r="S93" s="220">
        <v>24.02</v>
      </c>
      <c r="T93" s="122"/>
    </row>
    <row r="94" spans="1:20" s="123" customFormat="1" ht="78.75" x14ac:dyDescent="0.25">
      <c r="A94" s="72">
        <v>78</v>
      </c>
      <c r="B94" s="207" t="s">
        <v>143</v>
      </c>
      <c r="C94" s="109" t="s">
        <v>59</v>
      </c>
      <c r="D94" s="207" t="s">
        <v>75</v>
      </c>
      <c r="E94" s="207" t="s">
        <v>75</v>
      </c>
      <c r="F94" s="207">
        <v>6204420000</v>
      </c>
      <c r="G94" s="207" t="s">
        <v>61</v>
      </c>
      <c r="H94" s="109" t="s">
        <v>41</v>
      </c>
      <c r="I94" s="207">
        <v>19</v>
      </c>
      <c r="J94" s="74">
        <f t="shared" si="6"/>
        <v>4.8099999999999996</v>
      </c>
      <c r="K94" s="74">
        <f t="shared" si="7"/>
        <v>91.39</v>
      </c>
      <c r="L94" s="110">
        <f t="shared" si="8"/>
        <v>0.9002079002079002</v>
      </c>
      <c r="M94" s="74">
        <f t="shared" si="9"/>
        <v>0.48</v>
      </c>
      <c r="N94" s="74">
        <f t="shared" si="10"/>
        <v>9.1199999999999992</v>
      </c>
      <c r="O94" s="73" t="s">
        <v>74</v>
      </c>
      <c r="P94" s="208" t="s">
        <v>53</v>
      </c>
      <c r="Q94" s="127">
        <f t="shared" si="11"/>
        <v>3.8</v>
      </c>
      <c r="R94" s="215">
        <v>4</v>
      </c>
      <c r="S94" s="118">
        <v>24.02</v>
      </c>
      <c r="T94" s="122"/>
    </row>
    <row r="95" spans="1:20" s="123" customFormat="1" ht="63" x14ac:dyDescent="0.25">
      <c r="A95" s="72">
        <v>79</v>
      </c>
      <c r="B95" s="207" t="s">
        <v>145</v>
      </c>
      <c r="C95" s="109" t="s">
        <v>59</v>
      </c>
      <c r="D95" s="207" t="s">
        <v>69</v>
      </c>
      <c r="E95" s="207" t="s">
        <v>69</v>
      </c>
      <c r="F95" s="208">
        <v>6204420000</v>
      </c>
      <c r="G95" s="207" t="s">
        <v>61</v>
      </c>
      <c r="H95" s="109" t="s">
        <v>41</v>
      </c>
      <c r="I95" s="207">
        <v>20</v>
      </c>
      <c r="J95" s="74">
        <f t="shared" si="6"/>
        <v>5.71</v>
      </c>
      <c r="K95" s="74">
        <f t="shared" si="7"/>
        <v>114.2</v>
      </c>
      <c r="L95" s="110">
        <f t="shared" si="8"/>
        <v>0.90017513134851135</v>
      </c>
      <c r="M95" s="74">
        <f t="shared" si="9"/>
        <v>0.56999999999999995</v>
      </c>
      <c r="N95" s="74">
        <f t="shared" si="10"/>
        <v>11.4</v>
      </c>
      <c r="O95" s="73" t="s">
        <v>74</v>
      </c>
      <c r="P95" s="208" t="s">
        <v>53</v>
      </c>
      <c r="Q95" s="127">
        <f t="shared" si="11"/>
        <v>4.75</v>
      </c>
      <c r="R95" s="215">
        <v>5</v>
      </c>
      <c r="S95" s="220">
        <v>24.02</v>
      </c>
      <c r="T95" s="122"/>
    </row>
    <row r="96" spans="1:20" s="123" customFormat="1" ht="63" x14ac:dyDescent="0.25">
      <c r="A96" s="72">
        <v>80</v>
      </c>
      <c r="B96" s="207" t="s">
        <v>145</v>
      </c>
      <c r="C96" s="109" t="s">
        <v>59</v>
      </c>
      <c r="D96" s="207" t="s">
        <v>69</v>
      </c>
      <c r="E96" s="207" t="s">
        <v>69</v>
      </c>
      <c r="F96" s="207">
        <v>6204420000</v>
      </c>
      <c r="G96" s="207" t="s">
        <v>61</v>
      </c>
      <c r="H96" s="109" t="s">
        <v>41</v>
      </c>
      <c r="I96" s="207">
        <v>36</v>
      </c>
      <c r="J96" s="74">
        <f t="shared" si="6"/>
        <v>13.32</v>
      </c>
      <c r="K96" s="74">
        <f t="shared" si="7"/>
        <v>479.52</v>
      </c>
      <c r="L96" s="110">
        <f t="shared" si="8"/>
        <v>0.9001501501501501</v>
      </c>
      <c r="M96" s="74">
        <f t="shared" si="9"/>
        <v>1.33</v>
      </c>
      <c r="N96" s="74">
        <f t="shared" si="10"/>
        <v>47.88</v>
      </c>
      <c r="O96" s="73" t="s">
        <v>74</v>
      </c>
      <c r="P96" s="208">
        <v>1</v>
      </c>
      <c r="Q96" s="127">
        <f t="shared" si="11"/>
        <v>19.95</v>
      </c>
      <c r="R96" s="215">
        <v>21</v>
      </c>
      <c r="S96" s="118">
        <v>24.02</v>
      </c>
      <c r="T96" s="122"/>
    </row>
    <row r="97" spans="1:20" s="123" customFormat="1" ht="63" x14ac:dyDescent="0.25">
      <c r="A97" s="72">
        <v>81</v>
      </c>
      <c r="B97" s="207" t="s">
        <v>145</v>
      </c>
      <c r="C97" s="109" t="s">
        <v>59</v>
      </c>
      <c r="D97" s="207" t="s">
        <v>70</v>
      </c>
      <c r="E97" s="207" t="s">
        <v>70</v>
      </c>
      <c r="F97" s="207">
        <v>6204420000</v>
      </c>
      <c r="G97" s="207" t="s">
        <v>61</v>
      </c>
      <c r="H97" s="109" t="s">
        <v>41</v>
      </c>
      <c r="I97" s="207">
        <v>82</v>
      </c>
      <c r="J97" s="74">
        <f t="shared" si="6"/>
        <v>5.5699999999999994</v>
      </c>
      <c r="K97" s="74">
        <f t="shared" si="7"/>
        <v>456.74</v>
      </c>
      <c r="L97" s="110">
        <f t="shared" si="8"/>
        <v>0.89946140035906641</v>
      </c>
      <c r="M97" s="74">
        <f t="shared" si="9"/>
        <v>0.56000000000000005</v>
      </c>
      <c r="N97" s="74">
        <f t="shared" si="10"/>
        <v>45.92</v>
      </c>
      <c r="O97" s="73" t="s">
        <v>74</v>
      </c>
      <c r="P97" s="208">
        <v>1</v>
      </c>
      <c r="Q97" s="127">
        <f t="shared" si="11"/>
        <v>19</v>
      </c>
      <c r="R97" s="215">
        <v>20</v>
      </c>
      <c r="S97" s="220">
        <v>24.02</v>
      </c>
      <c r="T97" s="122"/>
    </row>
    <row r="98" spans="1:20" s="123" customFormat="1" ht="63" x14ac:dyDescent="0.25">
      <c r="A98" s="72">
        <v>82</v>
      </c>
      <c r="B98" s="207" t="s">
        <v>146</v>
      </c>
      <c r="C98" s="109" t="s">
        <v>59</v>
      </c>
      <c r="D98" s="207" t="s">
        <v>78</v>
      </c>
      <c r="E98" s="207" t="s">
        <v>78</v>
      </c>
      <c r="F98" s="207">
        <v>6204430000</v>
      </c>
      <c r="G98" s="207" t="s">
        <v>60</v>
      </c>
      <c r="H98" s="109" t="s">
        <v>41</v>
      </c>
      <c r="I98" s="207">
        <v>1</v>
      </c>
      <c r="J98" s="74">
        <f t="shared" si="6"/>
        <v>6.56</v>
      </c>
      <c r="K98" s="74">
        <f t="shared" si="7"/>
        <v>6.56</v>
      </c>
      <c r="L98" s="110">
        <f t="shared" si="8"/>
        <v>0.89939024390243905</v>
      </c>
      <c r="M98" s="74">
        <f t="shared" si="9"/>
        <v>0.66</v>
      </c>
      <c r="N98" s="74">
        <f t="shared" si="10"/>
        <v>0.66</v>
      </c>
      <c r="O98" s="73" t="s">
        <v>74</v>
      </c>
      <c r="P98" s="208" t="s">
        <v>53</v>
      </c>
      <c r="Q98" s="127">
        <f t="shared" si="11"/>
        <v>0.29000000000000004</v>
      </c>
      <c r="R98" s="215">
        <v>0.3</v>
      </c>
      <c r="S98" s="118">
        <v>22.6</v>
      </c>
      <c r="T98" s="122"/>
    </row>
    <row r="99" spans="1:20" s="123" customFormat="1" ht="78.75" x14ac:dyDescent="0.25">
      <c r="A99" s="72">
        <v>83</v>
      </c>
      <c r="B99" s="207" t="s">
        <v>147</v>
      </c>
      <c r="C99" s="109" t="s">
        <v>59</v>
      </c>
      <c r="D99" s="207" t="s">
        <v>78</v>
      </c>
      <c r="E99" s="207" t="s">
        <v>78</v>
      </c>
      <c r="F99" s="207">
        <v>6204430000</v>
      </c>
      <c r="G99" s="207" t="s">
        <v>60</v>
      </c>
      <c r="H99" s="109" t="s">
        <v>41</v>
      </c>
      <c r="I99" s="207">
        <v>2</v>
      </c>
      <c r="J99" s="74">
        <f t="shared" si="6"/>
        <v>6.45</v>
      </c>
      <c r="K99" s="74">
        <f t="shared" si="7"/>
        <v>12.9</v>
      </c>
      <c r="L99" s="110">
        <f t="shared" si="8"/>
        <v>0.89922480620155043</v>
      </c>
      <c r="M99" s="74">
        <f t="shared" si="9"/>
        <v>0.65</v>
      </c>
      <c r="N99" s="74">
        <f t="shared" si="10"/>
        <v>1.3</v>
      </c>
      <c r="O99" s="73" t="s">
        <v>74</v>
      </c>
      <c r="P99" s="208" t="s">
        <v>53</v>
      </c>
      <c r="Q99" s="127">
        <f t="shared" si="11"/>
        <v>0.56999999999999995</v>
      </c>
      <c r="R99" s="215">
        <v>0.6</v>
      </c>
      <c r="S99" s="220">
        <v>22.6</v>
      </c>
      <c r="T99" s="122"/>
    </row>
    <row r="100" spans="1:20" s="123" customFormat="1" ht="110.25" x14ac:dyDescent="0.25">
      <c r="A100" s="72">
        <v>84</v>
      </c>
      <c r="B100" s="207" t="s">
        <v>148</v>
      </c>
      <c r="C100" s="109" t="s">
        <v>59</v>
      </c>
      <c r="D100" s="207" t="s">
        <v>78</v>
      </c>
      <c r="E100" s="207" t="s">
        <v>78</v>
      </c>
      <c r="F100" s="208">
        <v>6204430000</v>
      </c>
      <c r="G100" s="207" t="s">
        <v>60</v>
      </c>
      <c r="H100" s="109" t="s">
        <v>41</v>
      </c>
      <c r="I100" s="207">
        <v>3</v>
      </c>
      <c r="J100" s="74">
        <f t="shared" si="6"/>
        <v>7.16</v>
      </c>
      <c r="K100" s="74">
        <f t="shared" si="7"/>
        <v>21.48</v>
      </c>
      <c r="L100" s="110">
        <f t="shared" si="8"/>
        <v>0.8994413407821229</v>
      </c>
      <c r="M100" s="74">
        <f t="shared" si="9"/>
        <v>0.72</v>
      </c>
      <c r="N100" s="74">
        <f t="shared" si="10"/>
        <v>2.16</v>
      </c>
      <c r="O100" s="73" t="s">
        <v>74</v>
      </c>
      <c r="P100" s="208" t="s">
        <v>53</v>
      </c>
      <c r="Q100" s="127">
        <f t="shared" si="11"/>
        <v>0.95</v>
      </c>
      <c r="R100" s="215">
        <v>1</v>
      </c>
      <c r="S100" s="118">
        <v>22.6</v>
      </c>
      <c r="T100" s="122"/>
    </row>
    <row r="101" spans="1:20" s="123" customFormat="1" ht="78.75" x14ac:dyDescent="0.25">
      <c r="A101" s="72">
        <v>85</v>
      </c>
      <c r="B101" s="207" t="s">
        <v>149</v>
      </c>
      <c r="C101" s="109" t="s">
        <v>59</v>
      </c>
      <c r="D101" s="207" t="s">
        <v>78</v>
      </c>
      <c r="E101" s="207" t="s">
        <v>78</v>
      </c>
      <c r="F101" s="208">
        <v>6204430000</v>
      </c>
      <c r="G101" s="207" t="s">
        <v>60</v>
      </c>
      <c r="H101" s="109" t="s">
        <v>41</v>
      </c>
      <c r="I101" s="207">
        <v>4</v>
      </c>
      <c r="J101" s="74">
        <f t="shared" si="6"/>
        <v>5.37</v>
      </c>
      <c r="K101" s="74">
        <f t="shared" si="7"/>
        <v>21.48</v>
      </c>
      <c r="L101" s="110">
        <f t="shared" si="8"/>
        <v>0.8994413407821229</v>
      </c>
      <c r="M101" s="74">
        <f t="shared" si="9"/>
        <v>0.54</v>
      </c>
      <c r="N101" s="74">
        <f t="shared" si="10"/>
        <v>2.16</v>
      </c>
      <c r="O101" s="73" t="s">
        <v>74</v>
      </c>
      <c r="P101" s="208" t="s">
        <v>53</v>
      </c>
      <c r="Q101" s="127">
        <f t="shared" si="11"/>
        <v>0.95</v>
      </c>
      <c r="R101" s="215">
        <v>1</v>
      </c>
      <c r="S101" s="220">
        <v>22.6</v>
      </c>
      <c r="T101" s="122"/>
    </row>
    <row r="102" spans="1:20" s="123" customFormat="1" ht="78.75" x14ac:dyDescent="0.25">
      <c r="A102" s="72">
        <v>86</v>
      </c>
      <c r="B102" s="207" t="s">
        <v>150</v>
      </c>
      <c r="C102" s="109" t="s">
        <v>59</v>
      </c>
      <c r="D102" s="207" t="s">
        <v>78</v>
      </c>
      <c r="E102" s="207" t="s">
        <v>78</v>
      </c>
      <c r="F102" s="207">
        <v>6204430000</v>
      </c>
      <c r="G102" s="207" t="s">
        <v>60</v>
      </c>
      <c r="H102" s="109" t="s">
        <v>41</v>
      </c>
      <c r="I102" s="207">
        <v>5</v>
      </c>
      <c r="J102" s="74">
        <f t="shared" si="6"/>
        <v>6.02</v>
      </c>
      <c r="K102" s="74">
        <f t="shared" si="7"/>
        <v>30.1</v>
      </c>
      <c r="L102" s="110">
        <f t="shared" si="8"/>
        <v>0.90033222591362128</v>
      </c>
      <c r="M102" s="74">
        <f t="shared" si="9"/>
        <v>0.6</v>
      </c>
      <c r="N102" s="74">
        <f t="shared" si="10"/>
        <v>3</v>
      </c>
      <c r="O102" s="73" t="s">
        <v>74</v>
      </c>
      <c r="P102" s="208" t="s">
        <v>53</v>
      </c>
      <c r="Q102" s="127">
        <f t="shared" si="11"/>
        <v>1.33</v>
      </c>
      <c r="R102" s="215">
        <v>1.4</v>
      </c>
      <c r="S102" s="118">
        <v>22.6</v>
      </c>
      <c r="T102" s="122"/>
    </row>
    <row r="103" spans="1:20" s="123" customFormat="1" ht="87.75" customHeight="1" x14ac:dyDescent="0.25">
      <c r="A103" s="72">
        <v>87</v>
      </c>
      <c r="B103" s="207" t="s">
        <v>149</v>
      </c>
      <c r="C103" s="109" t="s">
        <v>59</v>
      </c>
      <c r="D103" s="207" t="s">
        <v>78</v>
      </c>
      <c r="E103" s="207" t="s">
        <v>78</v>
      </c>
      <c r="F103" s="208">
        <v>6204430000</v>
      </c>
      <c r="G103" s="207" t="s">
        <v>60</v>
      </c>
      <c r="H103" s="109" t="s">
        <v>41</v>
      </c>
      <c r="I103" s="207">
        <v>5</v>
      </c>
      <c r="J103" s="74">
        <f t="shared" si="6"/>
        <v>4.3</v>
      </c>
      <c r="K103" s="74">
        <f t="shared" si="7"/>
        <v>21.5</v>
      </c>
      <c r="L103" s="110">
        <f t="shared" si="8"/>
        <v>0.9</v>
      </c>
      <c r="M103" s="74">
        <f t="shared" si="9"/>
        <v>0.43</v>
      </c>
      <c r="N103" s="74">
        <f t="shared" si="10"/>
        <v>2.15</v>
      </c>
      <c r="O103" s="73" t="s">
        <v>74</v>
      </c>
      <c r="P103" s="208" t="s">
        <v>53</v>
      </c>
      <c r="Q103" s="127">
        <f t="shared" si="11"/>
        <v>0.95</v>
      </c>
      <c r="R103" s="215">
        <v>1</v>
      </c>
      <c r="S103" s="220">
        <v>22.6</v>
      </c>
      <c r="T103" s="122"/>
    </row>
    <row r="104" spans="1:20" s="123" customFormat="1" ht="104.25" customHeight="1" x14ac:dyDescent="0.25">
      <c r="A104" s="72">
        <v>88</v>
      </c>
      <c r="B104" s="207" t="s">
        <v>151</v>
      </c>
      <c r="C104" s="109" t="s">
        <v>59</v>
      </c>
      <c r="D104" s="207" t="s">
        <v>78</v>
      </c>
      <c r="E104" s="207" t="s">
        <v>78</v>
      </c>
      <c r="F104" s="207">
        <v>6204430000</v>
      </c>
      <c r="G104" s="207" t="s">
        <v>60</v>
      </c>
      <c r="H104" s="109" t="s">
        <v>41</v>
      </c>
      <c r="I104" s="207">
        <v>7</v>
      </c>
      <c r="J104" s="74">
        <f t="shared" si="6"/>
        <v>9.2099999999999991</v>
      </c>
      <c r="K104" s="74">
        <f t="shared" si="7"/>
        <v>64.47</v>
      </c>
      <c r="L104" s="110">
        <f t="shared" si="8"/>
        <v>0.90010857763300756</v>
      </c>
      <c r="M104" s="74">
        <f t="shared" si="9"/>
        <v>0.92</v>
      </c>
      <c r="N104" s="74">
        <f t="shared" si="10"/>
        <v>6.44</v>
      </c>
      <c r="O104" s="73" t="s">
        <v>74</v>
      </c>
      <c r="P104" s="208" t="s">
        <v>53</v>
      </c>
      <c r="Q104" s="127">
        <f t="shared" si="11"/>
        <v>2.85</v>
      </c>
      <c r="R104" s="215">
        <v>3</v>
      </c>
      <c r="S104" s="118">
        <v>22.6</v>
      </c>
      <c r="T104" s="122"/>
    </row>
    <row r="105" spans="1:20" s="123" customFormat="1" ht="78.75" x14ac:dyDescent="0.25">
      <c r="A105" s="72">
        <v>89</v>
      </c>
      <c r="B105" s="207" t="s">
        <v>246</v>
      </c>
      <c r="C105" s="109" t="s">
        <v>59</v>
      </c>
      <c r="D105" s="207" t="s">
        <v>78</v>
      </c>
      <c r="E105" s="207" t="s">
        <v>78</v>
      </c>
      <c r="F105" s="208">
        <v>6204430000</v>
      </c>
      <c r="G105" s="207" t="s">
        <v>60</v>
      </c>
      <c r="H105" s="109" t="s">
        <v>41</v>
      </c>
      <c r="I105" s="207">
        <v>9</v>
      </c>
      <c r="J105" s="74">
        <f t="shared" si="6"/>
        <v>7.16</v>
      </c>
      <c r="K105" s="74">
        <f t="shared" si="7"/>
        <v>64.44</v>
      </c>
      <c r="L105" s="110">
        <f t="shared" si="8"/>
        <v>0.8994413407821229</v>
      </c>
      <c r="M105" s="74">
        <f t="shared" si="9"/>
        <v>0.72</v>
      </c>
      <c r="N105" s="74">
        <f t="shared" si="10"/>
        <v>6.48</v>
      </c>
      <c r="O105" s="73" t="s">
        <v>74</v>
      </c>
      <c r="P105" s="208" t="s">
        <v>53</v>
      </c>
      <c r="Q105" s="127">
        <f t="shared" si="11"/>
        <v>2.85</v>
      </c>
      <c r="R105" s="215">
        <v>3</v>
      </c>
      <c r="S105" s="220">
        <v>22.6</v>
      </c>
      <c r="T105" s="122"/>
    </row>
    <row r="106" spans="1:20" s="123" customFormat="1" ht="94.5" x14ac:dyDescent="0.25">
      <c r="A106" s="72">
        <v>90</v>
      </c>
      <c r="B106" s="207" t="s">
        <v>151</v>
      </c>
      <c r="C106" s="109" t="s">
        <v>59</v>
      </c>
      <c r="D106" s="207" t="s">
        <v>78</v>
      </c>
      <c r="E106" s="207" t="s">
        <v>78</v>
      </c>
      <c r="F106" s="207">
        <v>6204430000</v>
      </c>
      <c r="G106" s="207" t="s">
        <v>60</v>
      </c>
      <c r="H106" s="109" t="s">
        <v>41</v>
      </c>
      <c r="I106" s="207">
        <v>15</v>
      </c>
      <c r="J106" s="74">
        <f t="shared" si="6"/>
        <v>7.16</v>
      </c>
      <c r="K106" s="74">
        <f t="shared" si="7"/>
        <v>107.4</v>
      </c>
      <c r="L106" s="110">
        <f t="shared" si="8"/>
        <v>0.8994413407821229</v>
      </c>
      <c r="M106" s="74">
        <f t="shared" si="9"/>
        <v>0.72</v>
      </c>
      <c r="N106" s="74">
        <f t="shared" si="10"/>
        <v>10.8</v>
      </c>
      <c r="O106" s="73" t="s">
        <v>74</v>
      </c>
      <c r="P106" s="208">
        <v>1</v>
      </c>
      <c r="Q106" s="127">
        <f t="shared" si="11"/>
        <v>4.75</v>
      </c>
      <c r="R106" s="215">
        <v>5</v>
      </c>
      <c r="S106" s="118">
        <v>22.6</v>
      </c>
      <c r="T106" s="122"/>
    </row>
    <row r="107" spans="1:20" s="123" customFormat="1" ht="78.75" x14ac:dyDescent="0.25">
      <c r="A107" s="72">
        <v>91</v>
      </c>
      <c r="B107" s="207" t="s">
        <v>152</v>
      </c>
      <c r="C107" s="109" t="s">
        <v>59</v>
      </c>
      <c r="D107" s="207" t="s">
        <v>78</v>
      </c>
      <c r="E107" s="207" t="s">
        <v>78</v>
      </c>
      <c r="F107" s="208">
        <v>6204430000</v>
      </c>
      <c r="G107" s="207" t="s">
        <v>60</v>
      </c>
      <c r="H107" s="109" t="s">
        <v>41</v>
      </c>
      <c r="I107" s="207">
        <v>19</v>
      </c>
      <c r="J107" s="74">
        <f t="shared" si="6"/>
        <v>5.65</v>
      </c>
      <c r="K107" s="74">
        <f t="shared" si="7"/>
        <v>107.35</v>
      </c>
      <c r="L107" s="110">
        <f t="shared" si="8"/>
        <v>0.89911504424778765</v>
      </c>
      <c r="M107" s="74">
        <f t="shared" si="9"/>
        <v>0.56999999999999995</v>
      </c>
      <c r="N107" s="74">
        <f t="shared" si="10"/>
        <v>10.83</v>
      </c>
      <c r="O107" s="73" t="s">
        <v>74</v>
      </c>
      <c r="P107" s="208" t="s">
        <v>53</v>
      </c>
      <c r="Q107" s="127">
        <f t="shared" si="11"/>
        <v>4.75</v>
      </c>
      <c r="R107" s="215">
        <v>5</v>
      </c>
      <c r="S107" s="220">
        <v>22.6</v>
      </c>
      <c r="T107" s="122"/>
    </row>
    <row r="108" spans="1:20" s="123" customFormat="1" ht="110.25" x14ac:dyDescent="0.25">
      <c r="A108" s="72">
        <v>92</v>
      </c>
      <c r="B108" s="207" t="s">
        <v>148</v>
      </c>
      <c r="C108" s="109" t="s">
        <v>59</v>
      </c>
      <c r="D108" s="207" t="s">
        <v>78</v>
      </c>
      <c r="E108" s="207" t="s">
        <v>78</v>
      </c>
      <c r="F108" s="208">
        <v>6204430000</v>
      </c>
      <c r="G108" s="207" t="s">
        <v>60</v>
      </c>
      <c r="H108" s="109" t="s">
        <v>41</v>
      </c>
      <c r="I108" s="207">
        <v>31</v>
      </c>
      <c r="J108" s="74">
        <f t="shared" si="6"/>
        <v>6.24</v>
      </c>
      <c r="K108" s="74">
        <f t="shared" si="7"/>
        <v>193.44</v>
      </c>
      <c r="L108" s="110">
        <f t="shared" si="8"/>
        <v>0.90064102564102566</v>
      </c>
      <c r="M108" s="74">
        <f t="shared" si="9"/>
        <v>0.62</v>
      </c>
      <c r="N108" s="74">
        <f t="shared" si="10"/>
        <v>19.22</v>
      </c>
      <c r="O108" s="73" t="s">
        <v>74</v>
      </c>
      <c r="P108" s="208">
        <v>1</v>
      </c>
      <c r="Q108" s="127">
        <f t="shared" si="11"/>
        <v>8.5500000000000007</v>
      </c>
      <c r="R108" s="215">
        <v>9</v>
      </c>
      <c r="S108" s="118">
        <v>22.6</v>
      </c>
      <c r="T108" s="122"/>
    </row>
    <row r="109" spans="1:20" s="123" customFormat="1" ht="78.75" x14ac:dyDescent="0.25">
      <c r="A109" s="72">
        <v>93</v>
      </c>
      <c r="B109" s="207" t="s">
        <v>153</v>
      </c>
      <c r="C109" s="109" t="s">
        <v>59</v>
      </c>
      <c r="D109" s="207" t="s">
        <v>193</v>
      </c>
      <c r="E109" s="207" t="s">
        <v>193</v>
      </c>
      <c r="F109" s="208">
        <v>6204440000</v>
      </c>
      <c r="G109" s="207" t="s">
        <v>60</v>
      </c>
      <c r="H109" s="109" t="s">
        <v>41</v>
      </c>
      <c r="I109" s="207">
        <v>9</v>
      </c>
      <c r="J109" s="74">
        <f t="shared" si="6"/>
        <v>2.4099999999999997</v>
      </c>
      <c r="K109" s="74">
        <f t="shared" si="7"/>
        <v>21.69</v>
      </c>
      <c r="L109" s="110">
        <f t="shared" si="8"/>
        <v>0.90041493775933612</v>
      </c>
      <c r="M109" s="74">
        <f t="shared" si="9"/>
        <v>0.24</v>
      </c>
      <c r="N109" s="74">
        <f t="shared" si="10"/>
        <v>2.16</v>
      </c>
      <c r="O109" s="73" t="s">
        <v>74</v>
      </c>
      <c r="P109" s="208" t="s">
        <v>53</v>
      </c>
      <c r="Q109" s="127">
        <f t="shared" si="11"/>
        <v>0.95</v>
      </c>
      <c r="R109" s="215">
        <v>1</v>
      </c>
      <c r="S109" s="220">
        <v>22.82</v>
      </c>
      <c r="T109" s="122"/>
    </row>
    <row r="110" spans="1:20" s="123" customFormat="1" ht="63" x14ac:dyDescent="0.25">
      <c r="A110" s="72">
        <v>94</v>
      </c>
      <c r="B110" s="207" t="s">
        <v>154</v>
      </c>
      <c r="C110" s="109" t="s">
        <v>59</v>
      </c>
      <c r="D110" s="207" t="s">
        <v>192</v>
      </c>
      <c r="E110" s="207" t="s">
        <v>192</v>
      </c>
      <c r="F110" s="208">
        <v>6204440000</v>
      </c>
      <c r="G110" s="207" t="s">
        <v>60</v>
      </c>
      <c r="H110" s="109" t="s">
        <v>41</v>
      </c>
      <c r="I110" s="207">
        <v>12</v>
      </c>
      <c r="J110" s="74">
        <f t="shared" si="6"/>
        <v>3.6199999999999997</v>
      </c>
      <c r="K110" s="74">
        <f t="shared" si="7"/>
        <v>43.44</v>
      </c>
      <c r="L110" s="110">
        <f t="shared" si="8"/>
        <v>0.90055248618784534</v>
      </c>
      <c r="M110" s="74">
        <f t="shared" si="9"/>
        <v>0.36</v>
      </c>
      <c r="N110" s="74">
        <f t="shared" si="10"/>
        <v>4.32</v>
      </c>
      <c r="O110" s="73" t="s">
        <v>74</v>
      </c>
      <c r="P110" s="208" t="s">
        <v>53</v>
      </c>
      <c r="Q110" s="127">
        <f t="shared" si="11"/>
        <v>1.9</v>
      </c>
      <c r="R110" s="215">
        <v>2</v>
      </c>
      <c r="S110" s="118">
        <v>22.82</v>
      </c>
      <c r="T110" s="122"/>
    </row>
    <row r="111" spans="1:20" s="123" customFormat="1" ht="63" x14ac:dyDescent="0.25">
      <c r="A111" s="72">
        <v>95</v>
      </c>
      <c r="B111" s="207" t="s">
        <v>155</v>
      </c>
      <c r="C111" s="109" t="s">
        <v>59</v>
      </c>
      <c r="D111" s="207" t="s">
        <v>69</v>
      </c>
      <c r="E111" s="207" t="s">
        <v>69</v>
      </c>
      <c r="F111" s="207">
        <v>6204440000</v>
      </c>
      <c r="G111" s="207" t="s">
        <v>61</v>
      </c>
      <c r="H111" s="109" t="s">
        <v>41</v>
      </c>
      <c r="I111" s="207">
        <v>16</v>
      </c>
      <c r="J111" s="74">
        <f t="shared" si="6"/>
        <v>13.02</v>
      </c>
      <c r="K111" s="74">
        <f t="shared" si="7"/>
        <v>208.32</v>
      </c>
      <c r="L111" s="110">
        <f t="shared" si="8"/>
        <v>0.90015360983102921</v>
      </c>
      <c r="M111" s="74">
        <f t="shared" si="9"/>
        <v>1.3</v>
      </c>
      <c r="N111" s="74">
        <f t="shared" si="10"/>
        <v>20.8</v>
      </c>
      <c r="O111" s="73" t="s">
        <v>74</v>
      </c>
      <c r="P111" s="208" t="s">
        <v>53</v>
      </c>
      <c r="Q111" s="127">
        <f t="shared" si="11"/>
        <v>7.6</v>
      </c>
      <c r="R111" s="215">
        <v>8</v>
      </c>
      <c r="S111" s="220">
        <v>27.39</v>
      </c>
      <c r="T111" s="122"/>
    </row>
    <row r="112" spans="1:20" s="123" customFormat="1" ht="78.75" x14ac:dyDescent="0.25">
      <c r="A112" s="72">
        <v>96</v>
      </c>
      <c r="B112" s="207" t="s">
        <v>156</v>
      </c>
      <c r="C112" s="109" t="s">
        <v>59</v>
      </c>
      <c r="D112" s="207" t="s">
        <v>192</v>
      </c>
      <c r="E112" s="207" t="s">
        <v>192</v>
      </c>
      <c r="F112" s="208">
        <v>6204440000</v>
      </c>
      <c r="G112" s="207" t="s">
        <v>60</v>
      </c>
      <c r="H112" s="109" t="s">
        <v>41</v>
      </c>
      <c r="I112" s="207">
        <v>40</v>
      </c>
      <c r="J112" s="74">
        <f t="shared" si="6"/>
        <v>4.34</v>
      </c>
      <c r="K112" s="74">
        <f t="shared" si="7"/>
        <v>173.6</v>
      </c>
      <c r="L112" s="110">
        <f t="shared" si="8"/>
        <v>0.90092165898617516</v>
      </c>
      <c r="M112" s="74">
        <f t="shared" si="9"/>
        <v>0.43</v>
      </c>
      <c r="N112" s="74">
        <f t="shared" si="10"/>
        <v>17.2</v>
      </c>
      <c r="O112" s="73" t="s">
        <v>74</v>
      </c>
      <c r="P112" s="208" t="s">
        <v>53</v>
      </c>
      <c r="Q112" s="127">
        <f t="shared" si="11"/>
        <v>7.6</v>
      </c>
      <c r="R112" s="215">
        <v>8</v>
      </c>
      <c r="S112" s="118">
        <v>22.82</v>
      </c>
      <c r="T112" s="122"/>
    </row>
    <row r="113" spans="1:20" s="123" customFormat="1" ht="47.25" x14ac:dyDescent="0.25">
      <c r="A113" s="72">
        <v>97</v>
      </c>
      <c r="B113" s="207" t="s">
        <v>157</v>
      </c>
      <c r="C113" s="109" t="s">
        <v>59</v>
      </c>
      <c r="D113" s="207" t="s">
        <v>69</v>
      </c>
      <c r="E113" s="207" t="s">
        <v>69</v>
      </c>
      <c r="F113" s="207">
        <v>6204499000</v>
      </c>
      <c r="G113" s="207" t="s">
        <v>61</v>
      </c>
      <c r="H113" s="109" t="s">
        <v>41</v>
      </c>
      <c r="I113" s="207">
        <v>9</v>
      </c>
      <c r="J113" s="74">
        <f t="shared" si="6"/>
        <v>22.21</v>
      </c>
      <c r="K113" s="74">
        <f t="shared" si="7"/>
        <v>199.89</v>
      </c>
      <c r="L113" s="110">
        <f t="shared" si="8"/>
        <v>0.90004502476362003</v>
      </c>
      <c r="M113" s="74">
        <f t="shared" si="9"/>
        <v>2.2200000000000002</v>
      </c>
      <c r="N113" s="74">
        <f t="shared" si="10"/>
        <v>19.98</v>
      </c>
      <c r="O113" s="73" t="s">
        <v>74</v>
      </c>
      <c r="P113" s="208" t="s">
        <v>53</v>
      </c>
      <c r="Q113" s="127">
        <f t="shared" si="11"/>
        <v>3.3299999999999996</v>
      </c>
      <c r="R113" s="215">
        <v>3.5</v>
      </c>
      <c r="S113" s="220">
        <v>60.02</v>
      </c>
      <c r="T113" s="122"/>
    </row>
    <row r="114" spans="1:20" s="123" customFormat="1" ht="47.25" x14ac:dyDescent="0.25">
      <c r="A114" s="72">
        <v>98</v>
      </c>
      <c r="B114" s="207" t="s">
        <v>157</v>
      </c>
      <c r="C114" s="109" t="s">
        <v>59</v>
      </c>
      <c r="D114" s="207" t="s">
        <v>198</v>
      </c>
      <c r="E114" s="207" t="s">
        <v>198</v>
      </c>
      <c r="F114" s="207">
        <v>6204499000</v>
      </c>
      <c r="G114" s="207" t="s">
        <v>61</v>
      </c>
      <c r="H114" s="109" t="s">
        <v>41</v>
      </c>
      <c r="I114" s="207">
        <v>32</v>
      </c>
      <c r="J114" s="74">
        <f t="shared" si="6"/>
        <v>14.26</v>
      </c>
      <c r="K114" s="74">
        <f t="shared" si="7"/>
        <v>456.32</v>
      </c>
      <c r="L114" s="110">
        <f t="shared" si="8"/>
        <v>0.89971949509116411</v>
      </c>
      <c r="M114" s="74">
        <f t="shared" si="9"/>
        <v>1.43</v>
      </c>
      <c r="N114" s="74">
        <f t="shared" si="10"/>
        <v>45.76</v>
      </c>
      <c r="O114" s="73" t="s">
        <v>74</v>
      </c>
      <c r="P114" s="208" t="s">
        <v>53</v>
      </c>
      <c r="Q114" s="127">
        <f t="shared" si="11"/>
        <v>7.6</v>
      </c>
      <c r="R114" s="215">
        <v>8</v>
      </c>
      <c r="S114" s="118">
        <v>60.02</v>
      </c>
      <c r="T114" s="122"/>
    </row>
    <row r="115" spans="1:20" s="123" customFormat="1" ht="47.25" x14ac:dyDescent="0.25">
      <c r="A115" s="72">
        <v>99</v>
      </c>
      <c r="B115" s="207" t="s">
        <v>157</v>
      </c>
      <c r="C115" s="109" t="s">
        <v>59</v>
      </c>
      <c r="D115" s="207" t="s">
        <v>199</v>
      </c>
      <c r="E115" s="207" t="s">
        <v>199</v>
      </c>
      <c r="F115" s="207">
        <v>6204499000</v>
      </c>
      <c r="G115" s="207" t="s">
        <v>61</v>
      </c>
      <c r="H115" s="109" t="s">
        <v>41</v>
      </c>
      <c r="I115" s="207">
        <v>39</v>
      </c>
      <c r="J115" s="74">
        <f t="shared" si="6"/>
        <v>18.290000000000003</v>
      </c>
      <c r="K115" s="74">
        <f t="shared" si="7"/>
        <v>713.31</v>
      </c>
      <c r="L115" s="110">
        <f t="shared" si="8"/>
        <v>0.89994532531437943</v>
      </c>
      <c r="M115" s="74">
        <f t="shared" si="9"/>
        <v>1.83</v>
      </c>
      <c r="N115" s="74">
        <f t="shared" si="10"/>
        <v>71.37</v>
      </c>
      <c r="O115" s="73" t="s">
        <v>74</v>
      </c>
      <c r="P115" s="208">
        <v>1</v>
      </c>
      <c r="Q115" s="127">
        <f t="shared" si="11"/>
        <v>11.879999999999999</v>
      </c>
      <c r="R115" s="215">
        <v>12.5</v>
      </c>
      <c r="S115" s="220">
        <v>60.02</v>
      </c>
      <c r="T115" s="122"/>
    </row>
    <row r="116" spans="1:20" s="123" customFormat="1" ht="47.25" x14ac:dyDescent="0.25">
      <c r="A116" s="72">
        <v>100</v>
      </c>
      <c r="B116" s="207" t="s">
        <v>157</v>
      </c>
      <c r="C116" s="109" t="s">
        <v>59</v>
      </c>
      <c r="D116" s="207" t="s">
        <v>69</v>
      </c>
      <c r="E116" s="207" t="s">
        <v>69</v>
      </c>
      <c r="F116" s="207">
        <v>6204499000</v>
      </c>
      <c r="G116" s="207" t="s">
        <v>61</v>
      </c>
      <c r="H116" s="109" t="s">
        <v>41</v>
      </c>
      <c r="I116" s="207">
        <v>47</v>
      </c>
      <c r="J116" s="74">
        <f t="shared" si="6"/>
        <v>12.14</v>
      </c>
      <c r="K116" s="74">
        <f t="shared" si="7"/>
        <v>570.58000000000004</v>
      </c>
      <c r="L116" s="110">
        <f t="shared" si="8"/>
        <v>0.90032948929159806</v>
      </c>
      <c r="M116" s="74">
        <f t="shared" si="9"/>
        <v>1.21</v>
      </c>
      <c r="N116" s="74">
        <f t="shared" si="10"/>
        <v>56.87</v>
      </c>
      <c r="O116" s="73" t="s">
        <v>74</v>
      </c>
      <c r="P116" s="208" t="s">
        <v>53</v>
      </c>
      <c r="Q116" s="127">
        <f t="shared" si="11"/>
        <v>9.5</v>
      </c>
      <c r="R116" s="215">
        <v>10</v>
      </c>
      <c r="S116" s="118">
        <v>60.02</v>
      </c>
      <c r="T116" s="122"/>
    </row>
    <row r="117" spans="1:20" s="123" customFormat="1" ht="47.25" x14ac:dyDescent="0.25">
      <c r="A117" s="72">
        <v>101</v>
      </c>
      <c r="B117" s="207" t="s">
        <v>158</v>
      </c>
      <c r="C117" s="109" t="s">
        <v>59</v>
      </c>
      <c r="D117" s="207" t="s">
        <v>183</v>
      </c>
      <c r="E117" s="207" t="s">
        <v>183</v>
      </c>
      <c r="F117" s="109">
        <v>6204520000</v>
      </c>
      <c r="G117" s="207" t="s">
        <v>63</v>
      </c>
      <c r="H117" s="109" t="s">
        <v>41</v>
      </c>
      <c r="I117" s="207">
        <v>13</v>
      </c>
      <c r="J117" s="74">
        <f t="shared" si="6"/>
        <v>4.6899999999999995</v>
      </c>
      <c r="K117" s="74">
        <f t="shared" si="7"/>
        <v>60.97</v>
      </c>
      <c r="L117" s="110">
        <f t="shared" si="8"/>
        <v>0.89978678038379534</v>
      </c>
      <c r="M117" s="74">
        <f t="shared" si="9"/>
        <v>0.47</v>
      </c>
      <c r="N117" s="74">
        <f t="shared" si="10"/>
        <v>6.11</v>
      </c>
      <c r="O117" s="73" t="s">
        <v>74</v>
      </c>
      <c r="P117" s="208" t="s">
        <v>53</v>
      </c>
      <c r="Q117" s="127">
        <f t="shared" si="11"/>
        <v>3.8</v>
      </c>
      <c r="R117" s="215">
        <v>4</v>
      </c>
      <c r="S117" s="220">
        <v>16.02</v>
      </c>
      <c r="T117" s="122"/>
    </row>
    <row r="118" spans="1:20" s="123" customFormat="1" ht="47.25" x14ac:dyDescent="0.25">
      <c r="A118" s="72">
        <v>102</v>
      </c>
      <c r="B118" s="207" t="s">
        <v>159</v>
      </c>
      <c r="C118" s="109" t="s">
        <v>59</v>
      </c>
      <c r="D118" s="207" t="s">
        <v>65</v>
      </c>
      <c r="E118" s="207" t="s">
        <v>65</v>
      </c>
      <c r="F118" s="208">
        <v>6204591000</v>
      </c>
      <c r="G118" s="207" t="s">
        <v>63</v>
      </c>
      <c r="H118" s="109" t="s">
        <v>41</v>
      </c>
      <c r="I118" s="207">
        <v>20</v>
      </c>
      <c r="J118" s="74">
        <f t="shared" si="6"/>
        <v>5.2299999999999995</v>
      </c>
      <c r="K118" s="74">
        <f t="shared" si="7"/>
        <v>104.6</v>
      </c>
      <c r="L118" s="110">
        <f t="shared" si="8"/>
        <v>0.9005736137667304</v>
      </c>
      <c r="M118" s="74">
        <f t="shared" si="9"/>
        <v>0.52</v>
      </c>
      <c r="N118" s="74">
        <f t="shared" si="10"/>
        <v>10.4</v>
      </c>
      <c r="O118" s="73" t="s">
        <v>74</v>
      </c>
      <c r="P118" s="208" t="s">
        <v>53</v>
      </c>
      <c r="Q118" s="127">
        <f t="shared" si="11"/>
        <v>4.75</v>
      </c>
      <c r="R118" s="215">
        <v>5</v>
      </c>
      <c r="S118" s="118">
        <v>22.02</v>
      </c>
      <c r="T118" s="122"/>
    </row>
    <row r="119" spans="1:20" s="123" customFormat="1" ht="87.75" customHeight="1" x14ac:dyDescent="0.25">
      <c r="A119" s="72">
        <v>103</v>
      </c>
      <c r="B119" s="207" t="s">
        <v>160</v>
      </c>
      <c r="C119" s="109" t="s">
        <v>59</v>
      </c>
      <c r="D119" s="207" t="s">
        <v>182</v>
      </c>
      <c r="E119" s="207" t="s">
        <v>182</v>
      </c>
      <c r="F119" s="208">
        <v>6204591000</v>
      </c>
      <c r="G119" s="207" t="s">
        <v>61</v>
      </c>
      <c r="H119" s="109" t="s">
        <v>41</v>
      </c>
      <c r="I119" s="207">
        <v>36</v>
      </c>
      <c r="J119" s="74">
        <f t="shared" si="6"/>
        <v>5.39</v>
      </c>
      <c r="K119" s="74">
        <f t="shared" si="7"/>
        <v>194.04</v>
      </c>
      <c r="L119" s="110">
        <f t="shared" si="8"/>
        <v>0.8998144712430427</v>
      </c>
      <c r="M119" s="74">
        <f t="shared" si="9"/>
        <v>0.54</v>
      </c>
      <c r="N119" s="74">
        <f t="shared" si="10"/>
        <v>19.440000000000001</v>
      </c>
      <c r="O119" s="73" t="s">
        <v>74</v>
      </c>
      <c r="P119" s="208" t="s">
        <v>53</v>
      </c>
      <c r="Q119" s="127">
        <f t="shared" si="11"/>
        <v>5.7</v>
      </c>
      <c r="R119" s="215">
        <v>6</v>
      </c>
      <c r="S119" s="220">
        <v>34.020000000000003</v>
      </c>
      <c r="T119" s="122"/>
    </row>
    <row r="120" spans="1:20" s="123" customFormat="1" ht="78.75" x14ac:dyDescent="0.25">
      <c r="A120" s="72">
        <v>104</v>
      </c>
      <c r="B120" s="207" t="s">
        <v>161</v>
      </c>
      <c r="C120" s="109" t="s">
        <v>59</v>
      </c>
      <c r="D120" s="207" t="s">
        <v>182</v>
      </c>
      <c r="E120" s="207" t="s">
        <v>182</v>
      </c>
      <c r="F120" s="207">
        <v>6204591000</v>
      </c>
      <c r="G120" s="207" t="s">
        <v>61</v>
      </c>
      <c r="H120" s="109" t="s">
        <v>41</v>
      </c>
      <c r="I120" s="207">
        <v>82</v>
      </c>
      <c r="J120" s="74">
        <f t="shared" si="6"/>
        <v>4.7299999999999995</v>
      </c>
      <c r="K120" s="74">
        <f t="shared" si="7"/>
        <v>387.86</v>
      </c>
      <c r="L120" s="110">
        <f t="shared" si="8"/>
        <v>0.90063424947145876</v>
      </c>
      <c r="M120" s="74">
        <f t="shared" si="9"/>
        <v>0.47</v>
      </c>
      <c r="N120" s="74">
        <f t="shared" si="10"/>
        <v>38.54</v>
      </c>
      <c r="O120" s="73" t="s">
        <v>74</v>
      </c>
      <c r="P120" s="208" t="s">
        <v>53</v>
      </c>
      <c r="Q120" s="127">
        <f t="shared" si="11"/>
        <v>11.4</v>
      </c>
      <c r="R120" s="215">
        <v>12</v>
      </c>
      <c r="S120" s="118">
        <v>34.020000000000003</v>
      </c>
      <c r="T120" s="122"/>
    </row>
    <row r="121" spans="1:20" s="123" customFormat="1" ht="63" x14ac:dyDescent="0.25">
      <c r="A121" s="72">
        <v>105</v>
      </c>
      <c r="B121" s="207" t="s">
        <v>167</v>
      </c>
      <c r="C121" s="109" t="s">
        <v>59</v>
      </c>
      <c r="D121" s="207" t="s">
        <v>180</v>
      </c>
      <c r="E121" s="207" t="s">
        <v>180</v>
      </c>
      <c r="F121" s="109">
        <v>6204623900</v>
      </c>
      <c r="G121" s="207" t="s">
        <v>61</v>
      </c>
      <c r="H121" s="109" t="s">
        <v>41</v>
      </c>
      <c r="I121" s="207">
        <v>6</v>
      </c>
      <c r="J121" s="74">
        <f t="shared" si="6"/>
        <v>6.71</v>
      </c>
      <c r="K121" s="74">
        <f t="shared" si="7"/>
        <v>40.26</v>
      </c>
      <c r="L121" s="110">
        <f t="shared" si="8"/>
        <v>0.90014903129657231</v>
      </c>
      <c r="M121" s="74">
        <f t="shared" si="9"/>
        <v>0.67</v>
      </c>
      <c r="N121" s="74">
        <f t="shared" si="10"/>
        <v>4.0199999999999996</v>
      </c>
      <c r="O121" s="73" t="s">
        <v>74</v>
      </c>
      <c r="P121" s="208" t="s">
        <v>53</v>
      </c>
      <c r="Q121" s="127">
        <f t="shared" si="11"/>
        <v>1.9</v>
      </c>
      <c r="R121" s="215">
        <v>2</v>
      </c>
      <c r="S121" s="220">
        <v>21.18</v>
      </c>
      <c r="T121" s="122"/>
    </row>
    <row r="122" spans="1:20" s="123" customFormat="1" ht="94.5" x14ac:dyDescent="0.25">
      <c r="A122" s="72">
        <v>106</v>
      </c>
      <c r="B122" s="207" t="s">
        <v>162</v>
      </c>
      <c r="C122" s="109" t="s">
        <v>59</v>
      </c>
      <c r="D122" s="207" t="s">
        <v>65</v>
      </c>
      <c r="E122" s="207" t="s">
        <v>65</v>
      </c>
      <c r="F122" s="109">
        <v>6204623900</v>
      </c>
      <c r="G122" s="207" t="s">
        <v>63</v>
      </c>
      <c r="H122" s="109" t="s">
        <v>41</v>
      </c>
      <c r="I122" s="207">
        <v>8</v>
      </c>
      <c r="J122" s="74">
        <f t="shared" si="6"/>
        <v>2.5299999999999998</v>
      </c>
      <c r="K122" s="74">
        <f t="shared" si="7"/>
        <v>20.239999999999998</v>
      </c>
      <c r="L122" s="110">
        <f t="shared" si="8"/>
        <v>0.90118577075098816</v>
      </c>
      <c r="M122" s="74">
        <f t="shared" si="9"/>
        <v>0.25</v>
      </c>
      <c r="N122" s="74">
        <f t="shared" si="10"/>
        <v>2</v>
      </c>
      <c r="O122" s="73" t="s">
        <v>74</v>
      </c>
      <c r="P122" s="208" t="s">
        <v>53</v>
      </c>
      <c r="Q122" s="127">
        <f t="shared" si="11"/>
        <v>1.9</v>
      </c>
      <c r="R122" s="215">
        <v>2</v>
      </c>
      <c r="S122" s="118">
        <v>10.62</v>
      </c>
      <c r="T122" s="122"/>
    </row>
    <row r="123" spans="1:20" s="123" customFormat="1" ht="63" x14ac:dyDescent="0.25">
      <c r="A123" s="72">
        <v>107</v>
      </c>
      <c r="B123" s="207" t="s">
        <v>163</v>
      </c>
      <c r="C123" s="109" t="s">
        <v>59</v>
      </c>
      <c r="D123" s="207" t="s">
        <v>69</v>
      </c>
      <c r="E123" s="207" t="s">
        <v>69</v>
      </c>
      <c r="F123" s="109">
        <v>6204623900</v>
      </c>
      <c r="G123" s="207" t="s">
        <v>61</v>
      </c>
      <c r="H123" s="109" t="s">
        <v>41</v>
      </c>
      <c r="I123" s="207">
        <v>9</v>
      </c>
      <c r="J123" s="74">
        <f t="shared" si="6"/>
        <v>10.08</v>
      </c>
      <c r="K123" s="74">
        <f t="shared" si="7"/>
        <v>90.72</v>
      </c>
      <c r="L123" s="110">
        <f t="shared" si="8"/>
        <v>0.89980158730158732</v>
      </c>
      <c r="M123" s="74">
        <f t="shared" si="9"/>
        <v>1.01</v>
      </c>
      <c r="N123" s="74">
        <f t="shared" si="10"/>
        <v>9.09</v>
      </c>
      <c r="O123" s="73" t="s">
        <v>74</v>
      </c>
      <c r="P123" s="208" t="s">
        <v>53</v>
      </c>
      <c r="Q123" s="127">
        <f t="shared" si="11"/>
        <v>4.2799999999999994</v>
      </c>
      <c r="R123" s="215">
        <v>4.5</v>
      </c>
      <c r="S123" s="220">
        <v>21.18</v>
      </c>
      <c r="T123" s="122"/>
    </row>
    <row r="124" spans="1:20" s="123" customFormat="1" ht="63" x14ac:dyDescent="0.25">
      <c r="A124" s="72">
        <v>108</v>
      </c>
      <c r="B124" s="207" t="s">
        <v>164</v>
      </c>
      <c r="C124" s="109" t="s">
        <v>59</v>
      </c>
      <c r="D124" s="207" t="s">
        <v>72</v>
      </c>
      <c r="E124" s="207" t="s">
        <v>72</v>
      </c>
      <c r="F124" s="109">
        <v>6204623900</v>
      </c>
      <c r="G124" s="207" t="s">
        <v>61</v>
      </c>
      <c r="H124" s="109" t="s">
        <v>41</v>
      </c>
      <c r="I124" s="207">
        <v>11</v>
      </c>
      <c r="J124" s="74">
        <f t="shared" si="6"/>
        <v>9.15</v>
      </c>
      <c r="K124" s="74">
        <f t="shared" si="7"/>
        <v>100.65</v>
      </c>
      <c r="L124" s="110">
        <f t="shared" si="8"/>
        <v>0.89945355191256826</v>
      </c>
      <c r="M124" s="74">
        <f t="shared" si="9"/>
        <v>0.92</v>
      </c>
      <c r="N124" s="74">
        <f t="shared" si="10"/>
        <v>10.119999999999999</v>
      </c>
      <c r="O124" s="73" t="s">
        <v>74</v>
      </c>
      <c r="P124" s="208" t="s">
        <v>53</v>
      </c>
      <c r="Q124" s="127">
        <f t="shared" si="11"/>
        <v>4.75</v>
      </c>
      <c r="R124" s="215">
        <v>5</v>
      </c>
      <c r="S124" s="118">
        <v>21.18</v>
      </c>
      <c r="T124" s="122"/>
    </row>
    <row r="125" spans="1:20" s="123" customFormat="1" ht="94.5" x14ac:dyDescent="0.25">
      <c r="A125" s="72">
        <v>109</v>
      </c>
      <c r="B125" s="207" t="s">
        <v>165</v>
      </c>
      <c r="C125" s="109" t="s">
        <v>59</v>
      </c>
      <c r="D125" s="207" t="s">
        <v>71</v>
      </c>
      <c r="E125" s="207" t="s">
        <v>71</v>
      </c>
      <c r="F125" s="109">
        <v>6204623900</v>
      </c>
      <c r="G125" s="207" t="s">
        <v>63</v>
      </c>
      <c r="H125" s="109" t="s">
        <v>41</v>
      </c>
      <c r="I125" s="207">
        <v>12</v>
      </c>
      <c r="J125" s="74">
        <f t="shared" si="6"/>
        <v>5.89</v>
      </c>
      <c r="K125" s="74">
        <f t="shared" si="7"/>
        <v>70.680000000000007</v>
      </c>
      <c r="L125" s="110">
        <f t="shared" si="8"/>
        <v>0.89983022071307306</v>
      </c>
      <c r="M125" s="74">
        <f t="shared" si="9"/>
        <v>0.59</v>
      </c>
      <c r="N125" s="74">
        <f t="shared" si="10"/>
        <v>7.08</v>
      </c>
      <c r="O125" s="73" t="s">
        <v>74</v>
      </c>
      <c r="P125" s="208" t="s">
        <v>53</v>
      </c>
      <c r="Q125" s="127">
        <f t="shared" si="11"/>
        <v>6.65</v>
      </c>
      <c r="R125" s="215">
        <v>7</v>
      </c>
      <c r="S125" s="220">
        <v>10.62</v>
      </c>
      <c r="T125" s="122"/>
    </row>
    <row r="126" spans="1:20" s="123" customFormat="1" ht="94.5" x14ac:dyDescent="0.25">
      <c r="A126" s="72">
        <v>110</v>
      </c>
      <c r="B126" s="207" t="s">
        <v>166</v>
      </c>
      <c r="C126" s="109" t="s">
        <v>59</v>
      </c>
      <c r="D126" s="207" t="s">
        <v>180</v>
      </c>
      <c r="E126" s="207" t="s">
        <v>180</v>
      </c>
      <c r="F126" s="109">
        <v>6204623900</v>
      </c>
      <c r="G126" s="207" t="s">
        <v>63</v>
      </c>
      <c r="H126" s="109" t="s">
        <v>41</v>
      </c>
      <c r="I126" s="207">
        <v>18</v>
      </c>
      <c r="J126" s="74">
        <f t="shared" si="6"/>
        <v>3.3699999999999997</v>
      </c>
      <c r="K126" s="74">
        <f t="shared" si="7"/>
        <v>60.66</v>
      </c>
      <c r="L126" s="110">
        <f t="shared" si="8"/>
        <v>0.89910979228486643</v>
      </c>
      <c r="M126" s="74">
        <f t="shared" si="9"/>
        <v>0.34</v>
      </c>
      <c r="N126" s="74">
        <f t="shared" si="10"/>
        <v>6.12</v>
      </c>
      <c r="O126" s="73" t="s">
        <v>74</v>
      </c>
      <c r="P126" s="208" t="s">
        <v>53</v>
      </c>
      <c r="Q126" s="127">
        <f t="shared" si="11"/>
        <v>5.7</v>
      </c>
      <c r="R126" s="215">
        <v>6</v>
      </c>
      <c r="S126" s="118">
        <v>10.62</v>
      </c>
      <c r="T126" s="122"/>
    </row>
    <row r="127" spans="1:20" s="123" customFormat="1" ht="63" x14ac:dyDescent="0.25">
      <c r="A127" s="72">
        <v>111</v>
      </c>
      <c r="B127" s="207" t="s">
        <v>164</v>
      </c>
      <c r="C127" s="109" t="s">
        <v>59</v>
      </c>
      <c r="D127" s="207" t="s">
        <v>75</v>
      </c>
      <c r="E127" s="207" t="s">
        <v>75</v>
      </c>
      <c r="F127" s="109">
        <v>6204623900</v>
      </c>
      <c r="G127" s="207" t="s">
        <v>61</v>
      </c>
      <c r="H127" s="109" t="s">
        <v>41</v>
      </c>
      <c r="I127" s="207">
        <v>25</v>
      </c>
      <c r="J127" s="74">
        <f t="shared" si="6"/>
        <v>6.4399999999999995</v>
      </c>
      <c r="K127" s="74">
        <f t="shared" si="7"/>
        <v>161</v>
      </c>
      <c r="L127" s="110">
        <f t="shared" si="8"/>
        <v>0.90062111801242239</v>
      </c>
      <c r="M127" s="74">
        <f t="shared" si="9"/>
        <v>0.64</v>
      </c>
      <c r="N127" s="74">
        <f t="shared" si="10"/>
        <v>16</v>
      </c>
      <c r="O127" s="73" t="s">
        <v>74</v>
      </c>
      <c r="P127" s="208" t="s">
        <v>53</v>
      </c>
      <c r="Q127" s="127">
        <f t="shared" si="11"/>
        <v>7.6</v>
      </c>
      <c r="R127" s="215">
        <v>8</v>
      </c>
      <c r="S127" s="220">
        <v>21.18</v>
      </c>
      <c r="T127" s="122"/>
    </row>
    <row r="128" spans="1:20" s="123" customFormat="1" ht="63" x14ac:dyDescent="0.25">
      <c r="A128" s="72">
        <v>112</v>
      </c>
      <c r="B128" s="207" t="s">
        <v>167</v>
      </c>
      <c r="C128" s="109" t="s">
        <v>59</v>
      </c>
      <c r="D128" s="207" t="s">
        <v>65</v>
      </c>
      <c r="E128" s="207" t="s">
        <v>65</v>
      </c>
      <c r="F128" s="109">
        <v>6204623900</v>
      </c>
      <c r="G128" s="207" t="s">
        <v>63</v>
      </c>
      <c r="H128" s="109" t="s">
        <v>41</v>
      </c>
      <c r="I128" s="207">
        <v>27</v>
      </c>
      <c r="J128" s="74">
        <f t="shared" si="6"/>
        <v>3.59</v>
      </c>
      <c r="K128" s="74">
        <f t="shared" si="7"/>
        <v>96.93</v>
      </c>
      <c r="L128" s="110">
        <f t="shared" si="8"/>
        <v>0.89972144846796653</v>
      </c>
      <c r="M128" s="74">
        <f t="shared" si="9"/>
        <v>0.36</v>
      </c>
      <c r="N128" s="74">
        <f t="shared" si="10"/>
        <v>9.7200000000000006</v>
      </c>
      <c r="O128" s="73" t="s">
        <v>74</v>
      </c>
      <c r="P128" s="208">
        <v>1</v>
      </c>
      <c r="Q128" s="127">
        <f t="shared" si="11"/>
        <v>9.1199999999999992</v>
      </c>
      <c r="R128" s="215">
        <v>9.6</v>
      </c>
      <c r="S128" s="118">
        <v>10.62</v>
      </c>
      <c r="T128" s="122"/>
    </row>
    <row r="129" spans="1:20" s="123" customFormat="1" ht="63" x14ac:dyDescent="0.25">
      <c r="A129" s="72">
        <v>113</v>
      </c>
      <c r="B129" s="207" t="s">
        <v>164</v>
      </c>
      <c r="C129" s="109" t="s">
        <v>59</v>
      </c>
      <c r="D129" s="207" t="s">
        <v>71</v>
      </c>
      <c r="E129" s="207" t="s">
        <v>71</v>
      </c>
      <c r="F129" s="109">
        <v>6204623900</v>
      </c>
      <c r="G129" s="207" t="s">
        <v>61</v>
      </c>
      <c r="H129" s="109" t="s">
        <v>41</v>
      </c>
      <c r="I129" s="207">
        <v>29</v>
      </c>
      <c r="J129" s="74">
        <f t="shared" si="6"/>
        <v>6.9399999999999995</v>
      </c>
      <c r="K129" s="74">
        <f t="shared" si="7"/>
        <v>201.26</v>
      </c>
      <c r="L129" s="110">
        <f t="shared" si="8"/>
        <v>0.90057636887608072</v>
      </c>
      <c r="M129" s="74">
        <f t="shared" si="9"/>
        <v>0.69</v>
      </c>
      <c r="N129" s="74">
        <f t="shared" si="10"/>
        <v>20.010000000000002</v>
      </c>
      <c r="O129" s="73" t="s">
        <v>74</v>
      </c>
      <c r="P129" s="208" t="s">
        <v>53</v>
      </c>
      <c r="Q129" s="127">
        <f t="shared" si="11"/>
        <v>9.5</v>
      </c>
      <c r="R129" s="215">
        <v>10</v>
      </c>
      <c r="S129" s="220">
        <v>21.18</v>
      </c>
      <c r="T129" s="122"/>
    </row>
    <row r="130" spans="1:20" s="123" customFormat="1" ht="63" x14ac:dyDescent="0.25">
      <c r="A130" s="72">
        <v>114</v>
      </c>
      <c r="B130" s="207" t="s">
        <v>164</v>
      </c>
      <c r="C130" s="109" t="s">
        <v>59</v>
      </c>
      <c r="D130" s="207" t="s">
        <v>65</v>
      </c>
      <c r="E130" s="207" t="s">
        <v>65</v>
      </c>
      <c r="F130" s="109">
        <v>6204623900</v>
      </c>
      <c r="G130" s="207" t="s">
        <v>61</v>
      </c>
      <c r="H130" s="109" t="s">
        <v>41</v>
      </c>
      <c r="I130" s="207">
        <v>36</v>
      </c>
      <c r="J130" s="74">
        <f t="shared" si="6"/>
        <v>5.76</v>
      </c>
      <c r="K130" s="74">
        <f t="shared" si="7"/>
        <v>207.36</v>
      </c>
      <c r="L130" s="110">
        <f t="shared" si="8"/>
        <v>0.89930555555555558</v>
      </c>
      <c r="M130" s="74">
        <f t="shared" si="9"/>
        <v>0.57999999999999996</v>
      </c>
      <c r="N130" s="74">
        <f t="shared" si="10"/>
        <v>20.88</v>
      </c>
      <c r="O130" s="73" t="s">
        <v>74</v>
      </c>
      <c r="P130" s="208" t="s">
        <v>53</v>
      </c>
      <c r="Q130" s="127">
        <f t="shared" si="11"/>
        <v>9.7899999999999991</v>
      </c>
      <c r="R130" s="215">
        <v>10.3</v>
      </c>
      <c r="S130" s="118">
        <v>21.18</v>
      </c>
      <c r="T130" s="122"/>
    </row>
    <row r="131" spans="1:20" s="123" customFormat="1" ht="63" x14ac:dyDescent="0.25">
      <c r="A131" s="72">
        <v>115</v>
      </c>
      <c r="B131" s="207" t="s">
        <v>164</v>
      </c>
      <c r="C131" s="109" t="s">
        <v>59</v>
      </c>
      <c r="D131" s="207" t="s">
        <v>64</v>
      </c>
      <c r="E131" s="207" t="s">
        <v>64</v>
      </c>
      <c r="F131" s="109">
        <v>6204623900</v>
      </c>
      <c r="G131" s="207" t="s">
        <v>60</v>
      </c>
      <c r="H131" s="109" t="s">
        <v>41</v>
      </c>
      <c r="I131" s="207">
        <v>52</v>
      </c>
      <c r="J131" s="74">
        <f t="shared" si="6"/>
        <v>6.6099999999999994</v>
      </c>
      <c r="K131" s="74">
        <f t="shared" si="7"/>
        <v>343.72</v>
      </c>
      <c r="L131" s="110">
        <f t="shared" si="8"/>
        <v>0.9001512859304085</v>
      </c>
      <c r="M131" s="74">
        <f t="shared" si="9"/>
        <v>0.66</v>
      </c>
      <c r="N131" s="74">
        <f t="shared" si="10"/>
        <v>34.32</v>
      </c>
      <c r="O131" s="73" t="s">
        <v>74</v>
      </c>
      <c r="P131" s="208">
        <v>1</v>
      </c>
      <c r="Q131" s="127">
        <f t="shared" si="11"/>
        <v>18.05</v>
      </c>
      <c r="R131" s="215">
        <v>19</v>
      </c>
      <c r="S131" s="220">
        <v>19.02</v>
      </c>
      <c r="T131" s="122"/>
    </row>
    <row r="132" spans="1:20" s="123" customFormat="1" ht="63" x14ac:dyDescent="0.25">
      <c r="A132" s="72">
        <v>116</v>
      </c>
      <c r="B132" s="207" t="s">
        <v>167</v>
      </c>
      <c r="C132" s="109" t="s">
        <v>59</v>
      </c>
      <c r="D132" s="207" t="s">
        <v>71</v>
      </c>
      <c r="E132" s="207" t="s">
        <v>71</v>
      </c>
      <c r="F132" s="109">
        <v>6204623900</v>
      </c>
      <c r="G132" s="207" t="s">
        <v>63</v>
      </c>
      <c r="H132" s="109" t="s">
        <v>41</v>
      </c>
      <c r="I132" s="207">
        <v>56</v>
      </c>
      <c r="J132" s="74">
        <f t="shared" si="6"/>
        <v>4.51</v>
      </c>
      <c r="K132" s="74">
        <f t="shared" si="7"/>
        <v>252.56</v>
      </c>
      <c r="L132" s="110">
        <f t="shared" si="8"/>
        <v>0.9002217294900221</v>
      </c>
      <c r="M132" s="74">
        <f t="shared" si="9"/>
        <v>0.45</v>
      </c>
      <c r="N132" s="74">
        <f t="shared" si="10"/>
        <v>25.2</v>
      </c>
      <c r="O132" s="73" t="s">
        <v>74</v>
      </c>
      <c r="P132" s="208">
        <v>1</v>
      </c>
      <c r="Q132" s="127">
        <f t="shared" si="11"/>
        <v>23.75</v>
      </c>
      <c r="R132" s="215">
        <v>25</v>
      </c>
      <c r="S132" s="118">
        <v>10.62</v>
      </c>
      <c r="T132" s="122"/>
    </row>
    <row r="133" spans="1:20" s="123" customFormat="1" ht="63" x14ac:dyDescent="0.25">
      <c r="A133" s="72">
        <v>117</v>
      </c>
      <c r="B133" s="207" t="s">
        <v>164</v>
      </c>
      <c r="C133" s="109" t="s">
        <v>59</v>
      </c>
      <c r="D133" s="207" t="s">
        <v>71</v>
      </c>
      <c r="E133" s="207" t="s">
        <v>71</v>
      </c>
      <c r="F133" s="109">
        <v>6204623900</v>
      </c>
      <c r="G133" s="207" t="s">
        <v>61</v>
      </c>
      <c r="H133" s="109" t="s">
        <v>41</v>
      </c>
      <c r="I133" s="207">
        <v>70</v>
      </c>
      <c r="J133" s="74">
        <f t="shared" si="6"/>
        <v>8.0499999999999989</v>
      </c>
      <c r="K133" s="74">
        <f t="shared" si="7"/>
        <v>563.5</v>
      </c>
      <c r="L133" s="110">
        <f t="shared" si="8"/>
        <v>0.89937888198757765</v>
      </c>
      <c r="M133" s="74">
        <f t="shared" si="9"/>
        <v>0.81</v>
      </c>
      <c r="N133" s="74">
        <f t="shared" si="10"/>
        <v>56.7</v>
      </c>
      <c r="O133" s="73" t="s">
        <v>74</v>
      </c>
      <c r="P133" s="208">
        <v>1</v>
      </c>
      <c r="Q133" s="127">
        <f t="shared" si="11"/>
        <v>26.6</v>
      </c>
      <c r="R133" s="215">
        <v>28</v>
      </c>
      <c r="S133" s="220">
        <v>21.18</v>
      </c>
      <c r="T133" s="122"/>
    </row>
    <row r="134" spans="1:20" s="123" customFormat="1" ht="63" x14ac:dyDescent="0.25">
      <c r="A134" s="72">
        <v>118</v>
      </c>
      <c r="B134" s="207" t="s">
        <v>163</v>
      </c>
      <c r="C134" s="109" t="s">
        <v>59</v>
      </c>
      <c r="D134" s="207" t="s">
        <v>200</v>
      </c>
      <c r="E134" s="207" t="s">
        <v>200</v>
      </c>
      <c r="F134" s="109">
        <v>6204623900</v>
      </c>
      <c r="G134" s="207" t="s">
        <v>61</v>
      </c>
      <c r="H134" s="109" t="s">
        <v>41</v>
      </c>
      <c r="I134" s="207">
        <v>99</v>
      </c>
      <c r="J134" s="74">
        <f t="shared" si="6"/>
        <v>7.3</v>
      </c>
      <c r="K134" s="74">
        <f t="shared" si="7"/>
        <v>722.7</v>
      </c>
      <c r="L134" s="110">
        <f t="shared" si="8"/>
        <v>0.9</v>
      </c>
      <c r="M134" s="74">
        <f t="shared" si="9"/>
        <v>0.73</v>
      </c>
      <c r="N134" s="74">
        <f t="shared" si="10"/>
        <v>72.27</v>
      </c>
      <c r="O134" s="73" t="s">
        <v>74</v>
      </c>
      <c r="P134" s="208">
        <v>1</v>
      </c>
      <c r="Q134" s="127">
        <f t="shared" si="11"/>
        <v>34.11</v>
      </c>
      <c r="R134" s="215">
        <v>35.9</v>
      </c>
      <c r="S134" s="118">
        <v>21.18</v>
      </c>
      <c r="T134" s="122"/>
    </row>
    <row r="135" spans="1:20" s="123" customFormat="1" ht="94.5" x14ac:dyDescent="0.25">
      <c r="A135" s="72">
        <v>119</v>
      </c>
      <c r="B135" s="207" t="s">
        <v>168</v>
      </c>
      <c r="C135" s="109" t="s">
        <v>59</v>
      </c>
      <c r="D135" s="207" t="s">
        <v>78</v>
      </c>
      <c r="E135" s="207" t="s">
        <v>78</v>
      </c>
      <c r="F135" s="208">
        <v>6204631800</v>
      </c>
      <c r="G135" s="207" t="s">
        <v>60</v>
      </c>
      <c r="H135" s="109" t="s">
        <v>41</v>
      </c>
      <c r="I135" s="207">
        <v>1</v>
      </c>
      <c r="J135" s="74">
        <f t="shared" si="6"/>
        <v>12.49</v>
      </c>
      <c r="K135" s="74">
        <f t="shared" si="7"/>
        <v>12.49</v>
      </c>
      <c r="L135" s="110">
        <f t="shared" si="8"/>
        <v>0.89991993594875896</v>
      </c>
      <c r="M135" s="74">
        <f t="shared" si="9"/>
        <v>1.25</v>
      </c>
      <c r="N135" s="74">
        <f t="shared" si="10"/>
        <v>1.25</v>
      </c>
      <c r="O135" s="73" t="s">
        <v>74</v>
      </c>
      <c r="P135" s="208" t="s">
        <v>53</v>
      </c>
      <c r="Q135" s="127">
        <f t="shared" si="11"/>
        <v>0.48</v>
      </c>
      <c r="R135" s="215">
        <v>0.5</v>
      </c>
      <c r="S135" s="220">
        <v>26.02</v>
      </c>
      <c r="T135" s="122"/>
    </row>
    <row r="136" spans="1:20" s="123" customFormat="1" ht="94.5" x14ac:dyDescent="0.25">
      <c r="A136" s="72">
        <v>120</v>
      </c>
      <c r="B136" s="207" t="s">
        <v>169</v>
      </c>
      <c r="C136" s="109" t="s">
        <v>59</v>
      </c>
      <c r="D136" s="207" t="s">
        <v>78</v>
      </c>
      <c r="E136" s="207" t="s">
        <v>78</v>
      </c>
      <c r="F136" s="207">
        <v>6204631800</v>
      </c>
      <c r="G136" s="207" t="s">
        <v>60</v>
      </c>
      <c r="H136" s="109" t="s">
        <v>41</v>
      </c>
      <c r="I136" s="207">
        <v>8</v>
      </c>
      <c r="J136" s="74">
        <f t="shared" si="6"/>
        <v>9.27</v>
      </c>
      <c r="K136" s="74">
        <f t="shared" si="7"/>
        <v>74.16</v>
      </c>
      <c r="L136" s="110">
        <f t="shared" si="8"/>
        <v>0.89967637540453071</v>
      </c>
      <c r="M136" s="74">
        <f t="shared" si="9"/>
        <v>0.93</v>
      </c>
      <c r="N136" s="74">
        <f t="shared" si="10"/>
        <v>7.44</v>
      </c>
      <c r="O136" s="73" t="s">
        <v>74</v>
      </c>
      <c r="P136" s="208" t="s">
        <v>53</v>
      </c>
      <c r="Q136" s="127">
        <f t="shared" si="11"/>
        <v>2.85</v>
      </c>
      <c r="R136" s="215">
        <v>3</v>
      </c>
      <c r="S136" s="118">
        <v>26.02</v>
      </c>
      <c r="T136" s="122"/>
    </row>
    <row r="137" spans="1:20" s="123" customFormat="1" ht="78.75" x14ac:dyDescent="0.25">
      <c r="A137" s="72">
        <v>121</v>
      </c>
      <c r="B137" s="207" t="s">
        <v>247</v>
      </c>
      <c r="C137" s="109" t="s">
        <v>59</v>
      </c>
      <c r="D137" s="207" t="s">
        <v>78</v>
      </c>
      <c r="E137" s="207" t="s">
        <v>78</v>
      </c>
      <c r="F137" s="208">
        <v>6204633900</v>
      </c>
      <c r="G137" s="207" t="s">
        <v>60</v>
      </c>
      <c r="H137" s="109" t="s">
        <v>41</v>
      </c>
      <c r="I137" s="207">
        <v>4</v>
      </c>
      <c r="J137" s="74">
        <f t="shared" si="6"/>
        <v>11.32</v>
      </c>
      <c r="K137" s="74">
        <f t="shared" si="7"/>
        <v>45.28</v>
      </c>
      <c r="L137" s="110">
        <f t="shared" si="8"/>
        <v>0.90017667844522964</v>
      </c>
      <c r="M137" s="74">
        <f t="shared" si="9"/>
        <v>1.1299999999999999</v>
      </c>
      <c r="N137" s="74">
        <f t="shared" si="10"/>
        <v>4.5199999999999996</v>
      </c>
      <c r="O137" s="73" t="s">
        <v>74</v>
      </c>
      <c r="P137" s="208" t="s">
        <v>53</v>
      </c>
      <c r="Q137" s="127">
        <f t="shared" si="11"/>
        <v>1.33</v>
      </c>
      <c r="R137" s="215">
        <v>1.4</v>
      </c>
      <c r="S137" s="220">
        <v>34.020000000000003</v>
      </c>
      <c r="T137" s="122"/>
    </row>
    <row r="138" spans="1:20" s="123" customFormat="1" ht="94.5" x14ac:dyDescent="0.25">
      <c r="A138" s="72">
        <v>122</v>
      </c>
      <c r="B138" s="207" t="s">
        <v>170</v>
      </c>
      <c r="C138" s="109" t="s">
        <v>59</v>
      </c>
      <c r="D138" s="207" t="s">
        <v>78</v>
      </c>
      <c r="E138" s="207" t="s">
        <v>78</v>
      </c>
      <c r="F138" s="208">
        <v>6204633900</v>
      </c>
      <c r="G138" s="207" t="s">
        <v>60</v>
      </c>
      <c r="H138" s="109" t="s">
        <v>41</v>
      </c>
      <c r="I138" s="207">
        <v>9</v>
      </c>
      <c r="J138" s="74">
        <f t="shared" si="6"/>
        <v>10.78</v>
      </c>
      <c r="K138" s="74">
        <f t="shared" si="7"/>
        <v>97.02</v>
      </c>
      <c r="L138" s="110">
        <f t="shared" si="8"/>
        <v>0.8998144712430427</v>
      </c>
      <c r="M138" s="74">
        <f t="shared" si="9"/>
        <v>1.08</v>
      </c>
      <c r="N138" s="74">
        <f t="shared" si="10"/>
        <v>9.7200000000000006</v>
      </c>
      <c r="O138" s="73" t="s">
        <v>74</v>
      </c>
      <c r="P138" s="208" t="s">
        <v>53</v>
      </c>
      <c r="Q138" s="127">
        <f t="shared" si="11"/>
        <v>2.85</v>
      </c>
      <c r="R138" s="215">
        <v>3</v>
      </c>
      <c r="S138" s="118">
        <v>34.020000000000003</v>
      </c>
      <c r="T138" s="122"/>
    </row>
    <row r="139" spans="1:20" s="123" customFormat="1" ht="78.75" x14ac:dyDescent="0.25">
      <c r="A139" s="72">
        <v>123</v>
      </c>
      <c r="B139" s="207" t="s">
        <v>171</v>
      </c>
      <c r="C139" s="109" t="s">
        <v>59</v>
      </c>
      <c r="D139" s="207" t="s">
        <v>191</v>
      </c>
      <c r="E139" s="207" t="s">
        <v>191</v>
      </c>
      <c r="F139" s="208">
        <v>6204691800</v>
      </c>
      <c r="G139" s="207" t="s">
        <v>60</v>
      </c>
      <c r="H139" s="109" t="s">
        <v>41</v>
      </c>
      <c r="I139" s="207">
        <v>26</v>
      </c>
      <c r="J139" s="74">
        <f t="shared" si="6"/>
        <v>10.27</v>
      </c>
      <c r="K139" s="74">
        <f t="shared" si="7"/>
        <v>267.02</v>
      </c>
      <c r="L139" s="110">
        <f t="shared" si="8"/>
        <v>0.89970788704965921</v>
      </c>
      <c r="M139" s="74">
        <f t="shared" si="9"/>
        <v>1.03</v>
      </c>
      <c r="N139" s="74">
        <f t="shared" si="10"/>
        <v>26.78</v>
      </c>
      <c r="O139" s="73" t="s">
        <v>74</v>
      </c>
      <c r="P139" s="208">
        <v>1</v>
      </c>
      <c r="Q139" s="127">
        <f t="shared" si="11"/>
        <v>10.26</v>
      </c>
      <c r="R139" s="215">
        <v>10.8</v>
      </c>
      <c r="S139" s="220">
        <v>26.02</v>
      </c>
      <c r="T139" s="122"/>
    </row>
    <row r="140" spans="1:20" s="123" customFormat="1" ht="63" x14ac:dyDescent="0.25">
      <c r="A140" s="72">
        <v>124</v>
      </c>
      <c r="B140" s="207" t="s">
        <v>172</v>
      </c>
      <c r="C140" s="109" t="s">
        <v>59</v>
      </c>
      <c r="D140" s="207" t="s">
        <v>182</v>
      </c>
      <c r="E140" s="207" t="s">
        <v>182</v>
      </c>
      <c r="F140" s="208">
        <v>6204691800</v>
      </c>
      <c r="G140" s="207" t="s">
        <v>61</v>
      </c>
      <c r="H140" s="109" t="s">
        <v>41</v>
      </c>
      <c r="I140" s="207">
        <v>36</v>
      </c>
      <c r="J140" s="74">
        <f t="shared" si="6"/>
        <v>6.9799999999999995</v>
      </c>
      <c r="K140" s="74">
        <f t="shared" si="7"/>
        <v>251.28</v>
      </c>
      <c r="L140" s="110">
        <f t="shared" si="8"/>
        <v>0.89971346704871058</v>
      </c>
      <c r="M140" s="74">
        <f t="shared" si="9"/>
        <v>0.7</v>
      </c>
      <c r="N140" s="74">
        <f t="shared" si="10"/>
        <v>25.2</v>
      </c>
      <c r="O140" s="73" t="s">
        <v>74</v>
      </c>
      <c r="P140" s="208" t="s">
        <v>53</v>
      </c>
      <c r="Q140" s="127">
        <f t="shared" si="11"/>
        <v>8.5500000000000007</v>
      </c>
      <c r="R140" s="215">
        <v>9</v>
      </c>
      <c r="S140" s="118">
        <v>29.35</v>
      </c>
      <c r="T140" s="122"/>
    </row>
    <row r="141" spans="1:20" s="123" customFormat="1" ht="94.5" x14ac:dyDescent="0.25">
      <c r="A141" s="72">
        <v>125</v>
      </c>
      <c r="B141" s="207" t="s">
        <v>294</v>
      </c>
      <c r="C141" s="109" t="s">
        <v>59</v>
      </c>
      <c r="D141" s="207" t="s">
        <v>78</v>
      </c>
      <c r="E141" s="207" t="s">
        <v>78</v>
      </c>
      <c r="F141" s="208">
        <v>6206300000</v>
      </c>
      <c r="G141" s="207" t="s">
        <v>60</v>
      </c>
      <c r="H141" s="109" t="s">
        <v>41</v>
      </c>
      <c r="I141" s="207">
        <v>1</v>
      </c>
      <c r="J141" s="74">
        <f t="shared" si="6"/>
        <v>3.6199999999999997</v>
      </c>
      <c r="K141" s="74">
        <f t="shared" si="7"/>
        <v>3.62</v>
      </c>
      <c r="L141" s="110">
        <f t="shared" si="8"/>
        <v>0.90055248618784534</v>
      </c>
      <c r="M141" s="74">
        <f t="shared" si="9"/>
        <v>0.36</v>
      </c>
      <c r="N141" s="74">
        <f t="shared" si="10"/>
        <v>0.36</v>
      </c>
      <c r="O141" s="73" t="s">
        <v>74</v>
      </c>
      <c r="P141" s="208" t="s">
        <v>53</v>
      </c>
      <c r="Q141" s="127">
        <f t="shared" si="11"/>
        <v>0.19</v>
      </c>
      <c r="R141" s="215">
        <v>0.2</v>
      </c>
      <c r="S141" s="220">
        <v>19.02</v>
      </c>
      <c r="T141" s="122"/>
    </row>
    <row r="142" spans="1:20" s="123" customFormat="1" ht="63" x14ac:dyDescent="0.25">
      <c r="A142" s="72">
        <v>126</v>
      </c>
      <c r="B142" s="207" t="s">
        <v>173</v>
      </c>
      <c r="C142" s="109" t="s">
        <v>59</v>
      </c>
      <c r="D142" s="207" t="s">
        <v>78</v>
      </c>
      <c r="E142" s="207" t="s">
        <v>78</v>
      </c>
      <c r="F142" s="208">
        <v>6206300000</v>
      </c>
      <c r="G142" s="207" t="s">
        <v>60</v>
      </c>
      <c r="H142" s="109" t="s">
        <v>41</v>
      </c>
      <c r="I142" s="207">
        <v>3</v>
      </c>
      <c r="J142" s="74">
        <f t="shared" si="6"/>
        <v>3.05</v>
      </c>
      <c r="K142" s="74">
        <f t="shared" si="7"/>
        <v>9.15</v>
      </c>
      <c r="L142" s="110">
        <f t="shared" si="8"/>
        <v>0.89836065573770496</v>
      </c>
      <c r="M142" s="74">
        <f t="shared" si="9"/>
        <v>0.31</v>
      </c>
      <c r="N142" s="74">
        <f t="shared" si="10"/>
        <v>0.93</v>
      </c>
      <c r="O142" s="73" t="s">
        <v>74</v>
      </c>
      <c r="P142" s="208" t="s">
        <v>53</v>
      </c>
      <c r="Q142" s="127">
        <f t="shared" si="11"/>
        <v>0.48</v>
      </c>
      <c r="R142" s="215">
        <v>0.5</v>
      </c>
      <c r="S142" s="118">
        <v>19.02</v>
      </c>
      <c r="T142" s="122"/>
    </row>
    <row r="143" spans="1:20" s="123" customFormat="1" ht="63" x14ac:dyDescent="0.25">
      <c r="A143" s="72">
        <v>127</v>
      </c>
      <c r="B143" s="207" t="s">
        <v>173</v>
      </c>
      <c r="C143" s="109" t="s">
        <v>59</v>
      </c>
      <c r="D143" s="207" t="s">
        <v>71</v>
      </c>
      <c r="E143" s="207" t="s">
        <v>71</v>
      </c>
      <c r="F143" s="208">
        <v>6206300000</v>
      </c>
      <c r="G143" s="207" t="s">
        <v>61</v>
      </c>
      <c r="H143" s="109" t="s">
        <v>41</v>
      </c>
      <c r="I143" s="207">
        <v>4</v>
      </c>
      <c r="J143" s="74">
        <f t="shared" si="6"/>
        <v>2.8899999999999997</v>
      </c>
      <c r="K143" s="74">
        <f t="shared" si="7"/>
        <v>11.56</v>
      </c>
      <c r="L143" s="110">
        <f t="shared" si="8"/>
        <v>0.89965397923875434</v>
      </c>
      <c r="M143" s="74">
        <f t="shared" si="9"/>
        <v>0.28999999999999998</v>
      </c>
      <c r="N143" s="74">
        <f t="shared" si="10"/>
        <v>1.1599999999999999</v>
      </c>
      <c r="O143" s="73" t="s">
        <v>74</v>
      </c>
      <c r="P143" s="208" t="s">
        <v>53</v>
      </c>
      <c r="Q143" s="127">
        <f t="shared" si="11"/>
        <v>0.48</v>
      </c>
      <c r="R143" s="215">
        <v>0.5</v>
      </c>
      <c r="S143" s="220">
        <v>24.02</v>
      </c>
      <c r="T143" s="122"/>
    </row>
    <row r="144" spans="1:20" s="123" customFormat="1" ht="78.75" x14ac:dyDescent="0.25">
      <c r="A144" s="72">
        <v>128</v>
      </c>
      <c r="B144" s="207" t="s">
        <v>174</v>
      </c>
      <c r="C144" s="109" t="s">
        <v>59</v>
      </c>
      <c r="D144" s="207" t="s">
        <v>180</v>
      </c>
      <c r="E144" s="207" t="s">
        <v>180</v>
      </c>
      <c r="F144" s="208">
        <v>6206300000</v>
      </c>
      <c r="G144" s="207" t="s">
        <v>61</v>
      </c>
      <c r="H144" s="109" t="s">
        <v>41</v>
      </c>
      <c r="I144" s="207">
        <v>6</v>
      </c>
      <c r="J144" s="74">
        <f t="shared" si="6"/>
        <v>2.69</v>
      </c>
      <c r="K144" s="74">
        <f t="shared" si="7"/>
        <v>16.14</v>
      </c>
      <c r="L144" s="110">
        <f t="shared" si="8"/>
        <v>0.8996282527881041</v>
      </c>
      <c r="M144" s="74">
        <f t="shared" si="9"/>
        <v>0.27</v>
      </c>
      <c r="N144" s="74">
        <f t="shared" si="10"/>
        <v>1.62</v>
      </c>
      <c r="O144" s="73" t="s">
        <v>74</v>
      </c>
      <c r="P144" s="208" t="s">
        <v>53</v>
      </c>
      <c r="Q144" s="127">
        <f t="shared" si="11"/>
        <v>0.67</v>
      </c>
      <c r="R144" s="215">
        <v>0.7</v>
      </c>
      <c r="S144" s="118">
        <v>24.02</v>
      </c>
      <c r="T144" s="122"/>
    </row>
    <row r="145" spans="1:20" s="123" customFormat="1" ht="78.75" x14ac:dyDescent="0.25">
      <c r="A145" s="72">
        <v>129</v>
      </c>
      <c r="B145" s="207" t="s">
        <v>174</v>
      </c>
      <c r="C145" s="109" t="s">
        <v>59</v>
      </c>
      <c r="D145" s="207" t="s">
        <v>71</v>
      </c>
      <c r="E145" s="207" t="s">
        <v>71</v>
      </c>
      <c r="F145" s="208">
        <v>6206300000</v>
      </c>
      <c r="G145" s="207" t="s">
        <v>61</v>
      </c>
      <c r="H145" s="109" t="s">
        <v>41</v>
      </c>
      <c r="I145" s="207">
        <v>8</v>
      </c>
      <c r="J145" s="74">
        <f t="shared" ref="J145:J208" si="12">ROUNDUP(S145*Q145/I145,2)</f>
        <v>2.2899999999999996</v>
      </c>
      <c r="K145" s="74">
        <f t="shared" ref="K145:K208" si="13">ROUND(J145*I145,2)</f>
        <v>18.32</v>
      </c>
      <c r="L145" s="110">
        <f t="shared" ref="L145:L208" si="14">1-M145/J145</f>
        <v>0.89956331877729256</v>
      </c>
      <c r="M145" s="74">
        <f t="shared" ref="M145:M208" si="15">ROUND(J145/10,2)</f>
        <v>0.23</v>
      </c>
      <c r="N145" s="74">
        <f t="shared" ref="N145:N208" si="16">ROUND(M145*I145,2)</f>
        <v>1.84</v>
      </c>
      <c r="O145" s="73" t="s">
        <v>74</v>
      </c>
      <c r="P145" s="208" t="s">
        <v>53</v>
      </c>
      <c r="Q145" s="127">
        <f t="shared" ref="Q145:Q208" si="17">ROUNDUP(R145*0.95,2)</f>
        <v>0.76</v>
      </c>
      <c r="R145" s="215">
        <v>0.8</v>
      </c>
      <c r="S145" s="220">
        <v>24.02</v>
      </c>
      <c r="T145" s="122"/>
    </row>
    <row r="146" spans="1:20" s="123" customFormat="1" ht="78.75" x14ac:dyDescent="0.25">
      <c r="A146" s="72">
        <v>130</v>
      </c>
      <c r="B146" s="207" t="s">
        <v>174</v>
      </c>
      <c r="C146" s="109" t="s">
        <v>59</v>
      </c>
      <c r="D146" s="207" t="s">
        <v>71</v>
      </c>
      <c r="E146" s="207" t="s">
        <v>71</v>
      </c>
      <c r="F146" s="208">
        <v>6206300000</v>
      </c>
      <c r="G146" s="207" t="s">
        <v>61</v>
      </c>
      <c r="H146" s="109" t="s">
        <v>41</v>
      </c>
      <c r="I146" s="207">
        <v>30</v>
      </c>
      <c r="J146" s="74">
        <f t="shared" si="12"/>
        <v>3.8899999999999997</v>
      </c>
      <c r="K146" s="74">
        <f t="shared" si="13"/>
        <v>116.7</v>
      </c>
      <c r="L146" s="110">
        <f t="shared" si="14"/>
        <v>0.89974293059125965</v>
      </c>
      <c r="M146" s="74">
        <f t="shared" si="15"/>
        <v>0.39</v>
      </c>
      <c r="N146" s="74">
        <f t="shared" si="16"/>
        <v>11.7</v>
      </c>
      <c r="O146" s="73" t="s">
        <v>74</v>
      </c>
      <c r="P146" s="208">
        <v>1</v>
      </c>
      <c r="Q146" s="127">
        <f t="shared" si="17"/>
        <v>4.8499999999999996</v>
      </c>
      <c r="R146" s="215">
        <v>5.0999999999999996</v>
      </c>
      <c r="S146" s="118">
        <v>24.02</v>
      </c>
      <c r="T146" s="122"/>
    </row>
    <row r="147" spans="1:20" s="123" customFormat="1" ht="78.75" x14ac:dyDescent="0.25">
      <c r="A147" s="72">
        <v>131</v>
      </c>
      <c r="B147" s="207" t="s">
        <v>175</v>
      </c>
      <c r="C147" s="109" t="s">
        <v>59</v>
      </c>
      <c r="D147" s="207" t="s">
        <v>201</v>
      </c>
      <c r="E147" s="207" t="s">
        <v>201</v>
      </c>
      <c r="F147" s="109">
        <v>6206400000</v>
      </c>
      <c r="G147" s="207" t="s">
        <v>61</v>
      </c>
      <c r="H147" s="109" t="s">
        <v>41</v>
      </c>
      <c r="I147" s="207">
        <v>4</v>
      </c>
      <c r="J147" s="74">
        <f t="shared" si="12"/>
        <v>4.09</v>
      </c>
      <c r="K147" s="74">
        <f t="shared" si="13"/>
        <v>16.36</v>
      </c>
      <c r="L147" s="110">
        <f t="shared" si="14"/>
        <v>0.89975550122249393</v>
      </c>
      <c r="M147" s="74">
        <f t="shared" si="15"/>
        <v>0.41</v>
      </c>
      <c r="N147" s="74">
        <f t="shared" si="16"/>
        <v>1.64</v>
      </c>
      <c r="O147" s="73" t="s">
        <v>74</v>
      </c>
      <c r="P147" s="208" t="s">
        <v>53</v>
      </c>
      <c r="Q147" s="127">
        <f t="shared" si="17"/>
        <v>0.48</v>
      </c>
      <c r="R147" s="215">
        <v>0.5</v>
      </c>
      <c r="S147" s="220">
        <v>34.020000000000003</v>
      </c>
      <c r="T147" s="122"/>
    </row>
    <row r="148" spans="1:20" s="123" customFormat="1" ht="63" x14ac:dyDescent="0.25">
      <c r="A148" s="72">
        <v>132</v>
      </c>
      <c r="B148" s="207" t="s">
        <v>176</v>
      </c>
      <c r="C148" s="109" t="s">
        <v>59</v>
      </c>
      <c r="D148" s="207" t="s">
        <v>64</v>
      </c>
      <c r="E148" s="207" t="s">
        <v>64</v>
      </c>
      <c r="F148" s="208">
        <v>6211439000</v>
      </c>
      <c r="G148" s="207" t="s">
        <v>60</v>
      </c>
      <c r="H148" s="109" t="s">
        <v>41</v>
      </c>
      <c r="I148" s="207">
        <v>35</v>
      </c>
      <c r="J148" s="74">
        <f t="shared" si="12"/>
        <v>16.46</v>
      </c>
      <c r="K148" s="74">
        <f t="shared" si="13"/>
        <v>576.1</v>
      </c>
      <c r="L148" s="110">
        <f t="shared" si="14"/>
        <v>0.89975698663426495</v>
      </c>
      <c r="M148" s="74">
        <f t="shared" si="15"/>
        <v>1.65</v>
      </c>
      <c r="N148" s="74">
        <f t="shared" si="16"/>
        <v>57.75</v>
      </c>
      <c r="O148" s="73" t="s">
        <v>74</v>
      </c>
      <c r="P148" s="208">
        <v>1</v>
      </c>
      <c r="Q148" s="127">
        <f t="shared" si="17"/>
        <v>22.14</v>
      </c>
      <c r="R148" s="215">
        <v>23.3</v>
      </c>
      <c r="S148" s="118">
        <v>26.02</v>
      </c>
      <c r="T148" s="122"/>
    </row>
    <row r="149" spans="1:20" s="123" customFormat="1" ht="47.25" x14ac:dyDescent="0.25">
      <c r="A149" s="72">
        <v>133</v>
      </c>
      <c r="B149" s="207" t="s">
        <v>177</v>
      </c>
      <c r="C149" s="109" t="s">
        <v>59</v>
      </c>
      <c r="D149" s="207" t="s">
        <v>202</v>
      </c>
      <c r="E149" s="207" t="s">
        <v>203</v>
      </c>
      <c r="F149" s="208">
        <v>6214900000</v>
      </c>
      <c r="G149" s="207" t="s">
        <v>61</v>
      </c>
      <c r="H149" s="109" t="s">
        <v>41</v>
      </c>
      <c r="I149" s="207">
        <v>197</v>
      </c>
      <c r="J149" s="74">
        <f t="shared" si="12"/>
        <v>1.74</v>
      </c>
      <c r="K149" s="74">
        <f t="shared" si="13"/>
        <v>342.78</v>
      </c>
      <c r="L149" s="110">
        <f t="shared" si="14"/>
        <v>0.9022988505747126</v>
      </c>
      <c r="M149" s="74">
        <f t="shared" si="15"/>
        <v>0.17</v>
      </c>
      <c r="N149" s="74">
        <f t="shared" si="16"/>
        <v>33.49</v>
      </c>
      <c r="O149" s="73" t="s">
        <v>74</v>
      </c>
      <c r="P149" s="208">
        <v>1</v>
      </c>
      <c r="Q149" s="127">
        <f t="shared" si="17"/>
        <v>14.25</v>
      </c>
      <c r="R149" s="215">
        <v>15</v>
      </c>
      <c r="S149" s="220">
        <v>24.02</v>
      </c>
      <c r="T149" s="122"/>
    </row>
    <row r="150" spans="1:20" s="254" customFormat="1" ht="63" x14ac:dyDescent="0.25">
      <c r="A150" s="72">
        <v>134</v>
      </c>
      <c r="B150" s="73" t="s">
        <v>178</v>
      </c>
      <c r="C150" s="73" t="s">
        <v>59</v>
      </c>
      <c r="D150" s="73" t="s">
        <v>82</v>
      </c>
      <c r="E150" s="73" t="s">
        <v>82</v>
      </c>
      <c r="F150" s="73">
        <v>6402999800</v>
      </c>
      <c r="G150" s="73" t="s">
        <v>63</v>
      </c>
      <c r="H150" s="73" t="s">
        <v>380</v>
      </c>
      <c r="I150" s="73">
        <v>21</v>
      </c>
      <c r="J150" s="74">
        <f t="shared" si="12"/>
        <v>2.0699999999999998</v>
      </c>
      <c r="K150" s="74">
        <f t="shared" si="13"/>
        <v>43.47</v>
      </c>
      <c r="L150" s="110">
        <f t="shared" si="14"/>
        <v>0.89855072463768115</v>
      </c>
      <c r="M150" s="74">
        <f t="shared" si="15"/>
        <v>0.21</v>
      </c>
      <c r="N150" s="74">
        <f t="shared" si="16"/>
        <v>4.41</v>
      </c>
      <c r="O150" s="73" t="s">
        <v>74</v>
      </c>
      <c r="P150" s="250">
        <v>1</v>
      </c>
      <c r="Q150" s="74">
        <f t="shared" si="17"/>
        <v>21.66</v>
      </c>
      <c r="R150" s="251">
        <v>22.8</v>
      </c>
      <c r="S150" s="252">
        <v>2</v>
      </c>
      <c r="T150" s="253"/>
    </row>
    <row r="151" spans="1:20" s="254" customFormat="1" ht="63" x14ac:dyDescent="0.25">
      <c r="A151" s="72">
        <v>135</v>
      </c>
      <c r="B151" s="73" t="s">
        <v>179</v>
      </c>
      <c r="C151" s="73" t="s">
        <v>59</v>
      </c>
      <c r="D151" s="73" t="s">
        <v>69</v>
      </c>
      <c r="E151" s="73" t="s">
        <v>69</v>
      </c>
      <c r="F151" s="73">
        <v>6403919800</v>
      </c>
      <c r="G151" s="73" t="s">
        <v>61</v>
      </c>
      <c r="H151" s="73" t="s">
        <v>380</v>
      </c>
      <c r="I151" s="73">
        <v>4</v>
      </c>
      <c r="J151" s="74">
        <v>30.02</v>
      </c>
      <c r="K151" s="74">
        <f t="shared" si="13"/>
        <v>120.08</v>
      </c>
      <c r="L151" s="110">
        <f t="shared" si="14"/>
        <v>0.90006662225183209</v>
      </c>
      <c r="M151" s="74">
        <f t="shared" si="15"/>
        <v>3</v>
      </c>
      <c r="N151" s="74">
        <f t="shared" si="16"/>
        <v>12</v>
      </c>
      <c r="O151" s="73" t="s">
        <v>74</v>
      </c>
      <c r="P151" s="250" t="s">
        <v>53</v>
      </c>
      <c r="Q151" s="74">
        <f t="shared" si="17"/>
        <v>2.85</v>
      </c>
      <c r="R151" s="251">
        <v>3</v>
      </c>
      <c r="S151" s="255">
        <v>0</v>
      </c>
      <c r="T151" s="253"/>
    </row>
    <row r="152" spans="1:20" s="123" customFormat="1" ht="94.5" x14ac:dyDescent="0.25">
      <c r="A152" s="72">
        <v>136</v>
      </c>
      <c r="B152" s="125" t="s">
        <v>248</v>
      </c>
      <c r="C152" s="109" t="s">
        <v>59</v>
      </c>
      <c r="D152" s="125" t="s">
        <v>73</v>
      </c>
      <c r="E152" s="125" t="s">
        <v>73</v>
      </c>
      <c r="F152" s="207">
        <v>6110309900</v>
      </c>
      <c r="G152" s="125" t="s">
        <v>60</v>
      </c>
      <c r="H152" s="109" t="s">
        <v>41</v>
      </c>
      <c r="I152" s="125">
        <v>190</v>
      </c>
      <c r="J152" s="74">
        <f t="shared" si="12"/>
        <v>4.95</v>
      </c>
      <c r="K152" s="74">
        <f t="shared" si="13"/>
        <v>940.5</v>
      </c>
      <c r="L152" s="110">
        <f t="shared" si="14"/>
        <v>0.89898989898989901</v>
      </c>
      <c r="M152" s="74">
        <f t="shared" si="15"/>
        <v>0.5</v>
      </c>
      <c r="N152" s="74">
        <f t="shared" si="16"/>
        <v>95</v>
      </c>
      <c r="O152" s="73" t="s">
        <v>74</v>
      </c>
      <c r="P152" s="125">
        <v>1</v>
      </c>
      <c r="Q152" s="127">
        <f t="shared" si="17"/>
        <v>36.1</v>
      </c>
      <c r="R152" s="129">
        <v>38</v>
      </c>
      <c r="S152" s="118">
        <v>26.02</v>
      </c>
      <c r="T152" s="122"/>
    </row>
    <row r="153" spans="1:20" s="123" customFormat="1" ht="94.5" x14ac:dyDescent="0.25">
      <c r="A153" s="72">
        <v>137</v>
      </c>
      <c r="B153" s="125" t="s">
        <v>248</v>
      </c>
      <c r="C153" s="109" t="s">
        <v>59</v>
      </c>
      <c r="D153" s="125" t="s">
        <v>73</v>
      </c>
      <c r="E153" s="125" t="s">
        <v>73</v>
      </c>
      <c r="F153" s="207">
        <v>6110309900</v>
      </c>
      <c r="G153" s="125" t="s">
        <v>60</v>
      </c>
      <c r="H153" s="109" t="s">
        <v>41</v>
      </c>
      <c r="I153" s="125">
        <v>125</v>
      </c>
      <c r="J153" s="74">
        <f t="shared" si="12"/>
        <v>6.6899999999999995</v>
      </c>
      <c r="K153" s="74">
        <f t="shared" si="13"/>
        <v>836.25</v>
      </c>
      <c r="L153" s="110">
        <f t="shared" si="14"/>
        <v>0.89985052316890879</v>
      </c>
      <c r="M153" s="74">
        <f t="shared" si="15"/>
        <v>0.67</v>
      </c>
      <c r="N153" s="74">
        <f t="shared" si="16"/>
        <v>83.75</v>
      </c>
      <c r="O153" s="73" t="s">
        <v>74</v>
      </c>
      <c r="P153" s="125">
        <v>1</v>
      </c>
      <c r="Q153" s="127">
        <f t="shared" si="17"/>
        <v>32.11</v>
      </c>
      <c r="R153" s="129">
        <v>33.799999999999997</v>
      </c>
      <c r="S153" s="220">
        <v>26.02</v>
      </c>
      <c r="T153" s="122"/>
    </row>
    <row r="154" spans="1:20" s="123" customFormat="1" ht="94.5" x14ac:dyDescent="0.25">
      <c r="A154" s="72">
        <v>138</v>
      </c>
      <c r="B154" s="125" t="s">
        <v>248</v>
      </c>
      <c r="C154" s="109" t="s">
        <v>59</v>
      </c>
      <c r="D154" s="125" t="s">
        <v>73</v>
      </c>
      <c r="E154" s="125" t="s">
        <v>73</v>
      </c>
      <c r="F154" s="207">
        <v>6110309900</v>
      </c>
      <c r="G154" s="125" t="s">
        <v>60</v>
      </c>
      <c r="H154" s="109" t="s">
        <v>41</v>
      </c>
      <c r="I154" s="125">
        <v>170</v>
      </c>
      <c r="J154" s="74">
        <f t="shared" si="12"/>
        <v>5.2</v>
      </c>
      <c r="K154" s="74">
        <f t="shared" si="13"/>
        <v>884</v>
      </c>
      <c r="L154" s="110">
        <f t="shared" si="14"/>
        <v>0.9</v>
      </c>
      <c r="M154" s="74">
        <f t="shared" si="15"/>
        <v>0.52</v>
      </c>
      <c r="N154" s="74">
        <f t="shared" si="16"/>
        <v>88.4</v>
      </c>
      <c r="O154" s="73" t="s">
        <v>74</v>
      </c>
      <c r="P154" s="125">
        <v>1</v>
      </c>
      <c r="Q154" s="127">
        <f t="shared" si="17"/>
        <v>33.919999999999995</v>
      </c>
      <c r="R154" s="129">
        <v>35.700000000000003</v>
      </c>
      <c r="S154" s="118">
        <v>26.02</v>
      </c>
      <c r="T154" s="122"/>
    </row>
    <row r="155" spans="1:20" s="123" customFormat="1" ht="94.5" x14ac:dyDescent="0.25">
      <c r="A155" s="72">
        <v>139</v>
      </c>
      <c r="B155" s="125" t="s">
        <v>248</v>
      </c>
      <c r="C155" s="109" t="s">
        <v>59</v>
      </c>
      <c r="D155" s="125" t="s">
        <v>73</v>
      </c>
      <c r="E155" s="125" t="s">
        <v>73</v>
      </c>
      <c r="F155" s="207">
        <v>6110309900</v>
      </c>
      <c r="G155" s="125" t="s">
        <v>60</v>
      </c>
      <c r="H155" s="109" t="s">
        <v>41</v>
      </c>
      <c r="I155" s="125">
        <v>110</v>
      </c>
      <c r="J155" s="74">
        <f t="shared" si="12"/>
        <v>6.8199999999999994</v>
      </c>
      <c r="K155" s="74">
        <f t="shared" si="13"/>
        <v>750.2</v>
      </c>
      <c r="L155" s="110">
        <f t="shared" si="14"/>
        <v>0.90029325513196479</v>
      </c>
      <c r="M155" s="74">
        <f t="shared" si="15"/>
        <v>0.68</v>
      </c>
      <c r="N155" s="74">
        <f t="shared" si="16"/>
        <v>74.8</v>
      </c>
      <c r="O155" s="73" t="s">
        <v>74</v>
      </c>
      <c r="P155" s="125">
        <v>1</v>
      </c>
      <c r="Q155" s="127">
        <f t="shared" si="17"/>
        <v>28.790000000000003</v>
      </c>
      <c r="R155" s="129">
        <v>30.3</v>
      </c>
      <c r="S155" s="220">
        <v>26.02</v>
      </c>
      <c r="T155" s="122"/>
    </row>
    <row r="156" spans="1:20" s="123" customFormat="1" ht="94.5" x14ac:dyDescent="0.25">
      <c r="A156" s="72">
        <v>140</v>
      </c>
      <c r="B156" s="125" t="s">
        <v>248</v>
      </c>
      <c r="C156" s="109" t="s">
        <v>59</v>
      </c>
      <c r="D156" s="125" t="s">
        <v>73</v>
      </c>
      <c r="E156" s="125" t="s">
        <v>73</v>
      </c>
      <c r="F156" s="207">
        <v>6110309900</v>
      </c>
      <c r="G156" s="125" t="s">
        <v>60</v>
      </c>
      <c r="H156" s="109" t="s">
        <v>41</v>
      </c>
      <c r="I156" s="125">
        <v>55</v>
      </c>
      <c r="J156" s="74">
        <f t="shared" si="12"/>
        <v>9.08</v>
      </c>
      <c r="K156" s="74">
        <f t="shared" si="13"/>
        <v>499.4</v>
      </c>
      <c r="L156" s="110">
        <f t="shared" si="14"/>
        <v>0.89977973568281944</v>
      </c>
      <c r="M156" s="74">
        <f t="shared" si="15"/>
        <v>0.91</v>
      </c>
      <c r="N156" s="74">
        <f t="shared" si="16"/>
        <v>50.05</v>
      </c>
      <c r="O156" s="73" t="s">
        <v>74</v>
      </c>
      <c r="P156" s="125">
        <v>1</v>
      </c>
      <c r="Q156" s="127">
        <f t="shared" si="17"/>
        <v>19.190000000000001</v>
      </c>
      <c r="R156" s="129">
        <v>20.2</v>
      </c>
      <c r="S156" s="118">
        <v>26.02</v>
      </c>
      <c r="T156" s="122"/>
    </row>
    <row r="157" spans="1:20" s="123" customFormat="1" ht="94.5" x14ac:dyDescent="0.25">
      <c r="A157" s="72">
        <v>141</v>
      </c>
      <c r="B157" s="125" t="s">
        <v>249</v>
      </c>
      <c r="C157" s="109" t="s">
        <v>59</v>
      </c>
      <c r="D157" s="125" t="s">
        <v>80</v>
      </c>
      <c r="E157" s="125" t="s">
        <v>80</v>
      </c>
      <c r="F157" s="207">
        <v>6110309900</v>
      </c>
      <c r="G157" s="125" t="s">
        <v>60</v>
      </c>
      <c r="H157" s="109" t="s">
        <v>41</v>
      </c>
      <c r="I157" s="125">
        <v>39</v>
      </c>
      <c r="J157" s="74">
        <f t="shared" si="12"/>
        <v>7.3</v>
      </c>
      <c r="K157" s="74">
        <f t="shared" si="13"/>
        <v>284.7</v>
      </c>
      <c r="L157" s="110">
        <f t="shared" si="14"/>
        <v>0.9</v>
      </c>
      <c r="M157" s="74">
        <f t="shared" si="15"/>
        <v>0.73</v>
      </c>
      <c r="N157" s="74">
        <f t="shared" si="16"/>
        <v>28.47</v>
      </c>
      <c r="O157" s="73" t="s">
        <v>74</v>
      </c>
      <c r="P157" s="125" t="s">
        <v>53</v>
      </c>
      <c r="Q157" s="127">
        <f t="shared" si="17"/>
        <v>10.93</v>
      </c>
      <c r="R157" s="129">
        <v>11.5</v>
      </c>
      <c r="S157" s="220">
        <v>26.02</v>
      </c>
      <c r="T157" s="122"/>
    </row>
    <row r="158" spans="1:20" s="123" customFormat="1" ht="78.75" x14ac:dyDescent="0.25">
      <c r="A158" s="72">
        <v>142</v>
      </c>
      <c r="B158" s="125" t="s">
        <v>250</v>
      </c>
      <c r="C158" s="109" t="s">
        <v>59</v>
      </c>
      <c r="D158" s="125" t="s">
        <v>274</v>
      </c>
      <c r="E158" s="125" t="s">
        <v>274</v>
      </c>
      <c r="F158" s="207">
        <v>6110309900</v>
      </c>
      <c r="G158" s="125" t="s">
        <v>60</v>
      </c>
      <c r="H158" s="109" t="s">
        <v>41</v>
      </c>
      <c r="I158" s="125">
        <v>94</v>
      </c>
      <c r="J158" s="74">
        <f t="shared" si="12"/>
        <v>12.73</v>
      </c>
      <c r="K158" s="74">
        <f t="shared" si="13"/>
        <v>1196.6199999999999</v>
      </c>
      <c r="L158" s="110">
        <f t="shared" si="14"/>
        <v>0.90023566378633146</v>
      </c>
      <c r="M158" s="74">
        <f t="shared" si="15"/>
        <v>1.27</v>
      </c>
      <c r="N158" s="74">
        <f t="shared" si="16"/>
        <v>119.38</v>
      </c>
      <c r="O158" s="73" t="s">
        <v>74</v>
      </c>
      <c r="P158" s="125">
        <v>1</v>
      </c>
      <c r="Q158" s="127">
        <f t="shared" si="17"/>
        <v>45.98</v>
      </c>
      <c r="R158" s="129">
        <v>48.4</v>
      </c>
      <c r="S158" s="118">
        <v>26.02</v>
      </c>
      <c r="T158" s="122"/>
    </row>
    <row r="159" spans="1:20" s="123" customFormat="1" ht="94.5" x14ac:dyDescent="0.25">
      <c r="A159" s="72">
        <v>143</v>
      </c>
      <c r="B159" s="125" t="s">
        <v>249</v>
      </c>
      <c r="C159" s="109" t="s">
        <v>59</v>
      </c>
      <c r="D159" s="125" t="s">
        <v>275</v>
      </c>
      <c r="E159" s="125" t="s">
        <v>275</v>
      </c>
      <c r="F159" s="207">
        <v>6110309900</v>
      </c>
      <c r="G159" s="125" t="s">
        <v>60</v>
      </c>
      <c r="H159" s="109" t="s">
        <v>41</v>
      </c>
      <c r="I159" s="125">
        <v>80</v>
      </c>
      <c r="J159" s="74">
        <f t="shared" si="12"/>
        <v>4.6399999999999997</v>
      </c>
      <c r="K159" s="74">
        <f t="shared" si="13"/>
        <v>371.2</v>
      </c>
      <c r="L159" s="110">
        <f t="shared" si="14"/>
        <v>0.90086206896551724</v>
      </c>
      <c r="M159" s="74">
        <f t="shared" si="15"/>
        <v>0.46</v>
      </c>
      <c r="N159" s="74">
        <f t="shared" si="16"/>
        <v>36.799999999999997</v>
      </c>
      <c r="O159" s="73" t="s">
        <v>74</v>
      </c>
      <c r="P159" s="125">
        <v>1</v>
      </c>
      <c r="Q159" s="127">
        <f t="shared" si="17"/>
        <v>14.25</v>
      </c>
      <c r="R159" s="129">
        <v>15</v>
      </c>
      <c r="S159" s="220">
        <v>26.02</v>
      </c>
      <c r="T159" s="122"/>
    </row>
    <row r="160" spans="1:20" s="123" customFormat="1" ht="94.5" x14ac:dyDescent="0.25">
      <c r="A160" s="72">
        <v>144</v>
      </c>
      <c r="B160" s="125" t="s">
        <v>248</v>
      </c>
      <c r="C160" s="109" t="s">
        <v>59</v>
      </c>
      <c r="D160" s="125" t="s">
        <v>77</v>
      </c>
      <c r="E160" s="125" t="s">
        <v>77</v>
      </c>
      <c r="F160" s="207">
        <v>6110309900</v>
      </c>
      <c r="G160" s="125" t="s">
        <v>60</v>
      </c>
      <c r="H160" s="109" t="s">
        <v>41</v>
      </c>
      <c r="I160" s="125">
        <v>38</v>
      </c>
      <c r="J160" s="74">
        <f t="shared" si="12"/>
        <v>5.21</v>
      </c>
      <c r="K160" s="74">
        <f t="shared" si="13"/>
        <v>197.98</v>
      </c>
      <c r="L160" s="110">
        <f t="shared" si="14"/>
        <v>0.90019193857965452</v>
      </c>
      <c r="M160" s="74">
        <f t="shared" si="15"/>
        <v>0.52</v>
      </c>
      <c r="N160" s="74">
        <f t="shared" si="16"/>
        <v>19.760000000000002</v>
      </c>
      <c r="O160" s="73" t="s">
        <v>74</v>
      </c>
      <c r="P160" s="125" t="s">
        <v>53</v>
      </c>
      <c r="Q160" s="127">
        <f t="shared" si="17"/>
        <v>7.6</v>
      </c>
      <c r="R160" s="129">
        <v>8</v>
      </c>
      <c r="S160" s="118">
        <v>26.02</v>
      </c>
      <c r="T160" s="122"/>
    </row>
    <row r="161" spans="1:20" s="123" customFormat="1" ht="94.5" x14ac:dyDescent="0.25">
      <c r="A161" s="72">
        <v>145</v>
      </c>
      <c r="B161" s="125" t="s">
        <v>248</v>
      </c>
      <c r="C161" s="109" t="s">
        <v>59</v>
      </c>
      <c r="D161" s="125" t="s">
        <v>276</v>
      </c>
      <c r="E161" s="125" t="s">
        <v>276</v>
      </c>
      <c r="F161" s="207">
        <v>6110309900</v>
      </c>
      <c r="G161" s="125" t="s">
        <v>60</v>
      </c>
      <c r="H161" s="109" t="s">
        <v>41</v>
      </c>
      <c r="I161" s="125">
        <v>24</v>
      </c>
      <c r="J161" s="74">
        <f t="shared" si="12"/>
        <v>5.1499999999999995</v>
      </c>
      <c r="K161" s="74">
        <f t="shared" si="13"/>
        <v>123.6</v>
      </c>
      <c r="L161" s="110">
        <f t="shared" si="14"/>
        <v>0.89902912621359221</v>
      </c>
      <c r="M161" s="74">
        <f t="shared" si="15"/>
        <v>0.52</v>
      </c>
      <c r="N161" s="74">
        <f t="shared" si="16"/>
        <v>12.48</v>
      </c>
      <c r="O161" s="73" t="s">
        <v>74</v>
      </c>
      <c r="P161" s="125" t="s">
        <v>53</v>
      </c>
      <c r="Q161" s="127">
        <f t="shared" si="17"/>
        <v>4.75</v>
      </c>
      <c r="R161" s="129">
        <v>5</v>
      </c>
      <c r="S161" s="220">
        <v>26.02</v>
      </c>
      <c r="T161" s="122"/>
    </row>
    <row r="162" spans="1:20" s="123" customFormat="1" ht="94.5" x14ac:dyDescent="0.25">
      <c r="A162" s="72">
        <v>146</v>
      </c>
      <c r="B162" s="125" t="s">
        <v>248</v>
      </c>
      <c r="C162" s="109" t="s">
        <v>59</v>
      </c>
      <c r="D162" s="125" t="s">
        <v>277</v>
      </c>
      <c r="E162" s="125" t="s">
        <v>277</v>
      </c>
      <c r="F162" s="207">
        <v>6110309900</v>
      </c>
      <c r="G162" s="125" t="s">
        <v>60</v>
      </c>
      <c r="H162" s="109" t="s">
        <v>41</v>
      </c>
      <c r="I162" s="125">
        <v>10</v>
      </c>
      <c r="J162" s="74">
        <f t="shared" si="12"/>
        <v>4.95</v>
      </c>
      <c r="K162" s="74">
        <f t="shared" si="13"/>
        <v>49.5</v>
      </c>
      <c r="L162" s="110">
        <f t="shared" si="14"/>
        <v>0.89898989898989901</v>
      </c>
      <c r="M162" s="74">
        <f t="shared" si="15"/>
        <v>0.5</v>
      </c>
      <c r="N162" s="74">
        <f t="shared" si="16"/>
        <v>5</v>
      </c>
      <c r="O162" s="73" t="s">
        <v>74</v>
      </c>
      <c r="P162" s="125" t="s">
        <v>53</v>
      </c>
      <c r="Q162" s="127">
        <f t="shared" si="17"/>
        <v>1.9</v>
      </c>
      <c r="R162" s="129">
        <v>2</v>
      </c>
      <c r="S162" s="118">
        <v>26.02</v>
      </c>
      <c r="T162" s="122"/>
    </row>
    <row r="163" spans="1:20" s="123" customFormat="1" ht="110.25" x14ac:dyDescent="0.25">
      <c r="A163" s="72">
        <v>147</v>
      </c>
      <c r="B163" s="125" t="s">
        <v>251</v>
      </c>
      <c r="C163" s="109" t="s">
        <v>59</v>
      </c>
      <c r="D163" s="125" t="s">
        <v>278</v>
      </c>
      <c r="E163" s="125" t="s">
        <v>278</v>
      </c>
      <c r="F163" s="207">
        <v>6110309900</v>
      </c>
      <c r="G163" s="125" t="s">
        <v>60</v>
      </c>
      <c r="H163" s="109" t="s">
        <v>41</v>
      </c>
      <c r="I163" s="125">
        <v>50</v>
      </c>
      <c r="J163" s="74">
        <f t="shared" si="12"/>
        <v>5.54</v>
      </c>
      <c r="K163" s="74">
        <f t="shared" si="13"/>
        <v>277</v>
      </c>
      <c r="L163" s="110">
        <f t="shared" si="14"/>
        <v>0.90072202166064985</v>
      </c>
      <c r="M163" s="74">
        <f t="shared" si="15"/>
        <v>0.55000000000000004</v>
      </c>
      <c r="N163" s="74">
        <f t="shared" si="16"/>
        <v>27.5</v>
      </c>
      <c r="O163" s="73" t="s">
        <v>74</v>
      </c>
      <c r="P163" s="125" t="s">
        <v>53</v>
      </c>
      <c r="Q163" s="127">
        <f t="shared" si="17"/>
        <v>10.64</v>
      </c>
      <c r="R163" s="129">
        <v>11.2</v>
      </c>
      <c r="S163" s="220">
        <v>26.02</v>
      </c>
      <c r="T163" s="122"/>
    </row>
    <row r="164" spans="1:20" s="123" customFormat="1" ht="94.5" x14ac:dyDescent="0.25">
      <c r="A164" s="72">
        <v>148</v>
      </c>
      <c r="B164" s="125" t="s">
        <v>248</v>
      </c>
      <c r="C164" s="109" t="s">
        <v>59</v>
      </c>
      <c r="D164" s="125" t="s">
        <v>279</v>
      </c>
      <c r="E164" s="125" t="s">
        <v>279</v>
      </c>
      <c r="F164" s="207">
        <v>6110309900</v>
      </c>
      <c r="G164" s="125" t="s">
        <v>60</v>
      </c>
      <c r="H164" s="109" t="s">
        <v>41</v>
      </c>
      <c r="I164" s="125">
        <v>15</v>
      </c>
      <c r="J164" s="74">
        <f t="shared" si="12"/>
        <v>4.95</v>
      </c>
      <c r="K164" s="74">
        <f t="shared" si="13"/>
        <v>74.25</v>
      </c>
      <c r="L164" s="110">
        <f t="shared" si="14"/>
        <v>0.89898989898989901</v>
      </c>
      <c r="M164" s="74">
        <f t="shared" si="15"/>
        <v>0.5</v>
      </c>
      <c r="N164" s="74">
        <f t="shared" si="16"/>
        <v>7.5</v>
      </c>
      <c r="O164" s="73" t="s">
        <v>74</v>
      </c>
      <c r="P164" s="125" t="s">
        <v>53</v>
      </c>
      <c r="Q164" s="127">
        <f t="shared" si="17"/>
        <v>2.85</v>
      </c>
      <c r="R164" s="129">
        <v>3</v>
      </c>
      <c r="S164" s="118">
        <v>26.02</v>
      </c>
      <c r="T164" s="122"/>
    </row>
    <row r="165" spans="1:20" s="123" customFormat="1" ht="94.5" x14ac:dyDescent="0.25">
      <c r="A165" s="72">
        <v>149</v>
      </c>
      <c r="B165" s="125" t="s">
        <v>248</v>
      </c>
      <c r="C165" s="109" t="s">
        <v>59</v>
      </c>
      <c r="D165" s="125" t="s">
        <v>280</v>
      </c>
      <c r="E165" s="125" t="s">
        <v>280</v>
      </c>
      <c r="F165" s="207">
        <v>6110309900</v>
      </c>
      <c r="G165" s="125" t="s">
        <v>60</v>
      </c>
      <c r="H165" s="109" t="s">
        <v>41</v>
      </c>
      <c r="I165" s="125">
        <v>20</v>
      </c>
      <c r="J165" s="74">
        <f t="shared" si="12"/>
        <v>4.95</v>
      </c>
      <c r="K165" s="74">
        <f t="shared" si="13"/>
        <v>99</v>
      </c>
      <c r="L165" s="110">
        <f t="shared" si="14"/>
        <v>0.89898989898989901</v>
      </c>
      <c r="M165" s="74">
        <f t="shared" si="15"/>
        <v>0.5</v>
      </c>
      <c r="N165" s="74">
        <f t="shared" si="16"/>
        <v>10</v>
      </c>
      <c r="O165" s="73" t="s">
        <v>74</v>
      </c>
      <c r="P165" s="125" t="s">
        <v>53</v>
      </c>
      <c r="Q165" s="127">
        <f t="shared" si="17"/>
        <v>3.8</v>
      </c>
      <c r="R165" s="129">
        <v>4</v>
      </c>
      <c r="S165" s="220">
        <v>26.02</v>
      </c>
      <c r="T165" s="122"/>
    </row>
    <row r="166" spans="1:20" s="123" customFormat="1" ht="94.5" x14ac:dyDescent="0.25">
      <c r="A166" s="72">
        <v>150</v>
      </c>
      <c r="B166" s="125" t="s">
        <v>248</v>
      </c>
      <c r="C166" s="109" t="s">
        <v>59</v>
      </c>
      <c r="D166" s="125" t="s">
        <v>281</v>
      </c>
      <c r="E166" s="125" t="s">
        <v>281</v>
      </c>
      <c r="F166" s="207">
        <v>6110309900</v>
      </c>
      <c r="G166" s="125" t="s">
        <v>60</v>
      </c>
      <c r="H166" s="109" t="s">
        <v>41</v>
      </c>
      <c r="I166" s="125">
        <v>25</v>
      </c>
      <c r="J166" s="74">
        <f t="shared" si="12"/>
        <v>3.96</v>
      </c>
      <c r="K166" s="74">
        <f t="shared" si="13"/>
        <v>99</v>
      </c>
      <c r="L166" s="110">
        <f t="shared" si="14"/>
        <v>0.89898989898989901</v>
      </c>
      <c r="M166" s="74">
        <f t="shared" si="15"/>
        <v>0.4</v>
      </c>
      <c r="N166" s="74">
        <f t="shared" si="16"/>
        <v>10</v>
      </c>
      <c r="O166" s="73" t="s">
        <v>74</v>
      </c>
      <c r="P166" s="125" t="s">
        <v>53</v>
      </c>
      <c r="Q166" s="127">
        <f t="shared" si="17"/>
        <v>3.8</v>
      </c>
      <c r="R166" s="129">
        <v>4</v>
      </c>
      <c r="S166" s="118">
        <v>26.02</v>
      </c>
      <c r="T166" s="122"/>
    </row>
    <row r="167" spans="1:20" s="123" customFormat="1" ht="94.5" x14ac:dyDescent="0.25">
      <c r="A167" s="72">
        <v>151</v>
      </c>
      <c r="B167" s="125" t="s">
        <v>252</v>
      </c>
      <c r="C167" s="109" t="s">
        <v>59</v>
      </c>
      <c r="D167" s="125" t="s">
        <v>282</v>
      </c>
      <c r="E167" s="125" t="s">
        <v>282</v>
      </c>
      <c r="F167" s="207">
        <v>6110309900</v>
      </c>
      <c r="G167" s="125" t="s">
        <v>60</v>
      </c>
      <c r="H167" s="109" t="s">
        <v>41</v>
      </c>
      <c r="I167" s="125">
        <v>60</v>
      </c>
      <c r="J167" s="74">
        <f t="shared" si="12"/>
        <v>6.18</v>
      </c>
      <c r="K167" s="74">
        <f t="shared" si="13"/>
        <v>370.8</v>
      </c>
      <c r="L167" s="110">
        <f t="shared" si="14"/>
        <v>0.89967637540453071</v>
      </c>
      <c r="M167" s="74">
        <f t="shared" si="15"/>
        <v>0.62</v>
      </c>
      <c r="N167" s="74">
        <f t="shared" si="16"/>
        <v>37.200000000000003</v>
      </c>
      <c r="O167" s="73" t="s">
        <v>74</v>
      </c>
      <c r="P167" s="125">
        <v>1</v>
      </c>
      <c r="Q167" s="127">
        <f t="shared" si="17"/>
        <v>14.25</v>
      </c>
      <c r="R167" s="129">
        <v>15</v>
      </c>
      <c r="S167" s="220">
        <v>26.02</v>
      </c>
      <c r="T167" s="122"/>
    </row>
    <row r="168" spans="1:20" s="123" customFormat="1" ht="94.5" x14ac:dyDescent="0.25">
      <c r="A168" s="72">
        <v>152</v>
      </c>
      <c r="B168" s="125" t="s">
        <v>253</v>
      </c>
      <c r="C168" s="109" t="s">
        <v>59</v>
      </c>
      <c r="D168" s="125" t="s">
        <v>283</v>
      </c>
      <c r="E168" s="125" t="s">
        <v>283</v>
      </c>
      <c r="F168" s="207">
        <v>6110309900</v>
      </c>
      <c r="G168" s="125" t="s">
        <v>60</v>
      </c>
      <c r="H168" s="109" t="s">
        <v>41</v>
      </c>
      <c r="I168" s="125">
        <v>60</v>
      </c>
      <c r="J168" s="74">
        <f t="shared" si="12"/>
        <v>6.18</v>
      </c>
      <c r="K168" s="74">
        <f t="shared" si="13"/>
        <v>370.8</v>
      </c>
      <c r="L168" s="110">
        <f t="shared" si="14"/>
        <v>0.89967637540453071</v>
      </c>
      <c r="M168" s="74">
        <f t="shared" si="15"/>
        <v>0.62</v>
      </c>
      <c r="N168" s="74">
        <f t="shared" si="16"/>
        <v>37.200000000000003</v>
      </c>
      <c r="O168" s="73" t="s">
        <v>74</v>
      </c>
      <c r="P168" s="125" t="s">
        <v>53</v>
      </c>
      <c r="Q168" s="127">
        <f t="shared" si="17"/>
        <v>14.25</v>
      </c>
      <c r="R168" s="129">
        <v>15</v>
      </c>
      <c r="S168" s="118">
        <v>26.02</v>
      </c>
      <c r="T168" s="122"/>
    </row>
    <row r="169" spans="1:20" s="123" customFormat="1" ht="94.5" x14ac:dyDescent="0.25">
      <c r="A169" s="72">
        <v>153</v>
      </c>
      <c r="B169" s="125" t="s">
        <v>254</v>
      </c>
      <c r="C169" s="109" t="s">
        <v>59</v>
      </c>
      <c r="D169" s="125" t="s">
        <v>284</v>
      </c>
      <c r="E169" s="125" t="s">
        <v>284</v>
      </c>
      <c r="F169" s="207">
        <v>6110309900</v>
      </c>
      <c r="G169" s="125" t="s">
        <v>60</v>
      </c>
      <c r="H169" s="109" t="s">
        <v>41</v>
      </c>
      <c r="I169" s="125">
        <v>42</v>
      </c>
      <c r="J169" s="74">
        <f t="shared" si="12"/>
        <v>4.71</v>
      </c>
      <c r="K169" s="74">
        <f t="shared" si="13"/>
        <v>197.82</v>
      </c>
      <c r="L169" s="110">
        <f t="shared" si="14"/>
        <v>0.9002123142250531</v>
      </c>
      <c r="M169" s="74">
        <f t="shared" si="15"/>
        <v>0.47</v>
      </c>
      <c r="N169" s="74">
        <f t="shared" si="16"/>
        <v>19.739999999999998</v>
      </c>
      <c r="O169" s="73" t="s">
        <v>74</v>
      </c>
      <c r="P169" s="125" t="s">
        <v>53</v>
      </c>
      <c r="Q169" s="127">
        <f t="shared" si="17"/>
        <v>7.6</v>
      </c>
      <c r="R169" s="129">
        <v>8</v>
      </c>
      <c r="S169" s="220">
        <v>26.02</v>
      </c>
      <c r="T169" s="122"/>
    </row>
    <row r="170" spans="1:20" s="123" customFormat="1" ht="94.5" x14ac:dyDescent="0.25">
      <c r="A170" s="72">
        <v>154</v>
      </c>
      <c r="B170" s="125" t="s">
        <v>248</v>
      </c>
      <c r="C170" s="109" t="s">
        <v>59</v>
      </c>
      <c r="D170" s="125" t="s">
        <v>285</v>
      </c>
      <c r="E170" s="125" t="s">
        <v>285</v>
      </c>
      <c r="F170" s="207">
        <v>6110309900</v>
      </c>
      <c r="G170" s="125" t="s">
        <v>60</v>
      </c>
      <c r="H170" s="109" t="s">
        <v>41</v>
      </c>
      <c r="I170" s="125">
        <v>10</v>
      </c>
      <c r="J170" s="74">
        <f t="shared" si="12"/>
        <v>4.95</v>
      </c>
      <c r="K170" s="74">
        <f t="shared" si="13"/>
        <v>49.5</v>
      </c>
      <c r="L170" s="110">
        <f t="shared" si="14"/>
        <v>0.89898989898989901</v>
      </c>
      <c r="M170" s="74">
        <f t="shared" si="15"/>
        <v>0.5</v>
      </c>
      <c r="N170" s="74">
        <f t="shared" si="16"/>
        <v>5</v>
      </c>
      <c r="O170" s="73" t="s">
        <v>74</v>
      </c>
      <c r="P170" s="125" t="s">
        <v>53</v>
      </c>
      <c r="Q170" s="127">
        <f t="shared" si="17"/>
        <v>1.9</v>
      </c>
      <c r="R170" s="129">
        <v>2</v>
      </c>
      <c r="S170" s="118">
        <v>26.02</v>
      </c>
      <c r="T170" s="122"/>
    </row>
    <row r="171" spans="1:20" s="123" customFormat="1" ht="94.5" x14ac:dyDescent="0.25">
      <c r="A171" s="72">
        <v>155</v>
      </c>
      <c r="B171" s="125" t="s">
        <v>255</v>
      </c>
      <c r="C171" s="109" t="s">
        <v>59</v>
      </c>
      <c r="D171" s="125" t="s">
        <v>286</v>
      </c>
      <c r="E171" s="125" t="s">
        <v>286</v>
      </c>
      <c r="F171" s="207">
        <v>6110309900</v>
      </c>
      <c r="G171" s="125" t="s">
        <v>60</v>
      </c>
      <c r="H171" s="109" t="s">
        <v>41</v>
      </c>
      <c r="I171" s="125">
        <v>42</v>
      </c>
      <c r="J171" s="74">
        <f t="shared" si="12"/>
        <v>4.71</v>
      </c>
      <c r="K171" s="74">
        <f t="shared" si="13"/>
        <v>197.82</v>
      </c>
      <c r="L171" s="110">
        <f t="shared" si="14"/>
        <v>0.9002123142250531</v>
      </c>
      <c r="M171" s="74">
        <f t="shared" si="15"/>
        <v>0.47</v>
      </c>
      <c r="N171" s="74">
        <f t="shared" si="16"/>
        <v>19.739999999999998</v>
      </c>
      <c r="O171" s="73" t="s">
        <v>74</v>
      </c>
      <c r="P171" s="125" t="s">
        <v>53</v>
      </c>
      <c r="Q171" s="127">
        <f t="shared" si="17"/>
        <v>7.6</v>
      </c>
      <c r="R171" s="129">
        <v>8</v>
      </c>
      <c r="S171" s="220">
        <v>26.02</v>
      </c>
      <c r="T171" s="122"/>
    </row>
    <row r="172" spans="1:20" s="123" customFormat="1" ht="110.25" x14ac:dyDescent="0.25">
      <c r="A172" s="72">
        <v>156</v>
      </c>
      <c r="B172" s="125" t="s">
        <v>251</v>
      </c>
      <c r="C172" s="109" t="s">
        <v>59</v>
      </c>
      <c r="D172" s="125" t="s">
        <v>278</v>
      </c>
      <c r="E172" s="125" t="s">
        <v>278</v>
      </c>
      <c r="F172" s="207">
        <v>6110309900</v>
      </c>
      <c r="G172" s="125" t="s">
        <v>60</v>
      </c>
      <c r="H172" s="109" t="s">
        <v>41</v>
      </c>
      <c r="I172" s="125">
        <v>32</v>
      </c>
      <c r="J172" s="74">
        <f t="shared" si="12"/>
        <v>4.6399999999999997</v>
      </c>
      <c r="K172" s="74">
        <f t="shared" si="13"/>
        <v>148.47999999999999</v>
      </c>
      <c r="L172" s="110">
        <f t="shared" si="14"/>
        <v>0.90086206896551724</v>
      </c>
      <c r="M172" s="74">
        <f t="shared" si="15"/>
        <v>0.46</v>
      </c>
      <c r="N172" s="74">
        <f t="shared" si="16"/>
        <v>14.72</v>
      </c>
      <c r="O172" s="73" t="s">
        <v>74</v>
      </c>
      <c r="P172" s="125" t="s">
        <v>53</v>
      </c>
      <c r="Q172" s="127">
        <f t="shared" si="17"/>
        <v>5.7</v>
      </c>
      <c r="R172" s="129">
        <v>6</v>
      </c>
      <c r="S172" s="118">
        <v>26.02</v>
      </c>
      <c r="T172" s="122"/>
    </row>
    <row r="173" spans="1:20" s="123" customFormat="1" ht="94.5" x14ac:dyDescent="0.25">
      <c r="A173" s="72">
        <v>157</v>
      </c>
      <c r="B173" s="125" t="s">
        <v>253</v>
      </c>
      <c r="C173" s="109" t="s">
        <v>59</v>
      </c>
      <c r="D173" s="125" t="s">
        <v>287</v>
      </c>
      <c r="E173" s="125" t="s">
        <v>287</v>
      </c>
      <c r="F173" s="207">
        <v>6110309900</v>
      </c>
      <c r="G173" s="125" t="s">
        <v>60</v>
      </c>
      <c r="H173" s="109" t="s">
        <v>41</v>
      </c>
      <c r="I173" s="125">
        <v>25</v>
      </c>
      <c r="J173" s="74">
        <f t="shared" si="12"/>
        <v>3.96</v>
      </c>
      <c r="K173" s="74">
        <f t="shared" si="13"/>
        <v>99</v>
      </c>
      <c r="L173" s="110">
        <f t="shared" si="14"/>
        <v>0.89898989898989901</v>
      </c>
      <c r="M173" s="74">
        <f t="shared" si="15"/>
        <v>0.4</v>
      </c>
      <c r="N173" s="74">
        <f t="shared" si="16"/>
        <v>10</v>
      </c>
      <c r="O173" s="73" t="s">
        <v>74</v>
      </c>
      <c r="P173" s="125" t="s">
        <v>53</v>
      </c>
      <c r="Q173" s="127">
        <f t="shared" si="17"/>
        <v>3.8</v>
      </c>
      <c r="R173" s="129">
        <v>4</v>
      </c>
      <c r="S173" s="220">
        <v>26.02</v>
      </c>
      <c r="T173" s="122"/>
    </row>
    <row r="174" spans="1:20" s="123" customFormat="1" ht="94.5" x14ac:dyDescent="0.25">
      <c r="A174" s="72">
        <v>158</v>
      </c>
      <c r="B174" s="125" t="s">
        <v>249</v>
      </c>
      <c r="C174" s="109" t="s">
        <v>59</v>
      </c>
      <c r="D174" s="125" t="s">
        <v>288</v>
      </c>
      <c r="E174" s="125" t="s">
        <v>288</v>
      </c>
      <c r="F174" s="207">
        <v>6110309900</v>
      </c>
      <c r="G174" s="125" t="s">
        <v>60</v>
      </c>
      <c r="H174" s="109" t="s">
        <v>41</v>
      </c>
      <c r="I174" s="125">
        <v>20</v>
      </c>
      <c r="J174" s="74">
        <f t="shared" si="12"/>
        <v>4.95</v>
      </c>
      <c r="K174" s="74">
        <f t="shared" si="13"/>
        <v>99</v>
      </c>
      <c r="L174" s="110">
        <f t="shared" si="14"/>
        <v>0.89898989898989901</v>
      </c>
      <c r="M174" s="74">
        <f t="shared" si="15"/>
        <v>0.5</v>
      </c>
      <c r="N174" s="74">
        <f t="shared" si="16"/>
        <v>10</v>
      </c>
      <c r="O174" s="73" t="s">
        <v>74</v>
      </c>
      <c r="P174" s="125" t="s">
        <v>53</v>
      </c>
      <c r="Q174" s="127">
        <f t="shared" si="17"/>
        <v>3.8</v>
      </c>
      <c r="R174" s="129">
        <v>4</v>
      </c>
      <c r="S174" s="118">
        <v>26.02</v>
      </c>
      <c r="T174" s="122"/>
    </row>
    <row r="175" spans="1:20" s="123" customFormat="1" ht="94.5" x14ac:dyDescent="0.25">
      <c r="A175" s="72">
        <v>159</v>
      </c>
      <c r="B175" s="125" t="s">
        <v>256</v>
      </c>
      <c r="C175" s="109" t="s">
        <v>59</v>
      </c>
      <c r="D175" s="125" t="s">
        <v>288</v>
      </c>
      <c r="E175" s="125" t="s">
        <v>288</v>
      </c>
      <c r="F175" s="207">
        <v>6110309900</v>
      </c>
      <c r="G175" s="125" t="s">
        <v>60</v>
      </c>
      <c r="H175" s="109" t="s">
        <v>41</v>
      </c>
      <c r="I175" s="125">
        <v>50</v>
      </c>
      <c r="J175" s="74">
        <f t="shared" si="12"/>
        <v>4.6099999999999994</v>
      </c>
      <c r="K175" s="74">
        <f t="shared" si="13"/>
        <v>230.5</v>
      </c>
      <c r="L175" s="110">
        <f t="shared" si="14"/>
        <v>0.90021691973969631</v>
      </c>
      <c r="M175" s="74">
        <f t="shared" si="15"/>
        <v>0.46</v>
      </c>
      <c r="N175" s="74">
        <f t="shared" si="16"/>
        <v>23</v>
      </c>
      <c r="O175" s="73" t="s">
        <v>74</v>
      </c>
      <c r="P175" s="125">
        <v>1</v>
      </c>
      <c r="Q175" s="127">
        <f t="shared" si="17"/>
        <v>8.84</v>
      </c>
      <c r="R175" s="129">
        <v>9.3000000000000007</v>
      </c>
      <c r="S175" s="220">
        <v>26.02</v>
      </c>
      <c r="T175" s="122"/>
    </row>
    <row r="176" spans="1:20" s="123" customFormat="1" ht="78.75" x14ac:dyDescent="0.25">
      <c r="A176" s="72">
        <v>160</v>
      </c>
      <c r="B176" s="125" t="s">
        <v>257</v>
      </c>
      <c r="C176" s="109" t="s">
        <v>59</v>
      </c>
      <c r="D176" s="125" t="s">
        <v>73</v>
      </c>
      <c r="E176" s="125" t="s">
        <v>73</v>
      </c>
      <c r="F176" s="207">
        <v>6110309900</v>
      </c>
      <c r="G176" s="125" t="s">
        <v>60</v>
      </c>
      <c r="H176" s="109" t="s">
        <v>41</v>
      </c>
      <c r="I176" s="125">
        <v>96</v>
      </c>
      <c r="J176" s="74">
        <f t="shared" si="12"/>
        <v>7.1099999999999994</v>
      </c>
      <c r="K176" s="74">
        <f t="shared" si="13"/>
        <v>682.56</v>
      </c>
      <c r="L176" s="110">
        <f t="shared" si="14"/>
        <v>0.90014064697608998</v>
      </c>
      <c r="M176" s="74">
        <f t="shared" si="15"/>
        <v>0.71</v>
      </c>
      <c r="N176" s="74">
        <f t="shared" si="16"/>
        <v>68.16</v>
      </c>
      <c r="O176" s="73" t="s">
        <v>74</v>
      </c>
      <c r="P176" s="125">
        <v>1</v>
      </c>
      <c r="Q176" s="127">
        <f t="shared" si="17"/>
        <v>26.22</v>
      </c>
      <c r="R176" s="129">
        <v>27.6</v>
      </c>
      <c r="S176" s="118">
        <v>26.02</v>
      </c>
      <c r="T176" s="122"/>
    </row>
    <row r="177" spans="1:20" s="123" customFormat="1" ht="78.75" x14ac:dyDescent="0.25">
      <c r="A177" s="72">
        <v>161</v>
      </c>
      <c r="B177" s="125" t="s">
        <v>257</v>
      </c>
      <c r="C177" s="109" t="s">
        <v>59</v>
      </c>
      <c r="D177" s="207" t="s">
        <v>73</v>
      </c>
      <c r="E177" s="207" t="s">
        <v>73</v>
      </c>
      <c r="F177" s="207">
        <v>6110309900</v>
      </c>
      <c r="G177" s="207" t="s">
        <v>60</v>
      </c>
      <c r="H177" s="109" t="s">
        <v>41</v>
      </c>
      <c r="I177" s="207">
        <v>141</v>
      </c>
      <c r="J177" s="74">
        <f t="shared" si="12"/>
        <v>5.0699999999999994</v>
      </c>
      <c r="K177" s="74">
        <f t="shared" si="13"/>
        <v>714.87</v>
      </c>
      <c r="L177" s="110">
        <f t="shared" si="14"/>
        <v>0.89940828402366857</v>
      </c>
      <c r="M177" s="74">
        <f t="shared" si="15"/>
        <v>0.51</v>
      </c>
      <c r="N177" s="74">
        <f t="shared" si="16"/>
        <v>71.91</v>
      </c>
      <c r="O177" s="73" t="s">
        <v>74</v>
      </c>
      <c r="P177" s="125">
        <v>1</v>
      </c>
      <c r="Q177" s="127">
        <f t="shared" si="17"/>
        <v>27.46</v>
      </c>
      <c r="R177" s="215">
        <v>28.9</v>
      </c>
      <c r="S177" s="220">
        <v>26.02</v>
      </c>
      <c r="T177" s="122"/>
    </row>
    <row r="178" spans="1:20" s="123" customFormat="1" ht="110.25" x14ac:dyDescent="0.25">
      <c r="A178" s="72">
        <v>162</v>
      </c>
      <c r="B178" s="125" t="s">
        <v>258</v>
      </c>
      <c r="C178" s="109" t="s">
        <v>59</v>
      </c>
      <c r="D178" s="125" t="s">
        <v>96</v>
      </c>
      <c r="E178" s="125" t="s">
        <v>96</v>
      </c>
      <c r="F178" s="207">
        <v>6110309900</v>
      </c>
      <c r="G178" s="125" t="s">
        <v>60</v>
      </c>
      <c r="H178" s="109" t="s">
        <v>41</v>
      </c>
      <c r="I178" s="125">
        <v>30</v>
      </c>
      <c r="J178" s="74">
        <f t="shared" si="12"/>
        <v>16.900000000000002</v>
      </c>
      <c r="K178" s="74">
        <f t="shared" si="13"/>
        <v>507</v>
      </c>
      <c r="L178" s="110">
        <f t="shared" si="14"/>
        <v>0.9</v>
      </c>
      <c r="M178" s="74">
        <f t="shared" si="15"/>
        <v>1.69</v>
      </c>
      <c r="N178" s="74">
        <f t="shared" si="16"/>
        <v>50.7</v>
      </c>
      <c r="O178" s="73" t="s">
        <v>74</v>
      </c>
      <c r="P178" s="125">
        <v>1</v>
      </c>
      <c r="Q178" s="127">
        <f t="shared" si="17"/>
        <v>19.48</v>
      </c>
      <c r="R178" s="129">
        <v>20.5</v>
      </c>
      <c r="S178" s="118">
        <v>26.02</v>
      </c>
      <c r="T178" s="122"/>
    </row>
    <row r="179" spans="1:20" s="123" customFormat="1" ht="110.25" x14ac:dyDescent="0.25">
      <c r="A179" s="72">
        <v>163</v>
      </c>
      <c r="B179" s="125" t="s">
        <v>258</v>
      </c>
      <c r="C179" s="109" t="s">
        <v>59</v>
      </c>
      <c r="D179" s="125" t="s">
        <v>96</v>
      </c>
      <c r="E179" s="125" t="s">
        <v>96</v>
      </c>
      <c r="F179" s="207">
        <v>6110309900</v>
      </c>
      <c r="G179" s="125" t="s">
        <v>60</v>
      </c>
      <c r="H179" s="109" t="s">
        <v>41</v>
      </c>
      <c r="I179" s="125">
        <v>25</v>
      </c>
      <c r="J179" s="74">
        <f t="shared" si="12"/>
        <v>16.720000000000002</v>
      </c>
      <c r="K179" s="74">
        <f t="shared" si="13"/>
        <v>418</v>
      </c>
      <c r="L179" s="110">
        <f t="shared" si="14"/>
        <v>0.90011961722488043</v>
      </c>
      <c r="M179" s="74">
        <f t="shared" si="15"/>
        <v>1.67</v>
      </c>
      <c r="N179" s="74">
        <f t="shared" si="16"/>
        <v>41.75</v>
      </c>
      <c r="O179" s="73" t="s">
        <v>74</v>
      </c>
      <c r="P179" s="125">
        <v>1</v>
      </c>
      <c r="Q179" s="127">
        <f t="shared" si="17"/>
        <v>16.060000000000002</v>
      </c>
      <c r="R179" s="129">
        <v>16.899999999999999</v>
      </c>
      <c r="S179" s="220">
        <v>26.02</v>
      </c>
      <c r="T179" s="122"/>
    </row>
    <row r="180" spans="1:20" s="123" customFormat="1" ht="110.25" x14ac:dyDescent="0.25">
      <c r="A180" s="72">
        <v>164</v>
      </c>
      <c r="B180" s="125" t="s">
        <v>258</v>
      </c>
      <c r="C180" s="109" t="s">
        <v>59</v>
      </c>
      <c r="D180" s="125" t="s">
        <v>96</v>
      </c>
      <c r="E180" s="125" t="s">
        <v>96</v>
      </c>
      <c r="F180" s="207">
        <v>6110309900</v>
      </c>
      <c r="G180" s="125" t="s">
        <v>60</v>
      </c>
      <c r="H180" s="109" t="s">
        <v>41</v>
      </c>
      <c r="I180" s="125">
        <v>25</v>
      </c>
      <c r="J180" s="74">
        <f t="shared" si="12"/>
        <v>17.21</v>
      </c>
      <c r="K180" s="74">
        <f t="shared" si="13"/>
        <v>430.25</v>
      </c>
      <c r="L180" s="110">
        <f t="shared" si="14"/>
        <v>0.90005810575246947</v>
      </c>
      <c r="M180" s="74">
        <f t="shared" si="15"/>
        <v>1.72</v>
      </c>
      <c r="N180" s="74">
        <f t="shared" si="16"/>
        <v>43</v>
      </c>
      <c r="O180" s="73" t="s">
        <v>74</v>
      </c>
      <c r="P180" s="125">
        <v>1</v>
      </c>
      <c r="Q180" s="127">
        <f t="shared" si="17"/>
        <v>16.53</v>
      </c>
      <c r="R180" s="129">
        <v>17.399999999999999</v>
      </c>
      <c r="S180" s="118">
        <v>26.02</v>
      </c>
      <c r="T180" s="122"/>
    </row>
    <row r="181" spans="1:20" s="123" customFormat="1" ht="110.25" x14ac:dyDescent="0.25">
      <c r="A181" s="72">
        <v>165</v>
      </c>
      <c r="B181" s="125" t="s">
        <v>258</v>
      </c>
      <c r="C181" s="109" t="s">
        <v>59</v>
      </c>
      <c r="D181" s="125" t="s">
        <v>96</v>
      </c>
      <c r="E181" s="125" t="s">
        <v>96</v>
      </c>
      <c r="F181" s="207">
        <v>6110309900</v>
      </c>
      <c r="G181" s="125" t="s">
        <v>60</v>
      </c>
      <c r="H181" s="109" t="s">
        <v>41</v>
      </c>
      <c r="I181" s="125">
        <v>30</v>
      </c>
      <c r="J181" s="74">
        <f t="shared" si="12"/>
        <v>16.740000000000002</v>
      </c>
      <c r="K181" s="74">
        <f t="shared" si="13"/>
        <v>502.2</v>
      </c>
      <c r="L181" s="110">
        <f t="shared" si="14"/>
        <v>0.90023894862604537</v>
      </c>
      <c r="M181" s="74">
        <f t="shared" si="15"/>
        <v>1.67</v>
      </c>
      <c r="N181" s="74">
        <f t="shared" si="16"/>
        <v>50.1</v>
      </c>
      <c r="O181" s="73" t="s">
        <v>74</v>
      </c>
      <c r="P181" s="125">
        <v>1</v>
      </c>
      <c r="Q181" s="127">
        <f t="shared" si="17"/>
        <v>19.290000000000003</v>
      </c>
      <c r="R181" s="129">
        <v>20.3</v>
      </c>
      <c r="S181" s="220">
        <v>26.02</v>
      </c>
      <c r="T181" s="122"/>
    </row>
    <row r="182" spans="1:20" s="123" customFormat="1" ht="78.75" x14ac:dyDescent="0.25">
      <c r="A182" s="72">
        <v>166</v>
      </c>
      <c r="B182" s="125" t="s">
        <v>259</v>
      </c>
      <c r="C182" s="109" t="s">
        <v>59</v>
      </c>
      <c r="D182" s="125" t="s">
        <v>96</v>
      </c>
      <c r="E182" s="125" t="s">
        <v>96</v>
      </c>
      <c r="F182" s="207">
        <v>6202131000</v>
      </c>
      <c r="G182" s="125" t="s">
        <v>60</v>
      </c>
      <c r="H182" s="109" t="s">
        <v>41</v>
      </c>
      <c r="I182" s="125">
        <v>35</v>
      </c>
      <c r="J182" s="74">
        <f t="shared" si="12"/>
        <v>12.93</v>
      </c>
      <c r="K182" s="74">
        <f t="shared" si="13"/>
        <v>452.55</v>
      </c>
      <c r="L182" s="110">
        <f t="shared" si="14"/>
        <v>0.90023201856148494</v>
      </c>
      <c r="M182" s="74">
        <f t="shared" si="15"/>
        <v>1.29</v>
      </c>
      <c r="N182" s="74">
        <f t="shared" si="16"/>
        <v>45.15</v>
      </c>
      <c r="O182" s="73" t="s">
        <v>74</v>
      </c>
      <c r="P182" s="125">
        <v>1</v>
      </c>
      <c r="Q182" s="127">
        <f t="shared" si="17"/>
        <v>17.39</v>
      </c>
      <c r="R182" s="129">
        <v>18.3</v>
      </c>
      <c r="S182" s="118">
        <v>26.02</v>
      </c>
      <c r="T182" s="122"/>
    </row>
    <row r="183" spans="1:20" s="123" customFormat="1" ht="78.75" x14ac:dyDescent="0.25">
      <c r="A183" s="72">
        <v>167</v>
      </c>
      <c r="B183" s="125" t="s">
        <v>259</v>
      </c>
      <c r="C183" s="109" t="s">
        <v>59</v>
      </c>
      <c r="D183" s="125" t="s">
        <v>96</v>
      </c>
      <c r="E183" s="125" t="s">
        <v>96</v>
      </c>
      <c r="F183" s="207">
        <v>6202131000</v>
      </c>
      <c r="G183" s="125" t="s">
        <v>60</v>
      </c>
      <c r="H183" s="109" t="s">
        <v>41</v>
      </c>
      <c r="I183" s="125">
        <v>30</v>
      </c>
      <c r="J183" s="74">
        <f t="shared" si="12"/>
        <v>13.35</v>
      </c>
      <c r="K183" s="74">
        <f t="shared" si="13"/>
        <v>400.5</v>
      </c>
      <c r="L183" s="110">
        <f t="shared" si="14"/>
        <v>0.89962546816479394</v>
      </c>
      <c r="M183" s="74">
        <f t="shared" si="15"/>
        <v>1.34</v>
      </c>
      <c r="N183" s="74">
        <f t="shared" si="16"/>
        <v>40.200000000000003</v>
      </c>
      <c r="O183" s="73" t="s">
        <v>74</v>
      </c>
      <c r="P183" s="125">
        <v>1</v>
      </c>
      <c r="Q183" s="127">
        <f t="shared" si="17"/>
        <v>15.39</v>
      </c>
      <c r="R183" s="129">
        <v>16.2</v>
      </c>
      <c r="S183" s="220">
        <v>26.02</v>
      </c>
      <c r="T183" s="122"/>
    </row>
    <row r="184" spans="1:20" s="123" customFormat="1" ht="78.75" x14ac:dyDescent="0.25">
      <c r="A184" s="72">
        <v>168</v>
      </c>
      <c r="B184" s="125" t="s">
        <v>259</v>
      </c>
      <c r="C184" s="109" t="s">
        <v>59</v>
      </c>
      <c r="D184" s="125" t="s">
        <v>96</v>
      </c>
      <c r="E184" s="125" t="s">
        <v>96</v>
      </c>
      <c r="F184" s="207">
        <v>6202131000</v>
      </c>
      <c r="G184" s="125" t="s">
        <v>60</v>
      </c>
      <c r="H184" s="109" t="s">
        <v>41</v>
      </c>
      <c r="I184" s="125">
        <v>35</v>
      </c>
      <c r="J184" s="74">
        <f t="shared" si="12"/>
        <v>13.07</v>
      </c>
      <c r="K184" s="74">
        <f t="shared" si="13"/>
        <v>457.45</v>
      </c>
      <c r="L184" s="110">
        <f t="shared" si="14"/>
        <v>0.89977046671767402</v>
      </c>
      <c r="M184" s="74">
        <f t="shared" si="15"/>
        <v>1.31</v>
      </c>
      <c r="N184" s="74">
        <f t="shared" si="16"/>
        <v>45.85</v>
      </c>
      <c r="O184" s="73" t="s">
        <v>74</v>
      </c>
      <c r="P184" s="125">
        <v>1</v>
      </c>
      <c r="Q184" s="127">
        <f t="shared" si="17"/>
        <v>17.580000000000002</v>
      </c>
      <c r="R184" s="129">
        <v>18.5</v>
      </c>
      <c r="S184" s="118">
        <v>26.02</v>
      </c>
      <c r="T184" s="122"/>
    </row>
    <row r="185" spans="1:20" s="123" customFormat="1" ht="63" x14ac:dyDescent="0.25">
      <c r="A185" s="72">
        <v>169</v>
      </c>
      <c r="B185" s="125" t="s">
        <v>260</v>
      </c>
      <c r="C185" s="109" t="s">
        <v>59</v>
      </c>
      <c r="D185" s="125" t="s">
        <v>78</v>
      </c>
      <c r="E185" s="125" t="s">
        <v>78</v>
      </c>
      <c r="F185" s="207">
        <v>6202930000</v>
      </c>
      <c r="G185" s="125" t="s">
        <v>60</v>
      </c>
      <c r="H185" s="109" t="s">
        <v>41</v>
      </c>
      <c r="I185" s="125">
        <v>15</v>
      </c>
      <c r="J185" s="74">
        <f t="shared" si="12"/>
        <v>11.54</v>
      </c>
      <c r="K185" s="74">
        <f t="shared" si="13"/>
        <v>173.1</v>
      </c>
      <c r="L185" s="110">
        <f t="shared" si="14"/>
        <v>0.90034662045060654</v>
      </c>
      <c r="M185" s="74">
        <f t="shared" si="15"/>
        <v>1.1499999999999999</v>
      </c>
      <c r="N185" s="74">
        <f t="shared" si="16"/>
        <v>17.25</v>
      </c>
      <c r="O185" s="73" t="s">
        <v>74</v>
      </c>
      <c r="P185" s="125" t="s">
        <v>53</v>
      </c>
      <c r="Q185" s="127">
        <f t="shared" si="17"/>
        <v>6.65</v>
      </c>
      <c r="R185" s="129">
        <v>7</v>
      </c>
      <c r="S185" s="220">
        <v>26.02</v>
      </c>
      <c r="T185" s="122"/>
    </row>
    <row r="186" spans="1:20" s="123" customFormat="1" ht="78.75" x14ac:dyDescent="0.25">
      <c r="A186" s="72">
        <v>170</v>
      </c>
      <c r="B186" s="125" t="s">
        <v>261</v>
      </c>
      <c r="C186" s="109" t="s">
        <v>59</v>
      </c>
      <c r="D186" s="124" t="s">
        <v>289</v>
      </c>
      <c r="E186" s="124" t="s">
        <v>289</v>
      </c>
      <c r="F186" s="207">
        <v>6204391900</v>
      </c>
      <c r="G186" s="125" t="s">
        <v>60</v>
      </c>
      <c r="H186" s="109" t="s">
        <v>41</v>
      </c>
      <c r="I186" s="124">
        <v>4</v>
      </c>
      <c r="J186" s="74">
        <f t="shared" si="12"/>
        <v>6.18</v>
      </c>
      <c r="K186" s="74">
        <f t="shared" si="13"/>
        <v>24.72</v>
      </c>
      <c r="L186" s="110">
        <f t="shared" si="14"/>
        <v>0.89967637540453071</v>
      </c>
      <c r="M186" s="74">
        <f t="shared" si="15"/>
        <v>0.62</v>
      </c>
      <c r="N186" s="74">
        <f t="shared" si="16"/>
        <v>2.48</v>
      </c>
      <c r="O186" s="73" t="s">
        <v>74</v>
      </c>
      <c r="P186" s="125" t="s">
        <v>53</v>
      </c>
      <c r="Q186" s="127">
        <f t="shared" si="17"/>
        <v>0.95</v>
      </c>
      <c r="R186" s="128">
        <v>1</v>
      </c>
      <c r="S186" s="118">
        <v>26.02</v>
      </c>
      <c r="T186" s="122"/>
    </row>
    <row r="187" spans="1:20" s="123" customFormat="1" ht="63" x14ac:dyDescent="0.25">
      <c r="A187" s="72">
        <v>171</v>
      </c>
      <c r="B187" s="125" t="s">
        <v>262</v>
      </c>
      <c r="C187" s="109" t="s">
        <v>59</v>
      </c>
      <c r="D187" s="125" t="s">
        <v>78</v>
      </c>
      <c r="E187" s="125" t="s">
        <v>78</v>
      </c>
      <c r="F187" s="207">
        <v>6204420000</v>
      </c>
      <c r="G187" s="125" t="s">
        <v>60</v>
      </c>
      <c r="H187" s="109" t="s">
        <v>41</v>
      </c>
      <c r="I187" s="125">
        <v>2</v>
      </c>
      <c r="J187" s="74">
        <f t="shared" si="12"/>
        <v>4.5699999999999994</v>
      </c>
      <c r="K187" s="74">
        <f t="shared" si="13"/>
        <v>9.14</v>
      </c>
      <c r="L187" s="110">
        <f t="shared" si="14"/>
        <v>0.89934354485776802</v>
      </c>
      <c r="M187" s="74">
        <f t="shared" si="15"/>
        <v>0.46</v>
      </c>
      <c r="N187" s="74">
        <f t="shared" si="16"/>
        <v>0.92</v>
      </c>
      <c r="O187" s="73" t="s">
        <v>74</v>
      </c>
      <c r="P187" s="125" t="s">
        <v>53</v>
      </c>
      <c r="Q187" s="127">
        <f t="shared" si="17"/>
        <v>0.48</v>
      </c>
      <c r="R187" s="129">
        <v>0.5</v>
      </c>
      <c r="S187" s="220">
        <v>19.02</v>
      </c>
      <c r="T187" s="122"/>
    </row>
    <row r="188" spans="1:20" s="123" customFormat="1" ht="63" x14ac:dyDescent="0.25">
      <c r="A188" s="72">
        <v>172</v>
      </c>
      <c r="B188" s="125" t="s">
        <v>263</v>
      </c>
      <c r="C188" s="109" t="s">
        <v>59</v>
      </c>
      <c r="D188" s="125" t="s">
        <v>65</v>
      </c>
      <c r="E188" s="125" t="s">
        <v>65</v>
      </c>
      <c r="F188" s="207">
        <v>6204420000</v>
      </c>
      <c r="G188" s="125" t="s">
        <v>61</v>
      </c>
      <c r="H188" s="109" t="s">
        <v>41</v>
      </c>
      <c r="I188" s="125">
        <v>9</v>
      </c>
      <c r="J188" s="74">
        <f t="shared" si="12"/>
        <v>7.6099999999999994</v>
      </c>
      <c r="K188" s="74">
        <f t="shared" si="13"/>
        <v>68.489999999999995</v>
      </c>
      <c r="L188" s="110">
        <f t="shared" si="14"/>
        <v>0.90013140604467801</v>
      </c>
      <c r="M188" s="74">
        <f t="shared" si="15"/>
        <v>0.76</v>
      </c>
      <c r="N188" s="74">
        <f t="shared" si="16"/>
        <v>6.84</v>
      </c>
      <c r="O188" s="73" t="s">
        <v>74</v>
      </c>
      <c r="P188" s="125" t="s">
        <v>53</v>
      </c>
      <c r="Q188" s="127">
        <f t="shared" si="17"/>
        <v>2.85</v>
      </c>
      <c r="R188" s="129">
        <v>3</v>
      </c>
      <c r="S188" s="118">
        <v>24.02</v>
      </c>
      <c r="T188" s="122"/>
    </row>
    <row r="189" spans="1:20" s="123" customFormat="1" ht="78.75" x14ac:dyDescent="0.25">
      <c r="A189" s="72">
        <v>173</v>
      </c>
      <c r="B189" s="125" t="s">
        <v>264</v>
      </c>
      <c r="C189" s="109" t="s">
        <v>59</v>
      </c>
      <c r="D189" s="125" t="s">
        <v>80</v>
      </c>
      <c r="E189" s="125" t="s">
        <v>80</v>
      </c>
      <c r="F189" s="207">
        <v>6204430000</v>
      </c>
      <c r="G189" s="125" t="s">
        <v>60</v>
      </c>
      <c r="H189" s="109" t="s">
        <v>41</v>
      </c>
      <c r="I189" s="125">
        <v>127</v>
      </c>
      <c r="J189" s="74">
        <f t="shared" si="12"/>
        <v>5.33</v>
      </c>
      <c r="K189" s="74">
        <f t="shared" si="13"/>
        <v>676.91</v>
      </c>
      <c r="L189" s="110">
        <f t="shared" si="14"/>
        <v>0.90056285178236395</v>
      </c>
      <c r="M189" s="74">
        <f t="shared" si="15"/>
        <v>0.53</v>
      </c>
      <c r="N189" s="74">
        <f t="shared" si="16"/>
        <v>67.31</v>
      </c>
      <c r="O189" s="73" t="s">
        <v>74</v>
      </c>
      <c r="P189" s="125">
        <v>1</v>
      </c>
      <c r="Q189" s="127">
        <f t="shared" si="17"/>
        <v>29.930000000000003</v>
      </c>
      <c r="R189" s="129">
        <v>31.5</v>
      </c>
      <c r="S189" s="220">
        <v>22.6</v>
      </c>
      <c r="T189" s="122"/>
    </row>
    <row r="190" spans="1:20" s="123" customFormat="1" ht="78.75" x14ac:dyDescent="0.25">
      <c r="A190" s="72">
        <v>174</v>
      </c>
      <c r="B190" s="125" t="s">
        <v>265</v>
      </c>
      <c r="C190" s="109" t="s">
        <v>59</v>
      </c>
      <c r="D190" s="125" t="s">
        <v>78</v>
      </c>
      <c r="E190" s="125" t="s">
        <v>78</v>
      </c>
      <c r="F190" s="207">
        <v>6204430000</v>
      </c>
      <c r="G190" s="125" t="s">
        <v>60</v>
      </c>
      <c r="H190" s="109" t="s">
        <v>41</v>
      </c>
      <c r="I190" s="125">
        <v>22</v>
      </c>
      <c r="J190" s="74">
        <f t="shared" si="12"/>
        <v>5.8599999999999994</v>
      </c>
      <c r="K190" s="74">
        <f t="shared" si="13"/>
        <v>128.91999999999999</v>
      </c>
      <c r="L190" s="110">
        <f t="shared" si="14"/>
        <v>0.89931740614334466</v>
      </c>
      <c r="M190" s="74">
        <f t="shared" si="15"/>
        <v>0.59</v>
      </c>
      <c r="N190" s="74">
        <f t="shared" si="16"/>
        <v>12.98</v>
      </c>
      <c r="O190" s="73" t="s">
        <v>74</v>
      </c>
      <c r="P190" s="125" t="s">
        <v>53</v>
      </c>
      <c r="Q190" s="127">
        <f t="shared" si="17"/>
        <v>5.7</v>
      </c>
      <c r="R190" s="129">
        <v>6</v>
      </c>
      <c r="S190" s="118">
        <v>22.6</v>
      </c>
      <c r="T190" s="122"/>
    </row>
    <row r="191" spans="1:20" s="123" customFormat="1" ht="63" x14ac:dyDescent="0.25">
      <c r="A191" s="72">
        <v>175</v>
      </c>
      <c r="B191" s="125" t="s">
        <v>266</v>
      </c>
      <c r="C191" s="109" t="s">
        <v>59</v>
      </c>
      <c r="D191" s="125" t="s">
        <v>78</v>
      </c>
      <c r="E191" s="125" t="s">
        <v>78</v>
      </c>
      <c r="F191" s="207">
        <v>6204440000</v>
      </c>
      <c r="G191" s="125" t="s">
        <v>60</v>
      </c>
      <c r="H191" s="109" t="s">
        <v>41</v>
      </c>
      <c r="I191" s="125">
        <v>41</v>
      </c>
      <c r="J191" s="74">
        <f t="shared" si="12"/>
        <v>7.41</v>
      </c>
      <c r="K191" s="74">
        <f t="shared" si="13"/>
        <v>303.81</v>
      </c>
      <c r="L191" s="110">
        <f t="shared" si="14"/>
        <v>0.90013495276653166</v>
      </c>
      <c r="M191" s="74">
        <f t="shared" si="15"/>
        <v>0.74</v>
      </c>
      <c r="N191" s="74">
        <f t="shared" si="16"/>
        <v>30.34</v>
      </c>
      <c r="O191" s="73" t="s">
        <v>74</v>
      </c>
      <c r="P191" s="125">
        <v>1</v>
      </c>
      <c r="Q191" s="127">
        <f t="shared" si="17"/>
        <v>13.3</v>
      </c>
      <c r="R191" s="129">
        <v>14</v>
      </c>
      <c r="S191" s="220">
        <v>22.82</v>
      </c>
      <c r="T191" s="122"/>
    </row>
    <row r="192" spans="1:20" s="123" customFormat="1" ht="63" x14ac:dyDescent="0.25">
      <c r="A192" s="72">
        <v>176</v>
      </c>
      <c r="B192" s="125" t="s">
        <v>267</v>
      </c>
      <c r="C192" s="109" t="s">
        <v>59</v>
      </c>
      <c r="D192" s="207" t="s">
        <v>290</v>
      </c>
      <c r="E192" s="207" t="s">
        <v>290</v>
      </c>
      <c r="F192" s="207">
        <v>6204440000</v>
      </c>
      <c r="G192" s="207" t="s">
        <v>60</v>
      </c>
      <c r="H192" s="109" t="s">
        <v>41</v>
      </c>
      <c r="I192" s="207">
        <v>7</v>
      </c>
      <c r="J192" s="74">
        <f t="shared" si="12"/>
        <v>6.2</v>
      </c>
      <c r="K192" s="74">
        <f t="shared" si="13"/>
        <v>43.4</v>
      </c>
      <c r="L192" s="110">
        <f t="shared" si="14"/>
        <v>0.9</v>
      </c>
      <c r="M192" s="74">
        <f t="shared" si="15"/>
        <v>0.62</v>
      </c>
      <c r="N192" s="74">
        <f t="shared" si="16"/>
        <v>4.34</v>
      </c>
      <c r="O192" s="73" t="s">
        <v>74</v>
      </c>
      <c r="P192" s="125" t="s">
        <v>53</v>
      </c>
      <c r="Q192" s="127">
        <f t="shared" si="17"/>
        <v>1.9</v>
      </c>
      <c r="R192" s="215">
        <v>2</v>
      </c>
      <c r="S192" s="118">
        <v>22.82</v>
      </c>
      <c r="T192" s="122"/>
    </row>
    <row r="193" spans="1:20" s="123" customFormat="1" ht="56.25" customHeight="1" x14ac:dyDescent="0.25">
      <c r="A193" s="72">
        <v>177</v>
      </c>
      <c r="B193" s="125" t="s">
        <v>268</v>
      </c>
      <c r="C193" s="109" t="s">
        <v>59</v>
      </c>
      <c r="D193" s="125" t="s">
        <v>291</v>
      </c>
      <c r="E193" s="125" t="s">
        <v>291</v>
      </c>
      <c r="F193" s="207">
        <v>6204530000</v>
      </c>
      <c r="G193" s="125" t="s">
        <v>60</v>
      </c>
      <c r="H193" s="109" t="s">
        <v>41</v>
      </c>
      <c r="I193" s="125">
        <v>36</v>
      </c>
      <c r="J193" s="74">
        <f t="shared" si="12"/>
        <v>5.5</v>
      </c>
      <c r="K193" s="74">
        <f t="shared" si="13"/>
        <v>198</v>
      </c>
      <c r="L193" s="110">
        <f t="shared" si="14"/>
        <v>0.9</v>
      </c>
      <c r="M193" s="74">
        <f t="shared" si="15"/>
        <v>0.55000000000000004</v>
      </c>
      <c r="N193" s="74">
        <f t="shared" si="16"/>
        <v>19.8</v>
      </c>
      <c r="O193" s="73" t="s">
        <v>74</v>
      </c>
      <c r="P193" s="125" t="s">
        <v>53</v>
      </c>
      <c r="Q193" s="127">
        <f t="shared" si="17"/>
        <v>7.6</v>
      </c>
      <c r="R193" s="129">
        <v>8</v>
      </c>
      <c r="S193" s="220">
        <v>26.02</v>
      </c>
      <c r="T193" s="122"/>
    </row>
    <row r="194" spans="1:20" s="123" customFormat="1" ht="63" x14ac:dyDescent="0.25">
      <c r="A194" s="72">
        <v>178</v>
      </c>
      <c r="B194" s="125" t="s">
        <v>269</v>
      </c>
      <c r="C194" s="109" t="s">
        <v>59</v>
      </c>
      <c r="D194" s="124" t="s">
        <v>292</v>
      </c>
      <c r="E194" s="124" t="s">
        <v>292</v>
      </c>
      <c r="F194" s="207">
        <v>6204591000</v>
      </c>
      <c r="G194" s="125" t="s">
        <v>60</v>
      </c>
      <c r="H194" s="109" t="s">
        <v>41</v>
      </c>
      <c r="I194" s="124">
        <v>6</v>
      </c>
      <c r="J194" s="74">
        <f t="shared" si="12"/>
        <v>4.12</v>
      </c>
      <c r="K194" s="74">
        <f t="shared" si="13"/>
        <v>24.72</v>
      </c>
      <c r="L194" s="110">
        <f t="shared" si="14"/>
        <v>0.90048543689320393</v>
      </c>
      <c r="M194" s="74">
        <f t="shared" si="15"/>
        <v>0.41</v>
      </c>
      <c r="N194" s="74">
        <f t="shared" si="16"/>
        <v>2.46</v>
      </c>
      <c r="O194" s="73" t="s">
        <v>74</v>
      </c>
      <c r="P194" s="125" t="s">
        <v>53</v>
      </c>
      <c r="Q194" s="127">
        <f t="shared" si="17"/>
        <v>0.95</v>
      </c>
      <c r="R194" s="128">
        <v>1</v>
      </c>
      <c r="S194" s="118">
        <v>26.02</v>
      </c>
      <c r="T194" s="122"/>
    </row>
    <row r="195" spans="1:20" s="123" customFormat="1" ht="78.75" x14ac:dyDescent="0.25">
      <c r="A195" s="72">
        <v>179</v>
      </c>
      <c r="B195" s="125" t="s">
        <v>270</v>
      </c>
      <c r="C195" s="109" t="s">
        <v>59</v>
      </c>
      <c r="D195" s="207" t="s">
        <v>293</v>
      </c>
      <c r="E195" s="207" t="s">
        <v>293</v>
      </c>
      <c r="F195" s="207">
        <v>6204591000</v>
      </c>
      <c r="G195" s="207" t="s">
        <v>60</v>
      </c>
      <c r="H195" s="109" t="s">
        <v>41</v>
      </c>
      <c r="I195" s="207">
        <v>6</v>
      </c>
      <c r="J195" s="74">
        <f t="shared" si="12"/>
        <v>4.12</v>
      </c>
      <c r="K195" s="74">
        <f t="shared" si="13"/>
        <v>24.72</v>
      </c>
      <c r="L195" s="110">
        <f t="shared" si="14"/>
        <v>0.90048543689320393</v>
      </c>
      <c r="M195" s="74">
        <f t="shared" si="15"/>
        <v>0.41</v>
      </c>
      <c r="N195" s="74">
        <f t="shared" si="16"/>
        <v>2.46</v>
      </c>
      <c r="O195" s="73" t="s">
        <v>74</v>
      </c>
      <c r="P195" s="125" t="s">
        <v>53</v>
      </c>
      <c r="Q195" s="127">
        <f t="shared" si="17"/>
        <v>0.95</v>
      </c>
      <c r="R195" s="215">
        <v>1</v>
      </c>
      <c r="S195" s="220">
        <v>26.02</v>
      </c>
      <c r="T195" s="122"/>
    </row>
    <row r="196" spans="1:20" s="123" customFormat="1" ht="63" x14ac:dyDescent="0.25">
      <c r="A196" s="72">
        <v>180</v>
      </c>
      <c r="B196" s="125" t="s">
        <v>271</v>
      </c>
      <c r="C196" s="109" t="s">
        <v>59</v>
      </c>
      <c r="D196" s="207" t="s">
        <v>77</v>
      </c>
      <c r="E196" s="207" t="s">
        <v>77</v>
      </c>
      <c r="F196" s="207">
        <v>6204623900</v>
      </c>
      <c r="G196" s="207" t="s">
        <v>60</v>
      </c>
      <c r="H196" s="109" t="s">
        <v>41</v>
      </c>
      <c r="I196" s="207">
        <v>3</v>
      </c>
      <c r="J196" s="74">
        <f t="shared" si="12"/>
        <v>3.05</v>
      </c>
      <c r="K196" s="74">
        <f t="shared" si="13"/>
        <v>9.15</v>
      </c>
      <c r="L196" s="110">
        <f t="shared" si="14"/>
        <v>0.89836065573770496</v>
      </c>
      <c r="M196" s="74">
        <f t="shared" si="15"/>
        <v>0.31</v>
      </c>
      <c r="N196" s="74">
        <f t="shared" si="16"/>
        <v>0.93</v>
      </c>
      <c r="O196" s="73" t="s">
        <v>74</v>
      </c>
      <c r="P196" s="125" t="s">
        <v>53</v>
      </c>
      <c r="Q196" s="127">
        <f t="shared" si="17"/>
        <v>0.48</v>
      </c>
      <c r="R196" s="215">
        <v>0.5</v>
      </c>
      <c r="S196" s="118">
        <v>19.02</v>
      </c>
      <c r="T196" s="122"/>
    </row>
    <row r="197" spans="1:20" s="123" customFormat="1" ht="63" x14ac:dyDescent="0.25">
      <c r="A197" s="72">
        <v>181</v>
      </c>
      <c r="B197" s="125" t="s">
        <v>272</v>
      </c>
      <c r="C197" s="109" t="s">
        <v>59</v>
      </c>
      <c r="D197" s="125" t="s">
        <v>292</v>
      </c>
      <c r="E197" s="125" t="s">
        <v>292</v>
      </c>
      <c r="F197" s="207">
        <v>6208920000</v>
      </c>
      <c r="G197" s="125" t="s">
        <v>60</v>
      </c>
      <c r="H197" s="109" t="s">
        <v>41</v>
      </c>
      <c r="I197" s="125">
        <v>30</v>
      </c>
      <c r="J197" s="74">
        <f t="shared" si="12"/>
        <v>2.48</v>
      </c>
      <c r="K197" s="74">
        <f t="shared" si="13"/>
        <v>74.400000000000006</v>
      </c>
      <c r="L197" s="110">
        <f t="shared" si="14"/>
        <v>0.89919354838709675</v>
      </c>
      <c r="M197" s="74">
        <f t="shared" si="15"/>
        <v>0.25</v>
      </c>
      <c r="N197" s="74">
        <f t="shared" si="16"/>
        <v>7.5</v>
      </c>
      <c r="O197" s="73" t="s">
        <v>74</v>
      </c>
      <c r="P197" s="125" t="s">
        <v>53</v>
      </c>
      <c r="Q197" s="127">
        <f t="shared" si="17"/>
        <v>2.85</v>
      </c>
      <c r="R197" s="129">
        <v>3</v>
      </c>
      <c r="S197" s="220">
        <v>26.02</v>
      </c>
      <c r="T197" s="122"/>
    </row>
    <row r="198" spans="1:20" s="123" customFormat="1" ht="63" x14ac:dyDescent="0.25">
      <c r="A198" s="72">
        <v>182</v>
      </c>
      <c r="B198" s="125" t="s">
        <v>273</v>
      </c>
      <c r="C198" s="109" t="s">
        <v>59</v>
      </c>
      <c r="D198" s="125" t="s">
        <v>78</v>
      </c>
      <c r="E198" s="125" t="s">
        <v>78</v>
      </c>
      <c r="F198" s="208">
        <v>6211439000</v>
      </c>
      <c r="G198" s="125" t="s">
        <v>60</v>
      </c>
      <c r="H198" s="109" t="s">
        <v>41</v>
      </c>
      <c r="I198" s="125">
        <v>9</v>
      </c>
      <c r="J198" s="74">
        <f t="shared" si="12"/>
        <v>9.629999999999999</v>
      </c>
      <c r="K198" s="74">
        <f t="shared" si="13"/>
        <v>86.67</v>
      </c>
      <c r="L198" s="110">
        <f t="shared" si="14"/>
        <v>0.90031152647975077</v>
      </c>
      <c r="M198" s="74">
        <f t="shared" si="15"/>
        <v>0.96</v>
      </c>
      <c r="N198" s="74">
        <f t="shared" si="16"/>
        <v>8.64</v>
      </c>
      <c r="O198" s="73" t="s">
        <v>74</v>
      </c>
      <c r="P198" s="125" t="s">
        <v>53</v>
      </c>
      <c r="Q198" s="127">
        <f t="shared" si="17"/>
        <v>3.3299999999999996</v>
      </c>
      <c r="R198" s="129">
        <v>3.5</v>
      </c>
      <c r="S198" s="118">
        <v>26.02</v>
      </c>
      <c r="T198" s="122"/>
    </row>
    <row r="199" spans="1:20" s="123" customFormat="1" ht="31.5" x14ac:dyDescent="0.25">
      <c r="A199" s="72">
        <v>183</v>
      </c>
      <c r="B199" s="125" t="s">
        <v>295</v>
      </c>
      <c r="C199" s="109" t="s">
        <v>59</v>
      </c>
      <c r="D199" s="124" t="s">
        <v>349</v>
      </c>
      <c r="E199" s="124" t="s">
        <v>349</v>
      </c>
      <c r="F199" s="109">
        <v>4202210000</v>
      </c>
      <c r="G199" s="109" t="s">
        <v>60</v>
      </c>
      <c r="H199" s="109" t="s">
        <v>41</v>
      </c>
      <c r="I199" s="124">
        <v>40</v>
      </c>
      <c r="J199" s="74">
        <f t="shared" si="12"/>
        <v>0.37</v>
      </c>
      <c r="K199" s="74">
        <f t="shared" si="13"/>
        <v>14.8</v>
      </c>
      <c r="L199" s="110">
        <f t="shared" si="14"/>
        <v>0.89189189189189189</v>
      </c>
      <c r="M199" s="74">
        <f t="shared" si="15"/>
        <v>0.04</v>
      </c>
      <c r="N199" s="74">
        <f t="shared" si="16"/>
        <v>1.6</v>
      </c>
      <c r="O199" s="73" t="s">
        <v>74</v>
      </c>
      <c r="P199" s="109">
        <v>1</v>
      </c>
      <c r="Q199" s="127">
        <f t="shared" si="17"/>
        <v>21.28</v>
      </c>
      <c r="R199" s="128">
        <v>22.4</v>
      </c>
      <c r="S199" s="220">
        <v>0.69</v>
      </c>
      <c r="T199" s="122"/>
    </row>
    <row r="200" spans="1:20" s="123" customFormat="1" ht="78.75" x14ac:dyDescent="0.25">
      <c r="A200" s="72">
        <v>184</v>
      </c>
      <c r="B200" s="125" t="s">
        <v>87</v>
      </c>
      <c r="C200" s="109" t="s">
        <v>59</v>
      </c>
      <c r="D200" s="125" t="s">
        <v>81</v>
      </c>
      <c r="E200" s="125" t="s">
        <v>81</v>
      </c>
      <c r="F200" s="208">
        <v>6110209900</v>
      </c>
      <c r="G200" s="125" t="s">
        <v>60</v>
      </c>
      <c r="H200" s="109" t="s">
        <v>41</v>
      </c>
      <c r="I200" s="125">
        <v>4</v>
      </c>
      <c r="J200" s="74">
        <f t="shared" si="12"/>
        <v>4.5199999999999996</v>
      </c>
      <c r="K200" s="74">
        <f t="shared" si="13"/>
        <v>18.079999999999998</v>
      </c>
      <c r="L200" s="110">
        <f t="shared" si="14"/>
        <v>0.90044247787610621</v>
      </c>
      <c r="M200" s="74">
        <f t="shared" si="15"/>
        <v>0.45</v>
      </c>
      <c r="N200" s="74">
        <f t="shared" si="16"/>
        <v>1.8</v>
      </c>
      <c r="O200" s="73" t="s">
        <v>74</v>
      </c>
      <c r="P200" s="209">
        <v>1</v>
      </c>
      <c r="Q200" s="127">
        <f t="shared" si="17"/>
        <v>0.95</v>
      </c>
      <c r="R200" s="129">
        <v>1</v>
      </c>
      <c r="S200" s="118">
        <v>19.02</v>
      </c>
      <c r="T200" s="122"/>
    </row>
    <row r="201" spans="1:20" s="123" customFormat="1" ht="94.5" x14ac:dyDescent="0.25">
      <c r="A201" s="72">
        <v>185</v>
      </c>
      <c r="B201" s="125" t="s">
        <v>296</v>
      </c>
      <c r="C201" s="109" t="s">
        <v>59</v>
      </c>
      <c r="D201" s="124" t="s">
        <v>76</v>
      </c>
      <c r="E201" s="124" t="s">
        <v>76</v>
      </c>
      <c r="F201" s="208">
        <v>6110209900</v>
      </c>
      <c r="G201" s="109" t="s">
        <v>60</v>
      </c>
      <c r="H201" s="109" t="s">
        <v>41</v>
      </c>
      <c r="I201" s="124">
        <v>4</v>
      </c>
      <c r="J201" s="74">
        <f t="shared" si="12"/>
        <v>18.07</v>
      </c>
      <c r="K201" s="74">
        <f t="shared" si="13"/>
        <v>72.28</v>
      </c>
      <c r="L201" s="110">
        <f t="shared" si="14"/>
        <v>0.89983397897066963</v>
      </c>
      <c r="M201" s="74">
        <f t="shared" si="15"/>
        <v>1.81</v>
      </c>
      <c r="N201" s="74">
        <f t="shared" si="16"/>
        <v>7.24</v>
      </c>
      <c r="O201" s="73" t="s">
        <v>74</v>
      </c>
      <c r="P201" s="209" t="s">
        <v>53</v>
      </c>
      <c r="Q201" s="127">
        <f t="shared" si="17"/>
        <v>3.8</v>
      </c>
      <c r="R201" s="128">
        <v>4</v>
      </c>
      <c r="S201" s="220">
        <v>19.02</v>
      </c>
      <c r="T201" s="122"/>
    </row>
    <row r="202" spans="1:20" s="123" customFormat="1" ht="94.5" x14ac:dyDescent="0.25">
      <c r="A202" s="72">
        <v>186</v>
      </c>
      <c r="B202" s="125" t="s">
        <v>84</v>
      </c>
      <c r="C202" s="109" t="s">
        <v>59</v>
      </c>
      <c r="D202" s="125" t="s">
        <v>64</v>
      </c>
      <c r="E202" s="125" t="s">
        <v>64</v>
      </c>
      <c r="F202" s="208">
        <v>6110209900</v>
      </c>
      <c r="G202" s="109" t="s">
        <v>60</v>
      </c>
      <c r="H202" s="109" t="s">
        <v>41</v>
      </c>
      <c r="I202" s="124">
        <v>5</v>
      </c>
      <c r="J202" s="74">
        <f t="shared" si="12"/>
        <v>7.2299999999999995</v>
      </c>
      <c r="K202" s="74">
        <f t="shared" si="13"/>
        <v>36.15</v>
      </c>
      <c r="L202" s="110">
        <f t="shared" si="14"/>
        <v>0.90041493775933612</v>
      </c>
      <c r="M202" s="74">
        <f t="shared" si="15"/>
        <v>0.72</v>
      </c>
      <c r="N202" s="74">
        <f t="shared" si="16"/>
        <v>3.6</v>
      </c>
      <c r="O202" s="73" t="s">
        <v>74</v>
      </c>
      <c r="P202" s="209" t="s">
        <v>53</v>
      </c>
      <c r="Q202" s="127">
        <f t="shared" si="17"/>
        <v>1.9</v>
      </c>
      <c r="R202" s="128">
        <v>2</v>
      </c>
      <c r="S202" s="118">
        <v>19.02</v>
      </c>
      <c r="T202" s="122"/>
    </row>
    <row r="203" spans="1:20" s="123" customFormat="1" ht="110.25" x14ac:dyDescent="0.25">
      <c r="A203" s="72">
        <v>187</v>
      </c>
      <c r="B203" s="125" t="s">
        <v>297</v>
      </c>
      <c r="C203" s="109" t="s">
        <v>59</v>
      </c>
      <c r="D203" s="125" t="s">
        <v>350</v>
      </c>
      <c r="E203" s="125" t="s">
        <v>350</v>
      </c>
      <c r="F203" s="208">
        <v>6110209900</v>
      </c>
      <c r="G203" s="125" t="s">
        <v>60</v>
      </c>
      <c r="H203" s="109" t="s">
        <v>41</v>
      </c>
      <c r="I203" s="125">
        <v>5</v>
      </c>
      <c r="J203" s="74">
        <f t="shared" si="12"/>
        <v>14.459999999999999</v>
      </c>
      <c r="K203" s="74">
        <f t="shared" si="13"/>
        <v>72.3</v>
      </c>
      <c r="L203" s="110">
        <f t="shared" si="14"/>
        <v>0.89972337482710929</v>
      </c>
      <c r="M203" s="74">
        <f t="shared" si="15"/>
        <v>1.45</v>
      </c>
      <c r="N203" s="74">
        <f t="shared" si="16"/>
        <v>7.25</v>
      </c>
      <c r="O203" s="73" t="s">
        <v>74</v>
      </c>
      <c r="P203" s="209" t="s">
        <v>53</v>
      </c>
      <c r="Q203" s="127">
        <f t="shared" si="17"/>
        <v>3.8</v>
      </c>
      <c r="R203" s="129">
        <v>4</v>
      </c>
      <c r="S203" s="220">
        <v>19.02</v>
      </c>
      <c r="T203" s="122"/>
    </row>
    <row r="204" spans="1:20" s="123" customFormat="1" ht="94.5" x14ac:dyDescent="0.25">
      <c r="A204" s="72">
        <v>188</v>
      </c>
      <c r="B204" s="125" t="s">
        <v>86</v>
      </c>
      <c r="C204" s="109" t="s">
        <v>59</v>
      </c>
      <c r="D204" s="125" t="s">
        <v>350</v>
      </c>
      <c r="E204" s="125" t="s">
        <v>350</v>
      </c>
      <c r="F204" s="208">
        <v>6110209900</v>
      </c>
      <c r="G204" s="125" t="s">
        <v>60</v>
      </c>
      <c r="H204" s="109" t="s">
        <v>41</v>
      </c>
      <c r="I204" s="125">
        <v>5</v>
      </c>
      <c r="J204" s="74">
        <f t="shared" si="12"/>
        <v>14.459999999999999</v>
      </c>
      <c r="K204" s="74">
        <f t="shared" si="13"/>
        <v>72.3</v>
      </c>
      <c r="L204" s="110">
        <f t="shared" si="14"/>
        <v>0.89972337482710929</v>
      </c>
      <c r="M204" s="74">
        <f t="shared" si="15"/>
        <v>1.45</v>
      </c>
      <c r="N204" s="74">
        <f t="shared" si="16"/>
        <v>7.25</v>
      </c>
      <c r="O204" s="73" t="s">
        <v>74</v>
      </c>
      <c r="P204" s="209" t="s">
        <v>53</v>
      </c>
      <c r="Q204" s="127">
        <f t="shared" si="17"/>
        <v>3.8</v>
      </c>
      <c r="R204" s="129">
        <v>4</v>
      </c>
      <c r="S204" s="118">
        <v>19.02</v>
      </c>
      <c r="T204" s="122"/>
    </row>
    <row r="205" spans="1:20" s="123" customFormat="1" ht="78.75" x14ac:dyDescent="0.25">
      <c r="A205" s="72">
        <v>189</v>
      </c>
      <c r="B205" s="125" t="s">
        <v>87</v>
      </c>
      <c r="C205" s="109" t="s">
        <v>59</v>
      </c>
      <c r="D205" s="125" t="s">
        <v>66</v>
      </c>
      <c r="E205" s="125" t="s">
        <v>66</v>
      </c>
      <c r="F205" s="208">
        <v>6110209900</v>
      </c>
      <c r="G205" s="109" t="s">
        <v>60</v>
      </c>
      <c r="H205" s="109" t="s">
        <v>41</v>
      </c>
      <c r="I205" s="109">
        <v>6</v>
      </c>
      <c r="J205" s="74">
        <f t="shared" si="12"/>
        <v>6.0299999999999994</v>
      </c>
      <c r="K205" s="74">
        <f t="shared" si="13"/>
        <v>36.18</v>
      </c>
      <c r="L205" s="110">
        <f t="shared" si="14"/>
        <v>0.90049751243781095</v>
      </c>
      <c r="M205" s="74">
        <f t="shared" si="15"/>
        <v>0.6</v>
      </c>
      <c r="N205" s="74">
        <f t="shared" si="16"/>
        <v>3.6</v>
      </c>
      <c r="O205" s="73" t="s">
        <v>74</v>
      </c>
      <c r="P205" s="209" t="s">
        <v>53</v>
      </c>
      <c r="Q205" s="127">
        <f t="shared" si="17"/>
        <v>1.9</v>
      </c>
      <c r="R205" s="120">
        <v>2</v>
      </c>
      <c r="S205" s="220">
        <v>19.02</v>
      </c>
      <c r="T205" s="122"/>
    </row>
    <row r="206" spans="1:20" s="123" customFormat="1" ht="94.5" x14ac:dyDescent="0.25">
      <c r="A206" s="72">
        <v>190</v>
      </c>
      <c r="B206" s="125" t="s">
        <v>298</v>
      </c>
      <c r="C206" s="109" t="s">
        <v>59</v>
      </c>
      <c r="D206" s="124" t="s">
        <v>274</v>
      </c>
      <c r="E206" s="124" t="s">
        <v>274</v>
      </c>
      <c r="F206" s="208">
        <v>6110209900</v>
      </c>
      <c r="G206" s="109" t="s">
        <v>60</v>
      </c>
      <c r="H206" s="109" t="s">
        <v>41</v>
      </c>
      <c r="I206" s="124">
        <v>8</v>
      </c>
      <c r="J206" s="74">
        <f t="shared" si="12"/>
        <v>7.92</v>
      </c>
      <c r="K206" s="74">
        <f t="shared" si="13"/>
        <v>63.36</v>
      </c>
      <c r="L206" s="110">
        <f t="shared" si="14"/>
        <v>0.9002525252525253</v>
      </c>
      <c r="M206" s="74">
        <f t="shared" si="15"/>
        <v>0.79</v>
      </c>
      <c r="N206" s="74">
        <f t="shared" si="16"/>
        <v>6.32</v>
      </c>
      <c r="O206" s="73" t="s">
        <v>74</v>
      </c>
      <c r="P206" s="209" t="s">
        <v>53</v>
      </c>
      <c r="Q206" s="127">
        <f t="shared" si="17"/>
        <v>3.3299999999999996</v>
      </c>
      <c r="R206" s="128">
        <v>3.5</v>
      </c>
      <c r="S206" s="118">
        <v>19.02</v>
      </c>
      <c r="T206" s="122"/>
    </row>
    <row r="207" spans="1:20" s="123" customFormat="1" ht="78.75" x14ac:dyDescent="0.25">
      <c r="A207" s="72">
        <v>191</v>
      </c>
      <c r="B207" s="125" t="s">
        <v>83</v>
      </c>
      <c r="C207" s="109" t="s">
        <v>59</v>
      </c>
      <c r="D207" s="125" t="s">
        <v>66</v>
      </c>
      <c r="E207" s="125" t="s">
        <v>66</v>
      </c>
      <c r="F207" s="208">
        <v>6110209900</v>
      </c>
      <c r="G207" s="125" t="s">
        <v>60</v>
      </c>
      <c r="H207" s="109" t="s">
        <v>41</v>
      </c>
      <c r="I207" s="125">
        <v>9</v>
      </c>
      <c r="J207" s="74">
        <f t="shared" si="12"/>
        <v>4.0199999999999996</v>
      </c>
      <c r="K207" s="74">
        <f t="shared" si="13"/>
        <v>36.18</v>
      </c>
      <c r="L207" s="110">
        <f t="shared" si="14"/>
        <v>0.90049751243781095</v>
      </c>
      <c r="M207" s="74">
        <f t="shared" si="15"/>
        <v>0.4</v>
      </c>
      <c r="N207" s="74">
        <f t="shared" si="16"/>
        <v>3.6</v>
      </c>
      <c r="O207" s="73" t="s">
        <v>74</v>
      </c>
      <c r="P207" s="209" t="s">
        <v>53</v>
      </c>
      <c r="Q207" s="127">
        <f t="shared" si="17"/>
        <v>1.9</v>
      </c>
      <c r="R207" s="129">
        <v>2</v>
      </c>
      <c r="S207" s="220">
        <v>19.02</v>
      </c>
      <c r="T207" s="122"/>
    </row>
    <row r="208" spans="1:20" s="123" customFormat="1" ht="94.5" x14ac:dyDescent="0.25">
      <c r="A208" s="72">
        <v>192</v>
      </c>
      <c r="B208" s="125" t="s">
        <v>85</v>
      </c>
      <c r="C208" s="109" t="s">
        <v>59</v>
      </c>
      <c r="D208" s="125" t="s">
        <v>351</v>
      </c>
      <c r="E208" s="125" t="s">
        <v>351</v>
      </c>
      <c r="F208" s="208">
        <v>6110209900</v>
      </c>
      <c r="G208" s="125" t="s">
        <v>60</v>
      </c>
      <c r="H208" s="109" t="s">
        <v>41</v>
      </c>
      <c r="I208" s="125">
        <v>10</v>
      </c>
      <c r="J208" s="74">
        <f t="shared" si="12"/>
        <v>3.6199999999999997</v>
      </c>
      <c r="K208" s="74">
        <f t="shared" si="13"/>
        <v>36.200000000000003</v>
      </c>
      <c r="L208" s="110">
        <f t="shared" si="14"/>
        <v>0.90055248618784534</v>
      </c>
      <c r="M208" s="74">
        <f t="shared" si="15"/>
        <v>0.36</v>
      </c>
      <c r="N208" s="74">
        <f t="shared" si="16"/>
        <v>3.6</v>
      </c>
      <c r="O208" s="73" t="s">
        <v>74</v>
      </c>
      <c r="P208" s="209" t="s">
        <v>53</v>
      </c>
      <c r="Q208" s="127">
        <f t="shared" si="17"/>
        <v>1.9</v>
      </c>
      <c r="R208" s="129">
        <v>2</v>
      </c>
      <c r="S208" s="118">
        <v>19.02</v>
      </c>
      <c r="T208" s="122"/>
    </row>
    <row r="209" spans="1:20" s="123" customFormat="1" ht="94.5" x14ac:dyDescent="0.25">
      <c r="A209" s="72">
        <v>193</v>
      </c>
      <c r="B209" s="125" t="s">
        <v>84</v>
      </c>
      <c r="C209" s="109" t="s">
        <v>59</v>
      </c>
      <c r="D209" s="109" t="s">
        <v>64</v>
      </c>
      <c r="E209" s="109" t="s">
        <v>64</v>
      </c>
      <c r="F209" s="208">
        <v>6110209900</v>
      </c>
      <c r="G209" s="109" t="s">
        <v>60</v>
      </c>
      <c r="H209" s="109" t="s">
        <v>41</v>
      </c>
      <c r="I209" s="109">
        <v>10</v>
      </c>
      <c r="J209" s="74">
        <f t="shared" ref="J209:J245" si="18">ROUNDUP(S209*Q209/I209,2)</f>
        <v>9.0399999999999991</v>
      </c>
      <c r="K209" s="74">
        <f t="shared" ref="K209:K272" si="19">ROUND(J209*I209,2)</f>
        <v>90.4</v>
      </c>
      <c r="L209" s="110">
        <f t="shared" ref="L209:L272" si="20">1-M209/J209</f>
        <v>0.90044247787610621</v>
      </c>
      <c r="M209" s="74">
        <f t="shared" ref="M209:M272" si="21">ROUND(J209/10,2)</f>
        <v>0.9</v>
      </c>
      <c r="N209" s="74">
        <f t="shared" ref="N209:N272" si="22">ROUND(M209*I209,2)</f>
        <v>9</v>
      </c>
      <c r="O209" s="73" t="s">
        <v>74</v>
      </c>
      <c r="P209" s="209" t="s">
        <v>53</v>
      </c>
      <c r="Q209" s="127">
        <f t="shared" ref="Q209:Q272" si="23">ROUNDUP(R209*0.95,2)</f>
        <v>4.75</v>
      </c>
      <c r="R209" s="120">
        <v>5</v>
      </c>
      <c r="S209" s="220">
        <v>19.02</v>
      </c>
      <c r="T209" s="122"/>
    </row>
    <row r="210" spans="1:20" s="123" customFormat="1" ht="94.5" x14ac:dyDescent="0.25">
      <c r="A210" s="72">
        <v>194</v>
      </c>
      <c r="B210" s="125" t="s">
        <v>299</v>
      </c>
      <c r="C210" s="109" t="s">
        <v>59</v>
      </c>
      <c r="D210" s="124" t="s">
        <v>181</v>
      </c>
      <c r="E210" s="124" t="s">
        <v>181</v>
      </c>
      <c r="F210" s="208">
        <v>6110209900</v>
      </c>
      <c r="G210" s="109" t="s">
        <v>60</v>
      </c>
      <c r="H210" s="109" t="s">
        <v>41</v>
      </c>
      <c r="I210" s="124">
        <v>11</v>
      </c>
      <c r="J210" s="74">
        <f t="shared" si="18"/>
        <v>18.07</v>
      </c>
      <c r="K210" s="74">
        <f t="shared" si="19"/>
        <v>198.77</v>
      </c>
      <c r="L210" s="110">
        <f t="shared" si="20"/>
        <v>0.89983397897066963</v>
      </c>
      <c r="M210" s="74">
        <f t="shared" si="21"/>
        <v>1.81</v>
      </c>
      <c r="N210" s="74">
        <f t="shared" si="22"/>
        <v>19.91</v>
      </c>
      <c r="O210" s="73" t="s">
        <v>74</v>
      </c>
      <c r="P210" s="209" t="s">
        <v>53</v>
      </c>
      <c r="Q210" s="127">
        <f t="shared" si="23"/>
        <v>10.45</v>
      </c>
      <c r="R210" s="128">
        <v>11</v>
      </c>
      <c r="S210" s="118">
        <v>19.02</v>
      </c>
      <c r="T210" s="122"/>
    </row>
    <row r="211" spans="1:20" s="123" customFormat="1" ht="94.5" x14ac:dyDescent="0.25">
      <c r="A211" s="72">
        <v>195</v>
      </c>
      <c r="B211" s="125" t="s">
        <v>86</v>
      </c>
      <c r="C211" s="109" t="s">
        <v>59</v>
      </c>
      <c r="D211" s="109" t="s">
        <v>64</v>
      </c>
      <c r="E211" s="109" t="s">
        <v>64</v>
      </c>
      <c r="F211" s="208">
        <v>6110209900</v>
      </c>
      <c r="G211" s="109" t="s">
        <v>60</v>
      </c>
      <c r="H211" s="109" t="s">
        <v>41</v>
      </c>
      <c r="I211" s="109">
        <v>20</v>
      </c>
      <c r="J211" s="74">
        <f t="shared" si="18"/>
        <v>8.14</v>
      </c>
      <c r="K211" s="74">
        <f t="shared" si="19"/>
        <v>162.80000000000001</v>
      </c>
      <c r="L211" s="110">
        <f t="shared" si="20"/>
        <v>0.90049140049140053</v>
      </c>
      <c r="M211" s="74">
        <f t="shared" si="21"/>
        <v>0.81</v>
      </c>
      <c r="N211" s="74">
        <f t="shared" si="22"/>
        <v>16.2</v>
      </c>
      <c r="O211" s="73" t="s">
        <v>74</v>
      </c>
      <c r="P211" s="209" t="s">
        <v>53</v>
      </c>
      <c r="Q211" s="127">
        <f t="shared" si="23"/>
        <v>8.5500000000000007</v>
      </c>
      <c r="R211" s="120">
        <v>9</v>
      </c>
      <c r="S211" s="220">
        <v>19.02</v>
      </c>
      <c r="T211" s="122"/>
    </row>
    <row r="212" spans="1:20" s="123" customFormat="1" ht="94.5" x14ac:dyDescent="0.25">
      <c r="A212" s="72">
        <v>196</v>
      </c>
      <c r="B212" s="125" t="s">
        <v>85</v>
      </c>
      <c r="C212" s="109" t="s">
        <v>59</v>
      </c>
      <c r="D212" s="124" t="s">
        <v>62</v>
      </c>
      <c r="E212" s="124" t="s">
        <v>62</v>
      </c>
      <c r="F212" s="208">
        <v>6110209900</v>
      </c>
      <c r="G212" s="109" t="s">
        <v>60</v>
      </c>
      <c r="H212" s="109" t="s">
        <v>41</v>
      </c>
      <c r="I212" s="124">
        <v>25</v>
      </c>
      <c r="J212" s="74">
        <f t="shared" si="18"/>
        <v>5.2799999999999994</v>
      </c>
      <c r="K212" s="74">
        <f t="shared" si="19"/>
        <v>132</v>
      </c>
      <c r="L212" s="110">
        <f t="shared" si="20"/>
        <v>0.89962121212121215</v>
      </c>
      <c r="M212" s="74">
        <f t="shared" si="21"/>
        <v>0.53</v>
      </c>
      <c r="N212" s="74">
        <f t="shared" si="22"/>
        <v>13.25</v>
      </c>
      <c r="O212" s="73" t="s">
        <v>74</v>
      </c>
      <c r="P212" s="209">
        <v>1</v>
      </c>
      <c r="Q212" s="127">
        <f t="shared" si="23"/>
        <v>6.9399999999999995</v>
      </c>
      <c r="R212" s="128">
        <v>7.3</v>
      </c>
      <c r="S212" s="118">
        <v>19.02</v>
      </c>
      <c r="T212" s="122"/>
    </row>
    <row r="213" spans="1:20" s="123" customFormat="1" ht="78.75" x14ac:dyDescent="0.25">
      <c r="A213" s="72">
        <v>197</v>
      </c>
      <c r="B213" s="125" t="s">
        <v>83</v>
      </c>
      <c r="C213" s="109" t="s">
        <v>59</v>
      </c>
      <c r="D213" s="125" t="s">
        <v>352</v>
      </c>
      <c r="E213" s="125" t="s">
        <v>352</v>
      </c>
      <c r="F213" s="208">
        <v>6110209900</v>
      </c>
      <c r="G213" s="125" t="s">
        <v>60</v>
      </c>
      <c r="H213" s="109" t="s">
        <v>41</v>
      </c>
      <c r="I213" s="125">
        <v>30</v>
      </c>
      <c r="J213" s="74">
        <f t="shared" si="18"/>
        <v>3.0199999999999996</v>
      </c>
      <c r="K213" s="74">
        <f t="shared" si="19"/>
        <v>90.6</v>
      </c>
      <c r="L213" s="110">
        <f t="shared" si="20"/>
        <v>0.90066225165562908</v>
      </c>
      <c r="M213" s="74">
        <f t="shared" si="21"/>
        <v>0.3</v>
      </c>
      <c r="N213" s="74">
        <f t="shared" si="22"/>
        <v>9</v>
      </c>
      <c r="O213" s="73" t="s">
        <v>74</v>
      </c>
      <c r="P213" s="209">
        <v>1</v>
      </c>
      <c r="Q213" s="127">
        <f t="shared" si="23"/>
        <v>4.75</v>
      </c>
      <c r="R213" s="129">
        <v>5</v>
      </c>
      <c r="S213" s="220">
        <v>19.02</v>
      </c>
      <c r="T213" s="122"/>
    </row>
    <row r="214" spans="1:20" s="123" customFormat="1" ht="78.75" x14ac:dyDescent="0.25">
      <c r="A214" s="72">
        <v>198</v>
      </c>
      <c r="B214" s="125" t="s">
        <v>83</v>
      </c>
      <c r="C214" s="109" t="s">
        <v>59</v>
      </c>
      <c r="D214" s="125" t="s">
        <v>353</v>
      </c>
      <c r="E214" s="125" t="s">
        <v>353</v>
      </c>
      <c r="F214" s="208">
        <v>6110209900</v>
      </c>
      <c r="G214" s="125" t="s">
        <v>60</v>
      </c>
      <c r="H214" s="109" t="s">
        <v>41</v>
      </c>
      <c r="I214" s="125">
        <v>30</v>
      </c>
      <c r="J214" s="74">
        <f t="shared" si="18"/>
        <v>2.78</v>
      </c>
      <c r="K214" s="74">
        <f t="shared" si="19"/>
        <v>83.4</v>
      </c>
      <c r="L214" s="110">
        <f t="shared" si="20"/>
        <v>0.89928057553956831</v>
      </c>
      <c r="M214" s="74">
        <f t="shared" si="21"/>
        <v>0.28000000000000003</v>
      </c>
      <c r="N214" s="74">
        <f t="shared" si="22"/>
        <v>8.4</v>
      </c>
      <c r="O214" s="73" t="s">
        <v>74</v>
      </c>
      <c r="P214" s="209" t="s">
        <v>53</v>
      </c>
      <c r="Q214" s="127">
        <f t="shared" si="23"/>
        <v>4.37</v>
      </c>
      <c r="R214" s="129">
        <v>4.5999999999999996</v>
      </c>
      <c r="S214" s="118">
        <v>19.02</v>
      </c>
      <c r="T214" s="122"/>
    </row>
    <row r="215" spans="1:20" s="123" customFormat="1" ht="78.75" x14ac:dyDescent="0.25">
      <c r="A215" s="72">
        <v>199</v>
      </c>
      <c r="B215" s="125" t="s">
        <v>83</v>
      </c>
      <c r="C215" s="109" t="s">
        <v>59</v>
      </c>
      <c r="D215" s="125" t="s">
        <v>353</v>
      </c>
      <c r="E215" s="125" t="s">
        <v>353</v>
      </c>
      <c r="F215" s="208">
        <v>6110209900</v>
      </c>
      <c r="G215" s="125" t="s">
        <v>60</v>
      </c>
      <c r="H215" s="109" t="s">
        <v>41</v>
      </c>
      <c r="I215" s="125">
        <v>30</v>
      </c>
      <c r="J215" s="74">
        <f t="shared" si="18"/>
        <v>3.0199999999999996</v>
      </c>
      <c r="K215" s="74">
        <f t="shared" si="19"/>
        <v>90.6</v>
      </c>
      <c r="L215" s="110">
        <f t="shared" si="20"/>
        <v>0.90066225165562908</v>
      </c>
      <c r="M215" s="74">
        <f t="shared" si="21"/>
        <v>0.3</v>
      </c>
      <c r="N215" s="74">
        <f t="shared" si="22"/>
        <v>9</v>
      </c>
      <c r="O215" s="73" t="s">
        <v>74</v>
      </c>
      <c r="P215" s="209" t="s">
        <v>53</v>
      </c>
      <c r="Q215" s="127">
        <f t="shared" si="23"/>
        <v>4.75</v>
      </c>
      <c r="R215" s="129">
        <v>5</v>
      </c>
      <c r="S215" s="220">
        <v>19.02</v>
      </c>
      <c r="T215" s="122"/>
    </row>
    <row r="216" spans="1:20" s="123" customFormat="1" ht="94.5" x14ac:dyDescent="0.25">
      <c r="A216" s="72">
        <v>200</v>
      </c>
      <c r="B216" s="125" t="s">
        <v>300</v>
      </c>
      <c r="C216" s="109" t="s">
        <v>59</v>
      </c>
      <c r="D216" s="125" t="s">
        <v>354</v>
      </c>
      <c r="E216" s="125" t="s">
        <v>354</v>
      </c>
      <c r="F216" s="208">
        <v>6110209900</v>
      </c>
      <c r="G216" s="125" t="s">
        <v>60</v>
      </c>
      <c r="H216" s="109" t="s">
        <v>41</v>
      </c>
      <c r="I216" s="125">
        <v>32</v>
      </c>
      <c r="J216" s="74">
        <f t="shared" si="18"/>
        <v>3.3899999999999997</v>
      </c>
      <c r="K216" s="74">
        <f t="shared" si="19"/>
        <v>108.48</v>
      </c>
      <c r="L216" s="110">
        <f t="shared" si="20"/>
        <v>0.89970501474926257</v>
      </c>
      <c r="M216" s="74">
        <f t="shared" si="21"/>
        <v>0.34</v>
      </c>
      <c r="N216" s="74">
        <f t="shared" si="22"/>
        <v>10.88</v>
      </c>
      <c r="O216" s="73" t="s">
        <v>74</v>
      </c>
      <c r="P216" s="209">
        <v>1</v>
      </c>
      <c r="Q216" s="127">
        <f t="shared" si="23"/>
        <v>5.7</v>
      </c>
      <c r="R216" s="129">
        <v>6</v>
      </c>
      <c r="S216" s="118">
        <v>19.02</v>
      </c>
      <c r="T216" s="122"/>
    </row>
    <row r="217" spans="1:20" s="123" customFormat="1" ht="82.5" customHeight="1" x14ac:dyDescent="0.25">
      <c r="A217" s="72">
        <v>201</v>
      </c>
      <c r="B217" s="125" t="s">
        <v>84</v>
      </c>
      <c r="C217" s="109" t="s">
        <v>59</v>
      </c>
      <c r="D217" s="125" t="s">
        <v>73</v>
      </c>
      <c r="E217" s="125" t="s">
        <v>73</v>
      </c>
      <c r="F217" s="208">
        <v>6110209900</v>
      </c>
      <c r="G217" s="109" t="s">
        <v>60</v>
      </c>
      <c r="H217" s="109" t="s">
        <v>41</v>
      </c>
      <c r="I217" s="125">
        <v>40</v>
      </c>
      <c r="J217" s="74">
        <f t="shared" si="18"/>
        <v>6.2</v>
      </c>
      <c r="K217" s="74">
        <f t="shared" si="19"/>
        <v>248</v>
      </c>
      <c r="L217" s="110">
        <f t="shared" si="20"/>
        <v>0.9</v>
      </c>
      <c r="M217" s="74">
        <f t="shared" si="21"/>
        <v>0.62</v>
      </c>
      <c r="N217" s="74">
        <f t="shared" si="22"/>
        <v>24.8</v>
      </c>
      <c r="O217" s="73" t="s">
        <v>74</v>
      </c>
      <c r="P217" s="209" t="s">
        <v>53</v>
      </c>
      <c r="Q217" s="127">
        <f t="shared" si="23"/>
        <v>13.02</v>
      </c>
      <c r="R217" s="129">
        <v>13.7</v>
      </c>
      <c r="S217" s="220">
        <v>19.02</v>
      </c>
      <c r="T217" s="122"/>
    </row>
    <row r="218" spans="1:20" s="123" customFormat="1" ht="85.5" customHeight="1" x14ac:dyDescent="0.25">
      <c r="A218" s="72">
        <v>202</v>
      </c>
      <c r="B218" s="125" t="s">
        <v>84</v>
      </c>
      <c r="C218" s="109" t="s">
        <v>59</v>
      </c>
      <c r="D218" s="125" t="s">
        <v>64</v>
      </c>
      <c r="E218" s="125" t="s">
        <v>64</v>
      </c>
      <c r="F218" s="208">
        <v>6110209900</v>
      </c>
      <c r="G218" s="109" t="s">
        <v>60</v>
      </c>
      <c r="H218" s="109" t="s">
        <v>41</v>
      </c>
      <c r="I218" s="124">
        <v>42</v>
      </c>
      <c r="J218" s="74">
        <f t="shared" si="18"/>
        <v>5.68</v>
      </c>
      <c r="K218" s="74">
        <f t="shared" si="19"/>
        <v>238.56</v>
      </c>
      <c r="L218" s="110">
        <f t="shared" si="20"/>
        <v>0.89964788732394363</v>
      </c>
      <c r="M218" s="74">
        <f t="shared" si="21"/>
        <v>0.56999999999999995</v>
      </c>
      <c r="N218" s="74">
        <f t="shared" si="22"/>
        <v>23.94</v>
      </c>
      <c r="O218" s="73" t="s">
        <v>74</v>
      </c>
      <c r="P218" s="209">
        <v>1</v>
      </c>
      <c r="Q218" s="127">
        <f t="shared" si="23"/>
        <v>12.54</v>
      </c>
      <c r="R218" s="128">
        <v>13.2</v>
      </c>
      <c r="S218" s="118">
        <v>19.02</v>
      </c>
      <c r="T218" s="122"/>
    </row>
    <row r="219" spans="1:20" s="123" customFormat="1" ht="94.5" x14ac:dyDescent="0.25">
      <c r="A219" s="72">
        <v>203</v>
      </c>
      <c r="B219" s="125" t="s">
        <v>84</v>
      </c>
      <c r="C219" s="109" t="s">
        <v>59</v>
      </c>
      <c r="D219" s="124" t="s">
        <v>62</v>
      </c>
      <c r="E219" s="124" t="s">
        <v>62</v>
      </c>
      <c r="F219" s="208">
        <v>6110209900</v>
      </c>
      <c r="G219" s="109" t="s">
        <v>60</v>
      </c>
      <c r="H219" s="109" t="s">
        <v>41</v>
      </c>
      <c r="I219" s="124">
        <v>60</v>
      </c>
      <c r="J219" s="74">
        <f t="shared" si="18"/>
        <v>5.2799999999999994</v>
      </c>
      <c r="K219" s="74">
        <f t="shared" si="19"/>
        <v>316.8</v>
      </c>
      <c r="L219" s="110">
        <f t="shared" si="20"/>
        <v>0.89962121212121215</v>
      </c>
      <c r="M219" s="74">
        <f t="shared" si="21"/>
        <v>0.53</v>
      </c>
      <c r="N219" s="74">
        <f t="shared" si="22"/>
        <v>31.8</v>
      </c>
      <c r="O219" s="73" t="s">
        <v>74</v>
      </c>
      <c r="P219" s="209">
        <v>1</v>
      </c>
      <c r="Q219" s="127">
        <f t="shared" si="23"/>
        <v>16.630000000000003</v>
      </c>
      <c r="R219" s="128">
        <v>17.5</v>
      </c>
      <c r="S219" s="220">
        <v>19.02</v>
      </c>
      <c r="T219" s="122"/>
    </row>
    <row r="220" spans="1:20" s="123" customFormat="1" ht="94.5" x14ac:dyDescent="0.25">
      <c r="A220" s="72">
        <v>204</v>
      </c>
      <c r="B220" s="125" t="s">
        <v>84</v>
      </c>
      <c r="C220" s="109" t="s">
        <v>59</v>
      </c>
      <c r="D220" s="124" t="s">
        <v>73</v>
      </c>
      <c r="E220" s="124" t="s">
        <v>73</v>
      </c>
      <c r="F220" s="208">
        <v>6110209900</v>
      </c>
      <c r="G220" s="109" t="s">
        <v>60</v>
      </c>
      <c r="H220" s="109" t="s">
        <v>41</v>
      </c>
      <c r="I220" s="124">
        <v>96</v>
      </c>
      <c r="J220" s="74">
        <f t="shared" si="18"/>
        <v>3</v>
      </c>
      <c r="K220" s="74">
        <f t="shared" si="19"/>
        <v>288</v>
      </c>
      <c r="L220" s="110">
        <f t="shared" si="20"/>
        <v>0.9</v>
      </c>
      <c r="M220" s="74">
        <f t="shared" si="21"/>
        <v>0.3</v>
      </c>
      <c r="N220" s="74">
        <f t="shared" si="22"/>
        <v>28.8</v>
      </c>
      <c r="O220" s="73" t="s">
        <v>74</v>
      </c>
      <c r="P220" s="209">
        <v>1</v>
      </c>
      <c r="Q220" s="127">
        <f t="shared" si="23"/>
        <v>15.11</v>
      </c>
      <c r="R220" s="128">
        <v>15.9</v>
      </c>
      <c r="S220" s="118">
        <v>19.02</v>
      </c>
      <c r="T220" s="122"/>
    </row>
    <row r="221" spans="1:20" s="123" customFormat="1" ht="78.75" x14ac:dyDescent="0.25">
      <c r="A221" s="72">
        <v>205</v>
      </c>
      <c r="B221" s="125" t="s">
        <v>83</v>
      </c>
      <c r="C221" s="109" t="s">
        <v>59</v>
      </c>
      <c r="D221" s="125" t="s">
        <v>355</v>
      </c>
      <c r="E221" s="125" t="s">
        <v>355</v>
      </c>
      <c r="F221" s="208">
        <v>6110209900</v>
      </c>
      <c r="G221" s="125" t="s">
        <v>60</v>
      </c>
      <c r="H221" s="109" t="s">
        <v>41</v>
      </c>
      <c r="I221" s="125">
        <v>116</v>
      </c>
      <c r="J221" s="74">
        <f t="shared" si="18"/>
        <v>2.34</v>
      </c>
      <c r="K221" s="74">
        <f t="shared" si="19"/>
        <v>271.44</v>
      </c>
      <c r="L221" s="110">
        <f t="shared" si="20"/>
        <v>0.90170940170940173</v>
      </c>
      <c r="M221" s="74">
        <f t="shared" si="21"/>
        <v>0.23</v>
      </c>
      <c r="N221" s="74">
        <f t="shared" si="22"/>
        <v>26.68</v>
      </c>
      <c r="O221" s="73" t="s">
        <v>74</v>
      </c>
      <c r="P221" s="209">
        <v>1</v>
      </c>
      <c r="Q221" s="127">
        <f t="shared" si="23"/>
        <v>14.25</v>
      </c>
      <c r="R221" s="129">
        <v>15</v>
      </c>
      <c r="S221" s="220">
        <v>19.02</v>
      </c>
      <c r="T221" s="122"/>
    </row>
    <row r="222" spans="1:20" s="123" customFormat="1" ht="94.5" x14ac:dyDescent="0.25">
      <c r="A222" s="72">
        <v>206</v>
      </c>
      <c r="B222" s="125" t="s">
        <v>301</v>
      </c>
      <c r="C222" s="109" t="s">
        <v>59</v>
      </c>
      <c r="D222" s="125" t="s">
        <v>66</v>
      </c>
      <c r="E222" s="125" t="s">
        <v>66</v>
      </c>
      <c r="F222" s="210">
        <v>6110309900</v>
      </c>
      <c r="G222" s="109" t="s">
        <v>60</v>
      </c>
      <c r="H222" s="109" t="s">
        <v>41</v>
      </c>
      <c r="I222" s="124">
        <v>4</v>
      </c>
      <c r="J222" s="74">
        <f t="shared" si="18"/>
        <v>6.18</v>
      </c>
      <c r="K222" s="74">
        <f t="shared" si="19"/>
        <v>24.72</v>
      </c>
      <c r="L222" s="110">
        <f t="shared" si="20"/>
        <v>0.89967637540453071</v>
      </c>
      <c r="M222" s="74">
        <f t="shared" si="21"/>
        <v>0.62</v>
      </c>
      <c r="N222" s="74">
        <f t="shared" si="22"/>
        <v>2.48</v>
      </c>
      <c r="O222" s="73" t="s">
        <v>74</v>
      </c>
      <c r="P222" s="209">
        <v>1</v>
      </c>
      <c r="Q222" s="127">
        <f t="shared" si="23"/>
        <v>0.95</v>
      </c>
      <c r="R222" s="128">
        <v>1</v>
      </c>
      <c r="S222" s="118">
        <v>26.02</v>
      </c>
      <c r="T222" s="122"/>
    </row>
    <row r="223" spans="1:20" s="123" customFormat="1" ht="78.75" x14ac:dyDescent="0.25">
      <c r="A223" s="72">
        <v>207</v>
      </c>
      <c r="B223" s="125" t="s">
        <v>302</v>
      </c>
      <c r="C223" s="109" t="s">
        <v>59</v>
      </c>
      <c r="D223" s="125" t="s">
        <v>66</v>
      </c>
      <c r="E223" s="125" t="s">
        <v>66</v>
      </c>
      <c r="F223" s="125">
        <v>6110309900</v>
      </c>
      <c r="G223" s="109" t="s">
        <v>60</v>
      </c>
      <c r="H223" s="109" t="s">
        <v>41</v>
      </c>
      <c r="I223" s="124">
        <v>5</v>
      </c>
      <c r="J223" s="74">
        <f t="shared" si="18"/>
        <v>4.95</v>
      </c>
      <c r="K223" s="74">
        <f t="shared" si="19"/>
        <v>24.75</v>
      </c>
      <c r="L223" s="110">
        <f t="shared" si="20"/>
        <v>0.89898989898989901</v>
      </c>
      <c r="M223" s="74">
        <f t="shared" si="21"/>
        <v>0.5</v>
      </c>
      <c r="N223" s="74">
        <f t="shared" si="22"/>
        <v>2.5</v>
      </c>
      <c r="O223" s="73" t="s">
        <v>74</v>
      </c>
      <c r="P223" s="209" t="s">
        <v>53</v>
      </c>
      <c r="Q223" s="127">
        <f t="shared" si="23"/>
        <v>0.95</v>
      </c>
      <c r="R223" s="128">
        <v>1</v>
      </c>
      <c r="S223" s="220">
        <v>26.02</v>
      </c>
      <c r="T223" s="122"/>
    </row>
    <row r="224" spans="1:20" s="123" customFormat="1" ht="94.5" x14ac:dyDescent="0.25">
      <c r="A224" s="72">
        <v>208</v>
      </c>
      <c r="B224" s="125" t="s">
        <v>90</v>
      </c>
      <c r="C224" s="109" t="s">
        <v>59</v>
      </c>
      <c r="D224" s="124" t="s">
        <v>356</v>
      </c>
      <c r="E224" s="124" t="s">
        <v>356</v>
      </c>
      <c r="F224" s="210">
        <v>6110309900</v>
      </c>
      <c r="G224" s="109" t="s">
        <v>60</v>
      </c>
      <c r="H224" s="109" t="s">
        <v>41</v>
      </c>
      <c r="I224" s="124">
        <v>7</v>
      </c>
      <c r="J224" s="74">
        <f t="shared" si="18"/>
        <v>8.85</v>
      </c>
      <c r="K224" s="74">
        <f t="shared" si="19"/>
        <v>61.95</v>
      </c>
      <c r="L224" s="110">
        <f t="shared" si="20"/>
        <v>0.89943502824858756</v>
      </c>
      <c r="M224" s="74">
        <f t="shared" si="21"/>
        <v>0.89</v>
      </c>
      <c r="N224" s="74">
        <f t="shared" si="22"/>
        <v>6.23</v>
      </c>
      <c r="O224" s="73" t="s">
        <v>74</v>
      </c>
      <c r="P224" s="209" t="s">
        <v>53</v>
      </c>
      <c r="Q224" s="127">
        <f t="shared" si="23"/>
        <v>2.38</v>
      </c>
      <c r="R224" s="128">
        <v>2.5</v>
      </c>
      <c r="S224" s="118">
        <v>26.02</v>
      </c>
      <c r="T224" s="122"/>
    </row>
    <row r="225" spans="1:20" s="123" customFormat="1" ht="78.75" x14ac:dyDescent="0.25">
      <c r="A225" s="72">
        <v>209</v>
      </c>
      <c r="B225" s="125" t="s">
        <v>91</v>
      </c>
      <c r="C225" s="109" t="s">
        <v>59</v>
      </c>
      <c r="D225" s="125" t="s">
        <v>66</v>
      </c>
      <c r="E225" s="125" t="s">
        <v>66</v>
      </c>
      <c r="F225" s="125">
        <v>6110309900</v>
      </c>
      <c r="G225" s="109" t="s">
        <v>60</v>
      </c>
      <c r="H225" s="109" t="s">
        <v>41</v>
      </c>
      <c r="I225" s="109">
        <v>8</v>
      </c>
      <c r="J225" s="74">
        <f t="shared" si="18"/>
        <v>9.27</v>
      </c>
      <c r="K225" s="74">
        <f t="shared" si="19"/>
        <v>74.16</v>
      </c>
      <c r="L225" s="110">
        <f t="shared" si="20"/>
        <v>0.89967637540453071</v>
      </c>
      <c r="M225" s="74">
        <f t="shared" si="21"/>
        <v>0.93</v>
      </c>
      <c r="N225" s="74">
        <f t="shared" si="22"/>
        <v>7.44</v>
      </c>
      <c r="O225" s="73" t="s">
        <v>74</v>
      </c>
      <c r="P225" s="209" t="s">
        <v>53</v>
      </c>
      <c r="Q225" s="127">
        <f t="shared" si="23"/>
        <v>2.85</v>
      </c>
      <c r="R225" s="120">
        <v>3</v>
      </c>
      <c r="S225" s="220">
        <v>26.02</v>
      </c>
      <c r="T225" s="122"/>
    </row>
    <row r="226" spans="1:20" s="123" customFormat="1" ht="94.5" x14ac:dyDescent="0.25">
      <c r="A226" s="72">
        <v>210</v>
      </c>
      <c r="B226" s="125" t="s">
        <v>303</v>
      </c>
      <c r="C226" s="109" t="s">
        <v>59</v>
      </c>
      <c r="D226" s="125" t="s">
        <v>66</v>
      </c>
      <c r="E226" s="125" t="s">
        <v>66</v>
      </c>
      <c r="F226" s="125">
        <v>6110309900</v>
      </c>
      <c r="G226" s="109" t="s">
        <v>60</v>
      </c>
      <c r="H226" s="109" t="s">
        <v>41</v>
      </c>
      <c r="I226" s="109">
        <v>10</v>
      </c>
      <c r="J226" s="74">
        <f t="shared" si="18"/>
        <v>7.42</v>
      </c>
      <c r="K226" s="74">
        <f t="shared" si="19"/>
        <v>74.2</v>
      </c>
      <c r="L226" s="110">
        <f t="shared" si="20"/>
        <v>0.90026954177897578</v>
      </c>
      <c r="M226" s="74">
        <f t="shared" si="21"/>
        <v>0.74</v>
      </c>
      <c r="N226" s="74">
        <f t="shared" si="22"/>
        <v>7.4</v>
      </c>
      <c r="O226" s="73" t="s">
        <v>74</v>
      </c>
      <c r="P226" s="209" t="s">
        <v>53</v>
      </c>
      <c r="Q226" s="127">
        <f t="shared" si="23"/>
        <v>2.85</v>
      </c>
      <c r="R226" s="120">
        <v>3</v>
      </c>
      <c r="S226" s="118">
        <v>26.02</v>
      </c>
      <c r="T226" s="122"/>
    </row>
    <row r="227" spans="1:20" s="123" customFormat="1" ht="78.75" x14ac:dyDescent="0.25">
      <c r="A227" s="72">
        <v>211</v>
      </c>
      <c r="B227" s="125" t="s">
        <v>91</v>
      </c>
      <c r="C227" s="109" t="s">
        <v>59</v>
      </c>
      <c r="D227" s="125" t="s">
        <v>351</v>
      </c>
      <c r="E227" s="125" t="s">
        <v>351</v>
      </c>
      <c r="F227" s="125">
        <v>6110309900</v>
      </c>
      <c r="G227" s="125" t="s">
        <v>60</v>
      </c>
      <c r="H227" s="109" t="s">
        <v>41</v>
      </c>
      <c r="I227" s="125">
        <v>12</v>
      </c>
      <c r="J227" s="74">
        <f t="shared" si="18"/>
        <v>6.18</v>
      </c>
      <c r="K227" s="74">
        <f t="shared" si="19"/>
        <v>74.16</v>
      </c>
      <c r="L227" s="110">
        <f t="shared" si="20"/>
        <v>0.89967637540453071</v>
      </c>
      <c r="M227" s="74">
        <f t="shared" si="21"/>
        <v>0.62</v>
      </c>
      <c r="N227" s="74">
        <f t="shared" si="22"/>
        <v>7.44</v>
      </c>
      <c r="O227" s="73" t="s">
        <v>74</v>
      </c>
      <c r="P227" s="209" t="s">
        <v>53</v>
      </c>
      <c r="Q227" s="127">
        <f t="shared" si="23"/>
        <v>2.85</v>
      </c>
      <c r="R227" s="129">
        <v>3</v>
      </c>
      <c r="S227" s="220">
        <v>26.02</v>
      </c>
      <c r="T227" s="122"/>
    </row>
    <row r="228" spans="1:20" s="123" customFormat="1" ht="78.75" x14ac:dyDescent="0.25">
      <c r="A228" s="72">
        <v>212</v>
      </c>
      <c r="B228" s="125" t="s">
        <v>302</v>
      </c>
      <c r="C228" s="109" t="s">
        <v>59</v>
      </c>
      <c r="D228" s="125" t="s">
        <v>357</v>
      </c>
      <c r="E228" s="125" t="s">
        <v>357</v>
      </c>
      <c r="F228" s="125">
        <v>6110309900</v>
      </c>
      <c r="G228" s="125" t="s">
        <v>60</v>
      </c>
      <c r="H228" s="109" t="s">
        <v>41</v>
      </c>
      <c r="I228" s="125">
        <v>14</v>
      </c>
      <c r="J228" s="74">
        <f t="shared" si="18"/>
        <v>3.5399999999999996</v>
      </c>
      <c r="K228" s="74">
        <f t="shared" si="19"/>
        <v>49.56</v>
      </c>
      <c r="L228" s="110">
        <f t="shared" si="20"/>
        <v>0.90112994350282483</v>
      </c>
      <c r="M228" s="74">
        <f t="shared" si="21"/>
        <v>0.35</v>
      </c>
      <c r="N228" s="74">
        <f t="shared" si="22"/>
        <v>4.9000000000000004</v>
      </c>
      <c r="O228" s="73" t="s">
        <v>74</v>
      </c>
      <c r="P228" s="209" t="s">
        <v>53</v>
      </c>
      <c r="Q228" s="127">
        <f t="shared" si="23"/>
        <v>1.9</v>
      </c>
      <c r="R228" s="129">
        <v>2</v>
      </c>
      <c r="S228" s="118">
        <v>26.02</v>
      </c>
      <c r="T228" s="122"/>
    </row>
    <row r="229" spans="1:20" s="123" customFormat="1" ht="94.5" x14ac:dyDescent="0.25">
      <c r="A229" s="72">
        <v>213</v>
      </c>
      <c r="B229" s="125" t="s">
        <v>304</v>
      </c>
      <c r="C229" s="109" t="s">
        <v>59</v>
      </c>
      <c r="D229" s="125" t="s">
        <v>66</v>
      </c>
      <c r="E229" s="125" t="s">
        <v>66</v>
      </c>
      <c r="F229" s="125">
        <v>6110309900</v>
      </c>
      <c r="G229" s="109" t="s">
        <v>60</v>
      </c>
      <c r="H229" s="109" t="s">
        <v>41</v>
      </c>
      <c r="I229" s="124">
        <v>15</v>
      </c>
      <c r="J229" s="74">
        <f t="shared" si="18"/>
        <v>6.6</v>
      </c>
      <c r="K229" s="74">
        <f t="shared" si="19"/>
        <v>99</v>
      </c>
      <c r="L229" s="110">
        <f t="shared" si="20"/>
        <v>0.9</v>
      </c>
      <c r="M229" s="74">
        <f t="shared" si="21"/>
        <v>0.66</v>
      </c>
      <c r="N229" s="74">
        <f t="shared" si="22"/>
        <v>9.9</v>
      </c>
      <c r="O229" s="73" t="s">
        <v>74</v>
      </c>
      <c r="P229" s="209" t="s">
        <v>53</v>
      </c>
      <c r="Q229" s="127">
        <f t="shared" si="23"/>
        <v>3.8</v>
      </c>
      <c r="R229" s="128">
        <v>4</v>
      </c>
      <c r="S229" s="220">
        <v>26.02</v>
      </c>
      <c r="T229" s="122"/>
    </row>
    <row r="230" spans="1:20" s="123" customFormat="1" ht="78.75" x14ac:dyDescent="0.25">
      <c r="A230" s="72">
        <v>214</v>
      </c>
      <c r="B230" s="125" t="s">
        <v>91</v>
      </c>
      <c r="C230" s="109" t="s">
        <v>59</v>
      </c>
      <c r="D230" s="125" t="s">
        <v>67</v>
      </c>
      <c r="E230" s="125" t="s">
        <v>67</v>
      </c>
      <c r="F230" s="125">
        <v>6110309900</v>
      </c>
      <c r="G230" s="125" t="s">
        <v>60</v>
      </c>
      <c r="H230" s="109" t="s">
        <v>41</v>
      </c>
      <c r="I230" s="125">
        <v>15</v>
      </c>
      <c r="J230" s="74">
        <f t="shared" si="18"/>
        <v>21.430000000000003</v>
      </c>
      <c r="K230" s="74">
        <f t="shared" si="19"/>
        <v>321.45</v>
      </c>
      <c r="L230" s="110">
        <f t="shared" si="20"/>
        <v>0.90013999066728889</v>
      </c>
      <c r="M230" s="74">
        <f t="shared" si="21"/>
        <v>2.14</v>
      </c>
      <c r="N230" s="74">
        <f t="shared" si="22"/>
        <v>32.1</v>
      </c>
      <c r="O230" s="73" t="s">
        <v>74</v>
      </c>
      <c r="P230" s="209" t="s">
        <v>53</v>
      </c>
      <c r="Q230" s="127">
        <f t="shared" si="23"/>
        <v>12.35</v>
      </c>
      <c r="R230" s="129">
        <v>13</v>
      </c>
      <c r="S230" s="118">
        <v>26.02</v>
      </c>
      <c r="T230" s="122"/>
    </row>
    <row r="231" spans="1:20" s="123" customFormat="1" ht="78.75" x14ac:dyDescent="0.25">
      <c r="A231" s="72">
        <v>215</v>
      </c>
      <c r="B231" s="125" t="s">
        <v>305</v>
      </c>
      <c r="C231" s="109" t="s">
        <v>59</v>
      </c>
      <c r="D231" s="124" t="s">
        <v>76</v>
      </c>
      <c r="E231" s="124" t="s">
        <v>76</v>
      </c>
      <c r="F231" s="210">
        <v>6110309900</v>
      </c>
      <c r="G231" s="109" t="s">
        <v>60</v>
      </c>
      <c r="H231" s="109" t="s">
        <v>41</v>
      </c>
      <c r="I231" s="124">
        <v>15</v>
      </c>
      <c r="J231" s="74">
        <f t="shared" si="18"/>
        <v>21.430000000000003</v>
      </c>
      <c r="K231" s="74">
        <f t="shared" si="19"/>
        <v>321.45</v>
      </c>
      <c r="L231" s="110">
        <f t="shared" si="20"/>
        <v>0.90013999066728889</v>
      </c>
      <c r="M231" s="74">
        <f t="shared" si="21"/>
        <v>2.14</v>
      </c>
      <c r="N231" s="74">
        <f t="shared" si="22"/>
        <v>32.1</v>
      </c>
      <c r="O231" s="73" t="s">
        <v>74</v>
      </c>
      <c r="P231" s="209">
        <v>1</v>
      </c>
      <c r="Q231" s="127">
        <f t="shared" si="23"/>
        <v>12.35</v>
      </c>
      <c r="R231" s="128">
        <v>13</v>
      </c>
      <c r="S231" s="220">
        <v>26.02</v>
      </c>
      <c r="T231" s="122"/>
    </row>
    <row r="232" spans="1:20" s="123" customFormat="1" ht="94.5" x14ac:dyDescent="0.25">
      <c r="A232" s="72">
        <v>216</v>
      </c>
      <c r="B232" s="125" t="s">
        <v>88</v>
      </c>
      <c r="C232" s="109" t="s">
        <v>59</v>
      </c>
      <c r="D232" s="124" t="s">
        <v>290</v>
      </c>
      <c r="E232" s="124" t="s">
        <v>290</v>
      </c>
      <c r="F232" s="125">
        <v>6110309900</v>
      </c>
      <c r="G232" s="109" t="s">
        <v>60</v>
      </c>
      <c r="H232" s="109" t="s">
        <v>41</v>
      </c>
      <c r="I232" s="124">
        <v>20</v>
      </c>
      <c r="J232" s="74">
        <f t="shared" si="18"/>
        <v>9.89</v>
      </c>
      <c r="K232" s="74">
        <f t="shared" si="19"/>
        <v>197.8</v>
      </c>
      <c r="L232" s="110">
        <f t="shared" si="20"/>
        <v>0.8998988877654196</v>
      </c>
      <c r="M232" s="74">
        <f t="shared" si="21"/>
        <v>0.99</v>
      </c>
      <c r="N232" s="74">
        <f t="shared" si="22"/>
        <v>19.8</v>
      </c>
      <c r="O232" s="73" t="s">
        <v>74</v>
      </c>
      <c r="P232" s="209">
        <v>1</v>
      </c>
      <c r="Q232" s="127">
        <f t="shared" si="23"/>
        <v>7.6</v>
      </c>
      <c r="R232" s="128">
        <v>8</v>
      </c>
      <c r="S232" s="118">
        <v>26.02</v>
      </c>
      <c r="T232" s="122"/>
    </row>
    <row r="233" spans="1:20" s="123" customFormat="1" ht="94.5" x14ac:dyDescent="0.25">
      <c r="A233" s="72">
        <v>217</v>
      </c>
      <c r="B233" s="125" t="s">
        <v>88</v>
      </c>
      <c r="C233" s="109" t="s">
        <v>59</v>
      </c>
      <c r="D233" s="125" t="s">
        <v>358</v>
      </c>
      <c r="E233" s="125" t="s">
        <v>358</v>
      </c>
      <c r="F233" s="209">
        <v>6110309900</v>
      </c>
      <c r="G233" s="109" t="s">
        <v>60</v>
      </c>
      <c r="H233" s="109" t="s">
        <v>41</v>
      </c>
      <c r="I233" s="125">
        <v>20</v>
      </c>
      <c r="J233" s="74">
        <f t="shared" si="18"/>
        <v>18.430000000000003</v>
      </c>
      <c r="K233" s="74">
        <f t="shared" si="19"/>
        <v>368.6</v>
      </c>
      <c r="L233" s="110">
        <f t="shared" si="20"/>
        <v>0.90016277807921874</v>
      </c>
      <c r="M233" s="74">
        <f t="shared" si="21"/>
        <v>1.84</v>
      </c>
      <c r="N233" s="74">
        <f t="shared" si="22"/>
        <v>36.799999999999997</v>
      </c>
      <c r="O233" s="73" t="s">
        <v>74</v>
      </c>
      <c r="P233" s="209">
        <v>1</v>
      </c>
      <c r="Q233" s="127">
        <f t="shared" si="23"/>
        <v>14.16</v>
      </c>
      <c r="R233" s="129">
        <v>14.9</v>
      </c>
      <c r="S233" s="220">
        <v>26.02</v>
      </c>
      <c r="T233" s="122"/>
    </row>
    <row r="234" spans="1:20" s="123" customFormat="1" ht="94.5" x14ac:dyDescent="0.25">
      <c r="A234" s="72">
        <v>218</v>
      </c>
      <c r="B234" s="125" t="s">
        <v>306</v>
      </c>
      <c r="C234" s="109" t="s">
        <v>59</v>
      </c>
      <c r="D234" s="125" t="s">
        <v>66</v>
      </c>
      <c r="E234" s="125" t="s">
        <v>66</v>
      </c>
      <c r="F234" s="125">
        <v>6110309900</v>
      </c>
      <c r="G234" s="125" t="s">
        <v>60</v>
      </c>
      <c r="H234" s="109" t="s">
        <v>41</v>
      </c>
      <c r="I234" s="124">
        <v>25</v>
      </c>
      <c r="J234" s="74">
        <f t="shared" si="18"/>
        <v>8.2200000000000006</v>
      </c>
      <c r="K234" s="74">
        <f t="shared" si="19"/>
        <v>205.5</v>
      </c>
      <c r="L234" s="110">
        <f t="shared" si="20"/>
        <v>0.9002433090024331</v>
      </c>
      <c r="M234" s="74">
        <f t="shared" si="21"/>
        <v>0.82</v>
      </c>
      <c r="N234" s="74">
        <f t="shared" si="22"/>
        <v>20.5</v>
      </c>
      <c r="O234" s="73" t="s">
        <v>74</v>
      </c>
      <c r="P234" s="209">
        <v>1</v>
      </c>
      <c r="Q234" s="127">
        <f t="shared" si="23"/>
        <v>7.89</v>
      </c>
      <c r="R234" s="128">
        <v>8.3000000000000007</v>
      </c>
      <c r="S234" s="118">
        <v>26.02</v>
      </c>
      <c r="T234" s="122"/>
    </row>
    <row r="235" spans="1:20" s="123" customFormat="1" ht="94.5" x14ac:dyDescent="0.25">
      <c r="A235" s="72">
        <v>219</v>
      </c>
      <c r="B235" s="125" t="s">
        <v>307</v>
      </c>
      <c r="C235" s="109" t="s">
        <v>59</v>
      </c>
      <c r="D235" s="125" t="s">
        <v>351</v>
      </c>
      <c r="E235" s="125" t="s">
        <v>351</v>
      </c>
      <c r="F235" s="125">
        <v>6110309900</v>
      </c>
      <c r="G235" s="125" t="s">
        <v>60</v>
      </c>
      <c r="H235" s="109" t="s">
        <v>41</v>
      </c>
      <c r="I235" s="125">
        <v>30</v>
      </c>
      <c r="J235" s="74">
        <f t="shared" si="18"/>
        <v>6.6</v>
      </c>
      <c r="K235" s="74">
        <f t="shared" si="19"/>
        <v>198</v>
      </c>
      <c r="L235" s="110">
        <f t="shared" si="20"/>
        <v>0.9</v>
      </c>
      <c r="M235" s="74">
        <f t="shared" si="21"/>
        <v>0.66</v>
      </c>
      <c r="N235" s="74">
        <f t="shared" si="22"/>
        <v>19.8</v>
      </c>
      <c r="O235" s="73" t="s">
        <v>74</v>
      </c>
      <c r="P235" s="209" t="s">
        <v>53</v>
      </c>
      <c r="Q235" s="127">
        <f t="shared" si="23"/>
        <v>7.6</v>
      </c>
      <c r="R235" s="129">
        <v>8</v>
      </c>
      <c r="S235" s="220">
        <v>26.02</v>
      </c>
      <c r="T235" s="122"/>
    </row>
    <row r="236" spans="1:20" s="123" customFormat="1" ht="110.25" x14ac:dyDescent="0.25">
      <c r="A236" s="72">
        <v>220</v>
      </c>
      <c r="B236" s="125" t="s">
        <v>308</v>
      </c>
      <c r="C236" s="109" t="s">
        <v>59</v>
      </c>
      <c r="D236" s="124" t="s">
        <v>62</v>
      </c>
      <c r="E236" s="124" t="s">
        <v>62</v>
      </c>
      <c r="F236" s="210">
        <v>6110309900</v>
      </c>
      <c r="G236" s="109" t="s">
        <v>60</v>
      </c>
      <c r="H236" s="109" t="s">
        <v>41</v>
      </c>
      <c r="I236" s="124">
        <v>30</v>
      </c>
      <c r="J236" s="74">
        <f t="shared" si="18"/>
        <v>16.650000000000002</v>
      </c>
      <c r="K236" s="74">
        <f t="shared" si="19"/>
        <v>499.5</v>
      </c>
      <c r="L236" s="110">
        <f t="shared" si="20"/>
        <v>0.89969969969969976</v>
      </c>
      <c r="M236" s="74">
        <f t="shared" si="21"/>
        <v>1.67</v>
      </c>
      <c r="N236" s="74">
        <f t="shared" si="22"/>
        <v>50.1</v>
      </c>
      <c r="O236" s="73" t="s">
        <v>74</v>
      </c>
      <c r="P236" s="209" t="s">
        <v>53</v>
      </c>
      <c r="Q236" s="127">
        <f t="shared" si="23"/>
        <v>19.190000000000001</v>
      </c>
      <c r="R236" s="128">
        <v>20.2</v>
      </c>
      <c r="S236" s="118">
        <v>26.02</v>
      </c>
      <c r="T236" s="122"/>
    </row>
    <row r="237" spans="1:20" s="123" customFormat="1" ht="110.25" x14ac:dyDescent="0.25">
      <c r="A237" s="72">
        <v>221</v>
      </c>
      <c r="B237" s="125" t="s">
        <v>309</v>
      </c>
      <c r="C237" s="109" t="s">
        <v>59</v>
      </c>
      <c r="D237" s="124" t="s">
        <v>62</v>
      </c>
      <c r="E237" s="124" t="s">
        <v>62</v>
      </c>
      <c r="F237" s="210">
        <v>6110309900</v>
      </c>
      <c r="G237" s="109" t="s">
        <v>60</v>
      </c>
      <c r="H237" s="109" t="s">
        <v>41</v>
      </c>
      <c r="I237" s="124">
        <v>30</v>
      </c>
      <c r="J237" s="74">
        <f t="shared" si="18"/>
        <v>17.14</v>
      </c>
      <c r="K237" s="74">
        <f t="shared" si="19"/>
        <v>514.20000000000005</v>
      </c>
      <c r="L237" s="110">
        <f t="shared" si="20"/>
        <v>0.90023337222870481</v>
      </c>
      <c r="M237" s="74">
        <f t="shared" si="21"/>
        <v>1.71</v>
      </c>
      <c r="N237" s="74">
        <f t="shared" si="22"/>
        <v>51.3</v>
      </c>
      <c r="O237" s="73" t="s">
        <v>74</v>
      </c>
      <c r="P237" s="209">
        <v>1</v>
      </c>
      <c r="Q237" s="127">
        <f t="shared" si="23"/>
        <v>19.760000000000002</v>
      </c>
      <c r="R237" s="128">
        <v>20.8</v>
      </c>
      <c r="S237" s="220">
        <v>26.02</v>
      </c>
      <c r="T237" s="122"/>
    </row>
    <row r="238" spans="1:20" s="123" customFormat="1" ht="110.25" x14ac:dyDescent="0.25">
      <c r="A238" s="72">
        <v>222</v>
      </c>
      <c r="B238" s="125" t="s">
        <v>309</v>
      </c>
      <c r="C238" s="109" t="s">
        <v>59</v>
      </c>
      <c r="D238" s="124" t="s">
        <v>62</v>
      </c>
      <c r="E238" s="124" t="s">
        <v>62</v>
      </c>
      <c r="F238" s="210">
        <v>6110309900</v>
      </c>
      <c r="G238" s="109" t="s">
        <v>60</v>
      </c>
      <c r="H238" s="109" t="s">
        <v>41</v>
      </c>
      <c r="I238" s="124">
        <v>30</v>
      </c>
      <c r="J238" s="74">
        <f t="shared" si="18"/>
        <v>17.470000000000002</v>
      </c>
      <c r="K238" s="74">
        <f t="shared" si="19"/>
        <v>524.1</v>
      </c>
      <c r="L238" s="110">
        <f t="shared" si="20"/>
        <v>0.89982827704636525</v>
      </c>
      <c r="M238" s="74">
        <f t="shared" si="21"/>
        <v>1.75</v>
      </c>
      <c r="N238" s="74">
        <f t="shared" si="22"/>
        <v>52.5</v>
      </c>
      <c r="O238" s="73" t="s">
        <v>74</v>
      </c>
      <c r="P238" s="209">
        <v>1</v>
      </c>
      <c r="Q238" s="127">
        <f t="shared" si="23"/>
        <v>20.14</v>
      </c>
      <c r="R238" s="128">
        <v>21.2</v>
      </c>
      <c r="S238" s="118">
        <v>26.02</v>
      </c>
      <c r="T238" s="122"/>
    </row>
    <row r="239" spans="1:20" s="123" customFormat="1" ht="94.5" x14ac:dyDescent="0.25">
      <c r="A239" s="72">
        <v>223</v>
      </c>
      <c r="B239" s="125" t="s">
        <v>310</v>
      </c>
      <c r="C239" s="109" t="s">
        <v>59</v>
      </c>
      <c r="D239" s="124" t="s">
        <v>73</v>
      </c>
      <c r="E239" s="124" t="s">
        <v>73</v>
      </c>
      <c r="F239" s="210">
        <v>6110309900</v>
      </c>
      <c r="G239" s="109" t="s">
        <v>60</v>
      </c>
      <c r="H239" s="109" t="s">
        <v>41</v>
      </c>
      <c r="I239" s="124">
        <v>30</v>
      </c>
      <c r="J239" s="74">
        <f t="shared" si="18"/>
        <v>4.12</v>
      </c>
      <c r="K239" s="74">
        <f t="shared" si="19"/>
        <v>123.6</v>
      </c>
      <c r="L239" s="110">
        <f t="shared" si="20"/>
        <v>0.90048543689320393</v>
      </c>
      <c r="M239" s="74">
        <f t="shared" si="21"/>
        <v>0.41</v>
      </c>
      <c r="N239" s="74">
        <f t="shared" si="22"/>
        <v>12.3</v>
      </c>
      <c r="O239" s="73" t="s">
        <v>74</v>
      </c>
      <c r="P239" s="209">
        <v>1</v>
      </c>
      <c r="Q239" s="127">
        <f t="shared" si="23"/>
        <v>4.75</v>
      </c>
      <c r="R239" s="128">
        <v>5</v>
      </c>
      <c r="S239" s="220">
        <v>26.02</v>
      </c>
      <c r="T239" s="122"/>
    </row>
    <row r="240" spans="1:20" s="123" customFormat="1" ht="94.5" x14ac:dyDescent="0.25">
      <c r="A240" s="72">
        <v>224</v>
      </c>
      <c r="B240" s="125" t="s">
        <v>311</v>
      </c>
      <c r="C240" s="109" t="s">
        <v>59</v>
      </c>
      <c r="D240" s="125" t="s">
        <v>66</v>
      </c>
      <c r="E240" s="125" t="s">
        <v>66</v>
      </c>
      <c r="F240" s="125">
        <v>6110309900</v>
      </c>
      <c r="G240" s="109" t="s">
        <v>60</v>
      </c>
      <c r="H240" s="109" t="s">
        <v>41</v>
      </c>
      <c r="I240" s="124">
        <v>31</v>
      </c>
      <c r="J240" s="74">
        <f t="shared" si="18"/>
        <v>5.59</v>
      </c>
      <c r="K240" s="74">
        <f t="shared" si="19"/>
        <v>173.29</v>
      </c>
      <c r="L240" s="110">
        <f t="shared" si="20"/>
        <v>0.89982110912343471</v>
      </c>
      <c r="M240" s="74">
        <f t="shared" si="21"/>
        <v>0.56000000000000005</v>
      </c>
      <c r="N240" s="74">
        <f t="shared" si="22"/>
        <v>17.36</v>
      </c>
      <c r="O240" s="73" t="s">
        <v>74</v>
      </c>
      <c r="P240" s="209" t="s">
        <v>53</v>
      </c>
      <c r="Q240" s="127">
        <f t="shared" si="23"/>
        <v>6.65</v>
      </c>
      <c r="R240" s="128">
        <v>7</v>
      </c>
      <c r="S240" s="118">
        <v>26.02</v>
      </c>
      <c r="T240" s="122"/>
    </row>
    <row r="241" spans="1:20" s="123" customFormat="1" ht="78.75" x14ac:dyDescent="0.25">
      <c r="A241" s="72">
        <v>225</v>
      </c>
      <c r="B241" s="125" t="s">
        <v>302</v>
      </c>
      <c r="C241" s="109" t="s">
        <v>59</v>
      </c>
      <c r="D241" s="125" t="s">
        <v>359</v>
      </c>
      <c r="E241" s="125" t="s">
        <v>359</v>
      </c>
      <c r="F241" s="125">
        <v>6110309900</v>
      </c>
      <c r="G241" s="125" t="s">
        <v>60</v>
      </c>
      <c r="H241" s="109" t="s">
        <v>41</v>
      </c>
      <c r="I241" s="125">
        <v>36</v>
      </c>
      <c r="J241" s="74">
        <f t="shared" si="18"/>
        <v>3.44</v>
      </c>
      <c r="K241" s="74">
        <f t="shared" si="19"/>
        <v>123.84</v>
      </c>
      <c r="L241" s="110">
        <f t="shared" si="20"/>
        <v>0.90116279069767447</v>
      </c>
      <c r="M241" s="74">
        <f t="shared" si="21"/>
        <v>0.34</v>
      </c>
      <c r="N241" s="74">
        <f t="shared" si="22"/>
        <v>12.24</v>
      </c>
      <c r="O241" s="73" t="s">
        <v>74</v>
      </c>
      <c r="P241" s="209" t="s">
        <v>53</v>
      </c>
      <c r="Q241" s="127">
        <f t="shared" si="23"/>
        <v>4.75</v>
      </c>
      <c r="R241" s="129">
        <v>5</v>
      </c>
      <c r="S241" s="220">
        <v>26.02</v>
      </c>
      <c r="T241" s="122"/>
    </row>
    <row r="242" spans="1:20" s="123" customFormat="1" ht="94.5" x14ac:dyDescent="0.25">
      <c r="A242" s="72">
        <v>226</v>
      </c>
      <c r="B242" s="125" t="s">
        <v>312</v>
      </c>
      <c r="C242" s="109" t="s">
        <v>59</v>
      </c>
      <c r="D242" s="109" t="s">
        <v>360</v>
      </c>
      <c r="E242" s="109" t="s">
        <v>360</v>
      </c>
      <c r="F242" s="125">
        <v>6110309900</v>
      </c>
      <c r="G242" s="109" t="s">
        <v>60</v>
      </c>
      <c r="H242" s="109" t="s">
        <v>41</v>
      </c>
      <c r="I242" s="109">
        <v>40</v>
      </c>
      <c r="J242" s="74">
        <f t="shared" si="18"/>
        <v>11.44</v>
      </c>
      <c r="K242" s="74">
        <f t="shared" si="19"/>
        <v>457.6</v>
      </c>
      <c r="L242" s="110">
        <f t="shared" si="20"/>
        <v>0.90034965034965031</v>
      </c>
      <c r="M242" s="74">
        <f t="shared" si="21"/>
        <v>1.1399999999999999</v>
      </c>
      <c r="N242" s="74">
        <f t="shared" si="22"/>
        <v>45.6</v>
      </c>
      <c r="O242" s="73" t="s">
        <v>74</v>
      </c>
      <c r="P242" s="209" t="s">
        <v>53</v>
      </c>
      <c r="Q242" s="127">
        <f t="shared" si="23"/>
        <v>17.580000000000002</v>
      </c>
      <c r="R242" s="120">
        <v>18.5</v>
      </c>
      <c r="S242" s="118">
        <v>26.02</v>
      </c>
      <c r="T242" s="122"/>
    </row>
    <row r="243" spans="1:20" s="123" customFormat="1" ht="78.75" x14ac:dyDescent="0.25">
      <c r="A243" s="72">
        <v>227</v>
      </c>
      <c r="B243" s="125" t="s">
        <v>302</v>
      </c>
      <c r="C243" s="109" t="s">
        <v>59</v>
      </c>
      <c r="D243" s="124" t="s">
        <v>64</v>
      </c>
      <c r="E243" s="124" t="s">
        <v>64</v>
      </c>
      <c r="F243" s="125">
        <v>6110309900</v>
      </c>
      <c r="G243" s="109" t="s">
        <v>60</v>
      </c>
      <c r="H243" s="109" t="s">
        <v>41</v>
      </c>
      <c r="I243" s="124">
        <v>40</v>
      </c>
      <c r="J243" s="74">
        <f t="shared" si="18"/>
        <v>8.0399999999999991</v>
      </c>
      <c r="K243" s="74">
        <f t="shared" si="19"/>
        <v>321.60000000000002</v>
      </c>
      <c r="L243" s="110">
        <f t="shared" si="20"/>
        <v>0.90049751243781095</v>
      </c>
      <c r="M243" s="74">
        <f t="shared" si="21"/>
        <v>0.8</v>
      </c>
      <c r="N243" s="74">
        <f t="shared" si="22"/>
        <v>32</v>
      </c>
      <c r="O243" s="73" t="s">
        <v>74</v>
      </c>
      <c r="P243" s="209">
        <v>1</v>
      </c>
      <c r="Q243" s="127">
        <f t="shared" si="23"/>
        <v>12.35</v>
      </c>
      <c r="R243" s="128">
        <v>13</v>
      </c>
      <c r="S243" s="220">
        <v>26.02</v>
      </c>
      <c r="T243" s="122"/>
    </row>
    <row r="244" spans="1:20" s="123" customFormat="1" ht="94.5" x14ac:dyDescent="0.25">
      <c r="A244" s="72">
        <v>228</v>
      </c>
      <c r="B244" s="125" t="s">
        <v>89</v>
      </c>
      <c r="C244" s="109" t="s">
        <v>59</v>
      </c>
      <c r="D244" s="124" t="s">
        <v>275</v>
      </c>
      <c r="E244" s="124" t="s">
        <v>275</v>
      </c>
      <c r="F244" s="109">
        <v>6110309900</v>
      </c>
      <c r="G244" s="125" t="s">
        <v>60</v>
      </c>
      <c r="H244" s="109" t="s">
        <v>41</v>
      </c>
      <c r="I244" s="124">
        <v>55</v>
      </c>
      <c r="J244" s="74">
        <f t="shared" si="18"/>
        <v>5.63</v>
      </c>
      <c r="K244" s="74">
        <f t="shared" si="19"/>
        <v>309.64999999999998</v>
      </c>
      <c r="L244" s="110">
        <f t="shared" si="20"/>
        <v>0.90053285968028418</v>
      </c>
      <c r="M244" s="74">
        <f t="shared" si="21"/>
        <v>0.56000000000000005</v>
      </c>
      <c r="N244" s="74">
        <f t="shared" si="22"/>
        <v>30.8</v>
      </c>
      <c r="O244" s="73" t="s">
        <v>74</v>
      </c>
      <c r="P244" s="209">
        <v>1</v>
      </c>
      <c r="Q244" s="127">
        <f t="shared" si="23"/>
        <v>11.879999999999999</v>
      </c>
      <c r="R244" s="128">
        <v>12.5</v>
      </c>
      <c r="S244" s="118">
        <v>26.02</v>
      </c>
      <c r="T244" s="122"/>
    </row>
    <row r="245" spans="1:20" s="123" customFormat="1" ht="94.5" x14ac:dyDescent="0.25">
      <c r="A245" s="72">
        <v>229</v>
      </c>
      <c r="B245" s="125" t="s">
        <v>313</v>
      </c>
      <c r="C245" s="109" t="s">
        <v>59</v>
      </c>
      <c r="D245" s="124" t="s">
        <v>358</v>
      </c>
      <c r="E245" s="124" t="s">
        <v>358</v>
      </c>
      <c r="F245" s="210">
        <v>6110309900</v>
      </c>
      <c r="G245" s="109" t="s">
        <v>60</v>
      </c>
      <c r="H245" s="109" t="s">
        <v>41</v>
      </c>
      <c r="I245" s="124">
        <v>55</v>
      </c>
      <c r="J245" s="74">
        <f t="shared" si="18"/>
        <v>20.55</v>
      </c>
      <c r="K245" s="74">
        <f t="shared" si="19"/>
        <v>1130.25</v>
      </c>
      <c r="L245" s="110">
        <f t="shared" si="20"/>
        <v>0.89975669099756694</v>
      </c>
      <c r="M245" s="74">
        <f t="shared" si="21"/>
        <v>2.06</v>
      </c>
      <c r="N245" s="74">
        <f t="shared" si="22"/>
        <v>113.3</v>
      </c>
      <c r="O245" s="73" t="s">
        <v>74</v>
      </c>
      <c r="P245" s="209">
        <v>1</v>
      </c>
      <c r="Q245" s="127">
        <f t="shared" si="23"/>
        <v>43.419999999999995</v>
      </c>
      <c r="R245" s="128">
        <v>45.7</v>
      </c>
      <c r="S245" s="220">
        <v>26.02</v>
      </c>
      <c r="T245" s="122"/>
    </row>
    <row r="246" spans="1:20" s="123" customFormat="1" ht="94.5" x14ac:dyDescent="0.25">
      <c r="A246" s="72">
        <v>230</v>
      </c>
      <c r="B246" s="125" t="s">
        <v>314</v>
      </c>
      <c r="C246" s="109" t="s">
        <v>59</v>
      </c>
      <c r="D246" s="125" t="s">
        <v>361</v>
      </c>
      <c r="E246" s="125" t="s">
        <v>361</v>
      </c>
      <c r="F246" s="125">
        <v>6110309900</v>
      </c>
      <c r="G246" s="125" t="s">
        <v>60</v>
      </c>
      <c r="H246" s="109" t="s">
        <v>41</v>
      </c>
      <c r="I246" s="125">
        <v>64</v>
      </c>
      <c r="J246" s="74">
        <f t="shared" ref="J246:J309" si="24">ROUNDUP(S246*Q246/I246,2)</f>
        <v>7.34</v>
      </c>
      <c r="K246" s="74">
        <f t="shared" si="19"/>
        <v>469.76</v>
      </c>
      <c r="L246" s="110">
        <f t="shared" si="20"/>
        <v>0.90054495912806543</v>
      </c>
      <c r="M246" s="74">
        <f t="shared" si="21"/>
        <v>0.73</v>
      </c>
      <c r="N246" s="74">
        <f t="shared" si="22"/>
        <v>46.72</v>
      </c>
      <c r="O246" s="73" t="s">
        <v>74</v>
      </c>
      <c r="P246" s="209">
        <v>1</v>
      </c>
      <c r="Q246" s="127">
        <f t="shared" si="23"/>
        <v>18.05</v>
      </c>
      <c r="R246" s="129">
        <v>19</v>
      </c>
      <c r="S246" s="118">
        <v>26.02</v>
      </c>
      <c r="T246" s="122"/>
    </row>
    <row r="247" spans="1:20" s="123" customFormat="1" ht="94.5" x14ac:dyDescent="0.25">
      <c r="A247" s="72">
        <v>231</v>
      </c>
      <c r="B247" s="125" t="s">
        <v>88</v>
      </c>
      <c r="C247" s="109" t="s">
        <v>59</v>
      </c>
      <c r="D247" s="124" t="s">
        <v>362</v>
      </c>
      <c r="E247" s="124" t="s">
        <v>362</v>
      </c>
      <c r="F247" s="125">
        <v>6110309900</v>
      </c>
      <c r="G247" s="109" t="s">
        <v>60</v>
      </c>
      <c r="H247" s="109" t="s">
        <v>41</v>
      </c>
      <c r="I247" s="124">
        <v>80</v>
      </c>
      <c r="J247" s="74">
        <f t="shared" si="24"/>
        <v>8.26</v>
      </c>
      <c r="K247" s="74">
        <f t="shared" si="19"/>
        <v>660.8</v>
      </c>
      <c r="L247" s="110">
        <f t="shared" si="20"/>
        <v>0.8995157384987893</v>
      </c>
      <c r="M247" s="74">
        <f t="shared" si="21"/>
        <v>0.83</v>
      </c>
      <c r="N247" s="74">
        <f t="shared" si="22"/>
        <v>66.400000000000006</v>
      </c>
      <c r="O247" s="73" t="s">
        <v>74</v>
      </c>
      <c r="P247" s="209">
        <v>1</v>
      </c>
      <c r="Q247" s="127">
        <f t="shared" si="23"/>
        <v>25.37</v>
      </c>
      <c r="R247" s="128">
        <v>26.7</v>
      </c>
      <c r="S247" s="220">
        <v>26.02</v>
      </c>
      <c r="T247" s="122"/>
    </row>
    <row r="248" spans="1:20" s="123" customFormat="1" ht="94.5" x14ac:dyDescent="0.25">
      <c r="A248" s="72">
        <v>232</v>
      </c>
      <c r="B248" s="125" t="s">
        <v>89</v>
      </c>
      <c r="C248" s="109" t="s">
        <v>59</v>
      </c>
      <c r="D248" s="125" t="s">
        <v>359</v>
      </c>
      <c r="E248" s="125" t="s">
        <v>359</v>
      </c>
      <c r="F248" s="125">
        <v>6110309900</v>
      </c>
      <c r="G248" s="125" t="s">
        <v>60</v>
      </c>
      <c r="H248" s="109" t="s">
        <v>41</v>
      </c>
      <c r="I248" s="125">
        <v>100</v>
      </c>
      <c r="J248" s="74">
        <f t="shared" si="24"/>
        <v>7.92</v>
      </c>
      <c r="K248" s="74">
        <f t="shared" si="19"/>
        <v>792</v>
      </c>
      <c r="L248" s="110">
        <f t="shared" si="20"/>
        <v>0.9002525252525253</v>
      </c>
      <c r="M248" s="74">
        <f t="shared" si="21"/>
        <v>0.79</v>
      </c>
      <c r="N248" s="74">
        <f t="shared" si="22"/>
        <v>79</v>
      </c>
      <c r="O248" s="73" t="s">
        <v>74</v>
      </c>
      <c r="P248" s="209">
        <v>1</v>
      </c>
      <c r="Q248" s="127">
        <f t="shared" si="23"/>
        <v>30.4</v>
      </c>
      <c r="R248" s="129">
        <v>32</v>
      </c>
      <c r="S248" s="118">
        <v>26.02</v>
      </c>
      <c r="T248" s="122"/>
    </row>
    <row r="249" spans="1:20" s="123" customFormat="1" ht="94.5" x14ac:dyDescent="0.25">
      <c r="A249" s="72">
        <v>233</v>
      </c>
      <c r="B249" s="125" t="s">
        <v>89</v>
      </c>
      <c r="C249" s="109" t="s">
        <v>59</v>
      </c>
      <c r="D249" s="125" t="s">
        <v>286</v>
      </c>
      <c r="E249" s="125" t="s">
        <v>286</v>
      </c>
      <c r="F249" s="125">
        <v>6110309900</v>
      </c>
      <c r="G249" s="125" t="s">
        <v>60</v>
      </c>
      <c r="H249" s="109" t="s">
        <v>41</v>
      </c>
      <c r="I249" s="125">
        <v>150</v>
      </c>
      <c r="J249" s="74">
        <f t="shared" si="24"/>
        <v>8.8699999999999992</v>
      </c>
      <c r="K249" s="74">
        <f t="shared" si="19"/>
        <v>1330.5</v>
      </c>
      <c r="L249" s="110">
        <f t="shared" si="20"/>
        <v>0.89966178128523111</v>
      </c>
      <c r="M249" s="74">
        <f t="shared" si="21"/>
        <v>0.89</v>
      </c>
      <c r="N249" s="74">
        <f t="shared" si="22"/>
        <v>133.5</v>
      </c>
      <c r="O249" s="73" t="s">
        <v>74</v>
      </c>
      <c r="P249" s="209">
        <v>1</v>
      </c>
      <c r="Q249" s="127">
        <f t="shared" si="23"/>
        <v>51.11</v>
      </c>
      <c r="R249" s="129">
        <v>53.8</v>
      </c>
      <c r="S249" s="220">
        <v>26.02</v>
      </c>
      <c r="T249" s="122"/>
    </row>
    <row r="250" spans="1:20" s="123" customFormat="1" ht="78.75" x14ac:dyDescent="0.25">
      <c r="A250" s="72">
        <v>234</v>
      </c>
      <c r="B250" s="125" t="s">
        <v>302</v>
      </c>
      <c r="C250" s="109" t="s">
        <v>59</v>
      </c>
      <c r="D250" s="125" t="s">
        <v>363</v>
      </c>
      <c r="E250" s="125" t="s">
        <v>363</v>
      </c>
      <c r="F250" s="125">
        <v>6110309900</v>
      </c>
      <c r="G250" s="125" t="s">
        <v>60</v>
      </c>
      <c r="H250" s="109" t="s">
        <v>41</v>
      </c>
      <c r="I250" s="125">
        <v>156</v>
      </c>
      <c r="J250" s="74">
        <f t="shared" si="24"/>
        <v>3.9699999999999998</v>
      </c>
      <c r="K250" s="74">
        <f t="shared" si="19"/>
        <v>619.32000000000005</v>
      </c>
      <c r="L250" s="110">
        <f t="shared" si="20"/>
        <v>0.89924433249370272</v>
      </c>
      <c r="M250" s="74">
        <f t="shared" si="21"/>
        <v>0.4</v>
      </c>
      <c r="N250" s="74">
        <f t="shared" si="22"/>
        <v>62.4</v>
      </c>
      <c r="O250" s="73" t="s">
        <v>74</v>
      </c>
      <c r="P250" s="209">
        <v>1</v>
      </c>
      <c r="Q250" s="127">
        <f t="shared" si="23"/>
        <v>23.75</v>
      </c>
      <c r="R250" s="129">
        <v>25</v>
      </c>
      <c r="S250" s="118">
        <v>26.02</v>
      </c>
      <c r="T250" s="122"/>
    </row>
    <row r="251" spans="1:20" s="123" customFormat="1" ht="94.5" x14ac:dyDescent="0.25">
      <c r="A251" s="72">
        <v>235</v>
      </c>
      <c r="B251" s="125" t="s">
        <v>89</v>
      </c>
      <c r="C251" s="109" t="s">
        <v>59</v>
      </c>
      <c r="D251" s="109" t="s">
        <v>364</v>
      </c>
      <c r="E251" s="109" t="s">
        <v>364</v>
      </c>
      <c r="F251" s="109">
        <v>6110309900</v>
      </c>
      <c r="G251" s="109" t="s">
        <v>60</v>
      </c>
      <c r="H251" s="109" t="s">
        <v>41</v>
      </c>
      <c r="I251" s="109">
        <v>185</v>
      </c>
      <c r="J251" s="74">
        <f t="shared" si="24"/>
        <v>4.54</v>
      </c>
      <c r="K251" s="74">
        <f t="shared" si="19"/>
        <v>839.9</v>
      </c>
      <c r="L251" s="110">
        <f t="shared" si="20"/>
        <v>0.90088105726872247</v>
      </c>
      <c r="M251" s="74">
        <f t="shared" si="21"/>
        <v>0.45</v>
      </c>
      <c r="N251" s="74">
        <f t="shared" si="22"/>
        <v>83.25</v>
      </c>
      <c r="O251" s="73" t="s">
        <v>74</v>
      </c>
      <c r="P251" s="209">
        <v>1</v>
      </c>
      <c r="Q251" s="127">
        <f t="shared" si="23"/>
        <v>32.21</v>
      </c>
      <c r="R251" s="120">
        <v>33.9</v>
      </c>
      <c r="S251" s="220">
        <v>26.02</v>
      </c>
      <c r="T251" s="122"/>
    </row>
    <row r="252" spans="1:20" s="123" customFormat="1" ht="89.25" customHeight="1" x14ac:dyDescent="0.25">
      <c r="A252" s="72">
        <v>236</v>
      </c>
      <c r="B252" s="125" t="s">
        <v>88</v>
      </c>
      <c r="C252" s="109" t="s">
        <v>59</v>
      </c>
      <c r="D252" s="125" t="s">
        <v>365</v>
      </c>
      <c r="E252" s="125" t="s">
        <v>365</v>
      </c>
      <c r="F252" s="209">
        <v>6110309900</v>
      </c>
      <c r="G252" s="109" t="s">
        <v>60</v>
      </c>
      <c r="H252" s="109" t="s">
        <v>41</v>
      </c>
      <c r="I252" s="125">
        <v>195</v>
      </c>
      <c r="J252" s="74">
        <f t="shared" si="24"/>
        <v>3.86</v>
      </c>
      <c r="K252" s="74">
        <f t="shared" si="19"/>
        <v>752.7</v>
      </c>
      <c r="L252" s="110">
        <f t="shared" si="20"/>
        <v>0.89896373056994816</v>
      </c>
      <c r="M252" s="74">
        <f t="shared" si="21"/>
        <v>0.39</v>
      </c>
      <c r="N252" s="74">
        <f t="shared" si="22"/>
        <v>76.05</v>
      </c>
      <c r="O252" s="73" t="s">
        <v>74</v>
      </c>
      <c r="P252" s="209">
        <v>1</v>
      </c>
      <c r="Q252" s="127">
        <f t="shared" si="23"/>
        <v>28.88</v>
      </c>
      <c r="R252" s="129">
        <v>30.4</v>
      </c>
      <c r="S252" s="118">
        <v>26.02</v>
      </c>
      <c r="T252" s="122"/>
    </row>
    <row r="253" spans="1:20" s="123" customFormat="1" ht="94.5" x14ac:dyDescent="0.25">
      <c r="A253" s="72">
        <v>237</v>
      </c>
      <c r="B253" s="125" t="s">
        <v>88</v>
      </c>
      <c r="C253" s="109" t="s">
        <v>59</v>
      </c>
      <c r="D253" s="125" t="s">
        <v>73</v>
      </c>
      <c r="E253" s="125" t="s">
        <v>73</v>
      </c>
      <c r="F253" s="209">
        <v>6110309900</v>
      </c>
      <c r="G253" s="109" t="s">
        <v>60</v>
      </c>
      <c r="H253" s="109" t="s">
        <v>41</v>
      </c>
      <c r="I253" s="125">
        <v>220</v>
      </c>
      <c r="J253" s="74">
        <f t="shared" si="24"/>
        <v>4.1099999999999994</v>
      </c>
      <c r="K253" s="74">
        <f t="shared" si="19"/>
        <v>904.2</v>
      </c>
      <c r="L253" s="110">
        <f t="shared" si="20"/>
        <v>0.9002433090024331</v>
      </c>
      <c r="M253" s="74">
        <f t="shared" si="21"/>
        <v>0.41</v>
      </c>
      <c r="N253" s="74">
        <f t="shared" si="22"/>
        <v>90.2</v>
      </c>
      <c r="O253" s="73" t="s">
        <v>74</v>
      </c>
      <c r="P253" s="209">
        <v>1</v>
      </c>
      <c r="Q253" s="127">
        <f t="shared" si="23"/>
        <v>34.68</v>
      </c>
      <c r="R253" s="129">
        <v>36.5</v>
      </c>
      <c r="S253" s="220">
        <v>26.02</v>
      </c>
      <c r="T253" s="122"/>
    </row>
    <row r="254" spans="1:20" s="123" customFormat="1" ht="94.5" x14ac:dyDescent="0.25">
      <c r="A254" s="72">
        <v>238</v>
      </c>
      <c r="B254" s="125" t="s">
        <v>315</v>
      </c>
      <c r="C254" s="109" t="s">
        <v>59</v>
      </c>
      <c r="D254" s="125" t="s">
        <v>351</v>
      </c>
      <c r="E254" s="125" t="s">
        <v>351</v>
      </c>
      <c r="F254" s="109">
        <v>6110901000</v>
      </c>
      <c r="G254" s="125" t="s">
        <v>60</v>
      </c>
      <c r="H254" s="109" t="s">
        <v>41</v>
      </c>
      <c r="I254" s="125">
        <v>40</v>
      </c>
      <c r="J254" s="74">
        <f t="shared" si="24"/>
        <v>0.38</v>
      </c>
      <c r="K254" s="74">
        <f t="shared" si="19"/>
        <v>15.2</v>
      </c>
      <c r="L254" s="110">
        <f t="shared" si="20"/>
        <v>0.89473684210526316</v>
      </c>
      <c r="M254" s="74">
        <f t="shared" si="21"/>
        <v>0.04</v>
      </c>
      <c r="N254" s="74">
        <f t="shared" si="22"/>
        <v>1.6</v>
      </c>
      <c r="O254" s="73" t="s">
        <v>74</v>
      </c>
      <c r="P254" s="209">
        <v>1</v>
      </c>
      <c r="Q254" s="127">
        <f t="shared" si="23"/>
        <v>7.03</v>
      </c>
      <c r="R254" s="129">
        <v>7.4</v>
      </c>
      <c r="S254" s="118">
        <v>2.14</v>
      </c>
      <c r="T254" s="122"/>
    </row>
    <row r="255" spans="1:20" s="123" customFormat="1" ht="47.25" x14ac:dyDescent="0.25">
      <c r="A255" s="72">
        <v>239</v>
      </c>
      <c r="B255" s="125" t="s">
        <v>316</v>
      </c>
      <c r="C255" s="109" t="s">
        <v>59</v>
      </c>
      <c r="D255" s="125" t="s">
        <v>350</v>
      </c>
      <c r="E255" s="125" t="s">
        <v>350</v>
      </c>
      <c r="F255" s="125">
        <v>6202121000</v>
      </c>
      <c r="G255" s="125" t="s">
        <v>60</v>
      </c>
      <c r="H255" s="109" t="s">
        <v>41</v>
      </c>
      <c r="I255" s="125">
        <v>1</v>
      </c>
      <c r="J255" s="74">
        <f t="shared" si="24"/>
        <v>9.129999999999999</v>
      </c>
      <c r="K255" s="74">
        <f t="shared" si="19"/>
        <v>9.1300000000000008</v>
      </c>
      <c r="L255" s="110">
        <f t="shared" si="20"/>
        <v>0.90032858707557506</v>
      </c>
      <c r="M255" s="74">
        <f t="shared" si="21"/>
        <v>0.91</v>
      </c>
      <c r="N255" s="74">
        <f t="shared" si="22"/>
        <v>0.91</v>
      </c>
      <c r="O255" s="73" t="s">
        <v>74</v>
      </c>
      <c r="P255" s="209">
        <v>1</v>
      </c>
      <c r="Q255" s="127">
        <f t="shared" si="23"/>
        <v>0.48</v>
      </c>
      <c r="R255" s="129">
        <v>0.5</v>
      </c>
      <c r="S255" s="220">
        <v>19.02</v>
      </c>
      <c r="T255" s="122"/>
    </row>
    <row r="256" spans="1:20" s="123" customFormat="1" ht="78.75" x14ac:dyDescent="0.25">
      <c r="A256" s="72">
        <v>240</v>
      </c>
      <c r="B256" s="125" t="s">
        <v>317</v>
      </c>
      <c r="C256" s="109" t="s">
        <v>59</v>
      </c>
      <c r="D256" s="124" t="s">
        <v>366</v>
      </c>
      <c r="E256" s="124" t="s">
        <v>366</v>
      </c>
      <c r="F256" s="207">
        <v>6202930000</v>
      </c>
      <c r="G256" s="109" t="s">
        <v>60</v>
      </c>
      <c r="H256" s="109" t="s">
        <v>41</v>
      </c>
      <c r="I256" s="124">
        <v>13</v>
      </c>
      <c r="J256" s="74">
        <f t="shared" si="24"/>
        <v>7.6099999999999994</v>
      </c>
      <c r="K256" s="74">
        <f t="shared" si="19"/>
        <v>98.93</v>
      </c>
      <c r="L256" s="110">
        <f t="shared" si="20"/>
        <v>0.90013140604467801</v>
      </c>
      <c r="M256" s="74">
        <f t="shared" si="21"/>
        <v>0.76</v>
      </c>
      <c r="N256" s="74">
        <f t="shared" si="22"/>
        <v>9.8800000000000008</v>
      </c>
      <c r="O256" s="73" t="s">
        <v>74</v>
      </c>
      <c r="P256" s="209" t="s">
        <v>53</v>
      </c>
      <c r="Q256" s="127">
        <f t="shared" si="23"/>
        <v>3.8</v>
      </c>
      <c r="R256" s="128">
        <v>4</v>
      </c>
      <c r="S256" s="118">
        <v>26.02</v>
      </c>
      <c r="T256" s="122"/>
    </row>
    <row r="257" spans="1:20" s="123" customFormat="1" ht="78.75" x14ac:dyDescent="0.25">
      <c r="A257" s="72">
        <v>241</v>
      </c>
      <c r="B257" s="125" t="s">
        <v>318</v>
      </c>
      <c r="C257" s="109" t="s">
        <v>59</v>
      </c>
      <c r="D257" s="124" t="s">
        <v>64</v>
      </c>
      <c r="E257" s="124" t="s">
        <v>64</v>
      </c>
      <c r="F257" s="207">
        <v>6202930000</v>
      </c>
      <c r="G257" s="109" t="s">
        <v>60</v>
      </c>
      <c r="H257" s="109" t="s">
        <v>41</v>
      </c>
      <c r="I257" s="124">
        <v>40</v>
      </c>
      <c r="J257" s="74">
        <f t="shared" si="24"/>
        <v>10.14</v>
      </c>
      <c r="K257" s="74">
        <f t="shared" si="19"/>
        <v>405.6</v>
      </c>
      <c r="L257" s="110">
        <f t="shared" si="20"/>
        <v>0.90039447731755429</v>
      </c>
      <c r="M257" s="74">
        <f t="shared" si="21"/>
        <v>1.01</v>
      </c>
      <c r="N257" s="74">
        <f t="shared" si="22"/>
        <v>40.4</v>
      </c>
      <c r="O257" s="73" t="s">
        <v>74</v>
      </c>
      <c r="P257" s="209">
        <v>1</v>
      </c>
      <c r="Q257" s="127">
        <f t="shared" si="23"/>
        <v>15.58</v>
      </c>
      <c r="R257" s="128">
        <v>16.399999999999999</v>
      </c>
      <c r="S257" s="220">
        <v>26.02</v>
      </c>
      <c r="T257" s="122"/>
    </row>
    <row r="258" spans="1:20" s="123" customFormat="1" ht="78.75" x14ac:dyDescent="0.25">
      <c r="A258" s="72">
        <v>242</v>
      </c>
      <c r="B258" s="125" t="s">
        <v>92</v>
      </c>
      <c r="C258" s="109" t="s">
        <v>59</v>
      </c>
      <c r="D258" s="124" t="s">
        <v>66</v>
      </c>
      <c r="E258" s="124" t="s">
        <v>66</v>
      </c>
      <c r="F258" s="109">
        <v>6204329000</v>
      </c>
      <c r="G258" s="109" t="s">
        <v>60</v>
      </c>
      <c r="H258" s="109" t="s">
        <v>41</v>
      </c>
      <c r="I258" s="124">
        <v>72</v>
      </c>
      <c r="J258" s="74">
        <f t="shared" si="24"/>
        <v>6.2799999999999994</v>
      </c>
      <c r="K258" s="74">
        <f t="shared" si="19"/>
        <v>452.16</v>
      </c>
      <c r="L258" s="110">
        <f t="shared" si="20"/>
        <v>0.89968152866242035</v>
      </c>
      <c r="M258" s="74">
        <f t="shared" si="21"/>
        <v>0.63</v>
      </c>
      <c r="N258" s="74">
        <f t="shared" si="22"/>
        <v>45.36</v>
      </c>
      <c r="O258" s="73" t="s">
        <v>74</v>
      </c>
      <c r="P258" s="209">
        <v>1</v>
      </c>
      <c r="Q258" s="127">
        <f t="shared" si="23"/>
        <v>23.75</v>
      </c>
      <c r="R258" s="128">
        <v>25</v>
      </c>
      <c r="S258" s="118">
        <v>19.02</v>
      </c>
      <c r="T258" s="122"/>
    </row>
    <row r="259" spans="1:20" s="123" customFormat="1" ht="78.75" x14ac:dyDescent="0.25">
      <c r="A259" s="72">
        <v>243</v>
      </c>
      <c r="B259" s="125" t="s">
        <v>319</v>
      </c>
      <c r="C259" s="109" t="s">
        <v>59</v>
      </c>
      <c r="D259" s="125" t="s">
        <v>362</v>
      </c>
      <c r="E259" s="125" t="s">
        <v>362</v>
      </c>
      <c r="F259" s="109">
        <v>6204329000</v>
      </c>
      <c r="G259" s="109" t="s">
        <v>60</v>
      </c>
      <c r="H259" s="109" t="s">
        <v>41</v>
      </c>
      <c r="I259" s="125">
        <v>76</v>
      </c>
      <c r="J259" s="74">
        <f t="shared" si="24"/>
        <v>8.33</v>
      </c>
      <c r="K259" s="74">
        <f t="shared" si="19"/>
        <v>633.08000000000004</v>
      </c>
      <c r="L259" s="110">
        <f t="shared" si="20"/>
        <v>0.9003601440576231</v>
      </c>
      <c r="M259" s="74">
        <f t="shared" si="21"/>
        <v>0.83</v>
      </c>
      <c r="N259" s="74">
        <f t="shared" si="22"/>
        <v>63.08</v>
      </c>
      <c r="O259" s="73" t="s">
        <v>74</v>
      </c>
      <c r="P259" s="209">
        <v>1</v>
      </c>
      <c r="Q259" s="127">
        <f t="shared" si="23"/>
        <v>33.25</v>
      </c>
      <c r="R259" s="129">
        <v>35</v>
      </c>
      <c r="S259" s="220">
        <v>19.02</v>
      </c>
      <c r="T259" s="122"/>
    </row>
    <row r="260" spans="1:20" s="123" customFormat="1" ht="78.75" x14ac:dyDescent="0.25">
      <c r="A260" s="72">
        <v>244</v>
      </c>
      <c r="B260" s="125" t="s">
        <v>320</v>
      </c>
      <c r="C260" s="109" t="s">
        <v>59</v>
      </c>
      <c r="D260" s="125" t="s">
        <v>66</v>
      </c>
      <c r="E260" s="125" t="s">
        <v>66</v>
      </c>
      <c r="F260" s="125">
        <v>6204339000</v>
      </c>
      <c r="G260" s="109" t="s">
        <v>60</v>
      </c>
      <c r="H260" s="109" t="s">
        <v>41</v>
      </c>
      <c r="I260" s="109">
        <v>5</v>
      </c>
      <c r="J260" s="74">
        <f t="shared" si="24"/>
        <v>6.52</v>
      </c>
      <c r="K260" s="74">
        <f t="shared" si="19"/>
        <v>32.6</v>
      </c>
      <c r="L260" s="110">
        <f t="shared" si="20"/>
        <v>0.90030674846625769</v>
      </c>
      <c r="M260" s="74">
        <f t="shared" si="21"/>
        <v>0.65</v>
      </c>
      <c r="N260" s="74">
        <f t="shared" si="22"/>
        <v>3.25</v>
      </c>
      <c r="O260" s="73" t="s">
        <v>74</v>
      </c>
      <c r="P260" s="209">
        <v>1</v>
      </c>
      <c r="Q260" s="127">
        <f t="shared" si="23"/>
        <v>1.9</v>
      </c>
      <c r="R260" s="120">
        <v>2</v>
      </c>
      <c r="S260" s="118">
        <v>17.14</v>
      </c>
      <c r="T260" s="122"/>
    </row>
    <row r="261" spans="1:20" s="123" customFormat="1" ht="63" x14ac:dyDescent="0.25">
      <c r="A261" s="72">
        <v>245</v>
      </c>
      <c r="B261" s="125" t="s">
        <v>321</v>
      </c>
      <c r="C261" s="109" t="s">
        <v>59</v>
      </c>
      <c r="D261" s="125" t="s">
        <v>367</v>
      </c>
      <c r="E261" s="125" t="s">
        <v>367</v>
      </c>
      <c r="F261" s="125">
        <v>6204339000</v>
      </c>
      <c r="G261" s="125" t="s">
        <v>60</v>
      </c>
      <c r="H261" s="109" t="s">
        <v>41</v>
      </c>
      <c r="I261" s="125">
        <v>15</v>
      </c>
      <c r="J261" s="74">
        <f t="shared" si="24"/>
        <v>3.59</v>
      </c>
      <c r="K261" s="74">
        <f t="shared" si="19"/>
        <v>53.85</v>
      </c>
      <c r="L261" s="110">
        <f t="shared" si="20"/>
        <v>0.89972144846796653</v>
      </c>
      <c r="M261" s="74">
        <f t="shared" si="21"/>
        <v>0.36</v>
      </c>
      <c r="N261" s="74">
        <f t="shared" si="22"/>
        <v>5.4</v>
      </c>
      <c r="O261" s="73" t="s">
        <v>74</v>
      </c>
      <c r="P261" s="209" t="s">
        <v>53</v>
      </c>
      <c r="Q261" s="127">
        <f t="shared" si="23"/>
        <v>3.1399999999999997</v>
      </c>
      <c r="R261" s="129">
        <v>3.3</v>
      </c>
      <c r="S261" s="220">
        <v>17.14</v>
      </c>
      <c r="T261" s="122"/>
    </row>
    <row r="262" spans="1:20" s="123" customFormat="1" ht="63" x14ac:dyDescent="0.25">
      <c r="A262" s="72">
        <v>246</v>
      </c>
      <c r="B262" s="125" t="s">
        <v>321</v>
      </c>
      <c r="C262" s="109" t="s">
        <v>59</v>
      </c>
      <c r="D262" s="125" t="s">
        <v>368</v>
      </c>
      <c r="E262" s="125" t="s">
        <v>368</v>
      </c>
      <c r="F262" s="125">
        <v>6204339000</v>
      </c>
      <c r="G262" s="125" t="s">
        <v>60</v>
      </c>
      <c r="H262" s="109" t="s">
        <v>41</v>
      </c>
      <c r="I262" s="125">
        <v>140</v>
      </c>
      <c r="J262" s="74">
        <f t="shared" si="24"/>
        <v>4.3099999999999996</v>
      </c>
      <c r="K262" s="74">
        <f t="shared" si="19"/>
        <v>603.4</v>
      </c>
      <c r="L262" s="110">
        <f t="shared" si="20"/>
        <v>0.90023201856148494</v>
      </c>
      <c r="M262" s="74">
        <f t="shared" si="21"/>
        <v>0.43</v>
      </c>
      <c r="N262" s="74">
        <f t="shared" si="22"/>
        <v>60.2</v>
      </c>
      <c r="O262" s="73" t="s">
        <v>74</v>
      </c>
      <c r="P262" s="209" t="s">
        <v>53</v>
      </c>
      <c r="Q262" s="127">
        <f t="shared" si="23"/>
        <v>35.15</v>
      </c>
      <c r="R262" s="129">
        <v>37</v>
      </c>
      <c r="S262" s="118">
        <v>17.14</v>
      </c>
      <c r="T262" s="122"/>
    </row>
    <row r="263" spans="1:20" s="123" customFormat="1" ht="63" x14ac:dyDescent="0.25">
      <c r="A263" s="72">
        <v>247</v>
      </c>
      <c r="B263" s="125" t="s">
        <v>321</v>
      </c>
      <c r="C263" s="109" t="s">
        <v>59</v>
      </c>
      <c r="D263" s="125" t="s">
        <v>368</v>
      </c>
      <c r="E263" s="125" t="s">
        <v>368</v>
      </c>
      <c r="F263" s="125">
        <v>6204339000</v>
      </c>
      <c r="G263" s="125" t="s">
        <v>60</v>
      </c>
      <c r="H263" s="109" t="s">
        <v>41</v>
      </c>
      <c r="I263" s="125">
        <v>198</v>
      </c>
      <c r="J263" s="74">
        <f t="shared" si="24"/>
        <v>4.3099999999999996</v>
      </c>
      <c r="K263" s="74">
        <f t="shared" si="19"/>
        <v>853.38</v>
      </c>
      <c r="L263" s="110">
        <f t="shared" si="20"/>
        <v>0.90023201856148494</v>
      </c>
      <c r="M263" s="74">
        <f t="shared" si="21"/>
        <v>0.43</v>
      </c>
      <c r="N263" s="74">
        <f t="shared" si="22"/>
        <v>85.14</v>
      </c>
      <c r="O263" s="73" t="s">
        <v>74</v>
      </c>
      <c r="P263" s="209">
        <v>1</v>
      </c>
      <c r="Q263" s="127">
        <f t="shared" si="23"/>
        <v>49.69</v>
      </c>
      <c r="R263" s="129">
        <v>52.3</v>
      </c>
      <c r="S263" s="220">
        <v>17.14</v>
      </c>
      <c r="T263" s="122"/>
    </row>
    <row r="264" spans="1:20" s="123" customFormat="1" ht="78.75" x14ac:dyDescent="0.25">
      <c r="A264" s="72">
        <v>248</v>
      </c>
      <c r="B264" s="125" t="s">
        <v>93</v>
      </c>
      <c r="C264" s="109" t="s">
        <v>59</v>
      </c>
      <c r="D264" s="124" t="s">
        <v>362</v>
      </c>
      <c r="E264" s="124" t="s">
        <v>362</v>
      </c>
      <c r="F264" s="210">
        <v>6204391900</v>
      </c>
      <c r="G264" s="109" t="s">
        <v>60</v>
      </c>
      <c r="H264" s="109" t="s">
        <v>41</v>
      </c>
      <c r="I264" s="124">
        <v>60</v>
      </c>
      <c r="J264" s="74">
        <f t="shared" si="24"/>
        <v>11.42</v>
      </c>
      <c r="K264" s="74">
        <f t="shared" si="19"/>
        <v>685.2</v>
      </c>
      <c r="L264" s="110">
        <f t="shared" si="20"/>
        <v>0.90017513134851135</v>
      </c>
      <c r="M264" s="74">
        <f t="shared" si="21"/>
        <v>1.1399999999999999</v>
      </c>
      <c r="N264" s="74">
        <f t="shared" si="22"/>
        <v>68.400000000000006</v>
      </c>
      <c r="O264" s="73" t="s">
        <v>74</v>
      </c>
      <c r="P264" s="209">
        <v>1</v>
      </c>
      <c r="Q264" s="127">
        <f t="shared" si="23"/>
        <v>26.32</v>
      </c>
      <c r="R264" s="128">
        <v>27.7</v>
      </c>
      <c r="S264" s="118">
        <v>26.02</v>
      </c>
      <c r="T264" s="122"/>
    </row>
    <row r="265" spans="1:20" s="123" customFormat="1" ht="78.75" x14ac:dyDescent="0.25">
      <c r="A265" s="72">
        <v>249</v>
      </c>
      <c r="B265" s="125" t="s">
        <v>93</v>
      </c>
      <c r="C265" s="109" t="s">
        <v>59</v>
      </c>
      <c r="D265" s="124" t="s">
        <v>290</v>
      </c>
      <c r="E265" s="124" t="s">
        <v>290</v>
      </c>
      <c r="F265" s="210">
        <v>6204391900</v>
      </c>
      <c r="G265" s="109" t="s">
        <v>60</v>
      </c>
      <c r="H265" s="109" t="s">
        <v>41</v>
      </c>
      <c r="I265" s="124">
        <v>60</v>
      </c>
      <c r="J265" s="74">
        <f t="shared" si="24"/>
        <v>9.44</v>
      </c>
      <c r="K265" s="74">
        <f t="shared" si="19"/>
        <v>566.4</v>
      </c>
      <c r="L265" s="110">
        <f t="shared" si="20"/>
        <v>0.90042372881355937</v>
      </c>
      <c r="M265" s="74">
        <f t="shared" si="21"/>
        <v>0.94</v>
      </c>
      <c r="N265" s="74">
        <f t="shared" si="22"/>
        <v>56.4</v>
      </c>
      <c r="O265" s="73" t="s">
        <v>74</v>
      </c>
      <c r="P265" s="209">
        <v>1</v>
      </c>
      <c r="Q265" s="127">
        <f t="shared" si="23"/>
        <v>21.76</v>
      </c>
      <c r="R265" s="128">
        <v>22.9</v>
      </c>
      <c r="S265" s="220">
        <v>26.02</v>
      </c>
      <c r="T265" s="122"/>
    </row>
    <row r="266" spans="1:20" s="123" customFormat="1" ht="84" customHeight="1" x14ac:dyDescent="0.25">
      <c r="A266" s="72">
        <v>250</v>
      </c>
      <c r="B266" s="125" t="s">
        <v>93</v>
      </c>
      <c r="C266" s="109" t="s">
        <v>59</v>
      </c>
      <c r="D266" s="124" t="s">
        <v>362</v>
      </c>
      <c r="E266" s="124" t="s">
        <v>362</v>
      </c>
      <c r="F266" s="210">
        <v>6204391900</v>
      </c>
      <c r="G266" s="109" t="s">
        <v>60</v>
      </c>
      <c r="H266" s="109" t="s">
        <v>41</v>
      </c>
      <c r="I266" s="124">
        <v>80</v>
      </c>
      <c r="J266" s="74">
        <f t="shared" si="24"/>
        <v>10.54</v>
      </c>
      <c r="K266" s="74">
        <f t="shared" si="19"/>
        <v>843.2</v>
      </c>
      <c r="L266" s="110">
        <f t="shared" si="20"/>
        <v>0.90037950664136623</v>
      </c>
      <c r="M266" s="74">
        <f t="shared" si="21"/>
        <v>1.05</v>
      </c>
      <c r="N266" s="74">
        <f t="shared" si="22"/>
        <v>84</v>
      </c>
      <c r="O266" s="73" t="s">
        <v>74</v>
      </c>
      <c r="P266" s="209">
        <v>1</v>
      </c>
      <c r="Q266" s="127">
        <f t="shared" si="23"/>
        <v>32.4</v>
      </c>
      <c r="R266" s="128">
        <v>34.1</v>
      </c>
      <c r="S266" s="118">
        <v>26.02</v>
      </c>
      <c r="T266" s="122"/>
    </row>
    <row r="267" spans="1:20" s="123" customFormat="1" ht="78.75" x14ac:dyDescent="0.25">
      <c r="A267" s="72">
        <v>251</v>
      </c>
      <c r="B267" s="125" t="s">
        <v>93</v>
      </c>
      <c r="C267" s="109" t="s">
        <v>59</v>
      </c>
      <c r="D267" s="124" t="s">
        <v>362</v>
      </c>
      <c r="E267" s="124" t="s">
        <v>362</v>
      </c>
      <c r="F267" s="210">
        <v>6204391900</v>
      </c>
      <c r="G267" s="109" t="s">
        <v>60</v>
      </c>
      <c r="H267" s="109" t="s">
        <v>41</v>
      </c>
      <c r="I267" s="124">
        <v>90</v>
      </c>
      <c r="J267" s="74">
        <f t="shared" si="24"/>
        <v>9.98</v>
      </c>
      <c r="K267" s="74">
        <f t="shared" si="19"/>
        <v>898.2</v>
      </c>
      <c r="L267" s="110">
        <f t="shared" si="20"/>
        <v>0.8997995991983968</v>
      </c>
      <c r="M267" s="74">
        <f t="shared" si="21"/>
        <v>1</v>
      </c>
      <c r="N267" s="74">
        <f t="shared" si="22"/>
        <v>90</v>
      </c>
      <c r="O267" s="73" t="s">
        <v>74</v>
      </c>
      <c r="P267" s="209">
        <v>1</v>
      </c>
      <c r="Q267" s="127">
        <f t="shared" si="23"/>
        <v>34.489999999999995</v>
      </c>
      <c r="R267" s="128">
        <v>36.299999999999997</v>
      </c>
      <c r="S267" s="220">
        <v>26.02</v>
      </c>
      <c r="T267" s="122"/>
    </row>
    <row r="268" spans="1:20" s="123" customFormat="1" ht="78.75" x14ac:dyDescent="0.25">
      <c r="A268" s="72">
        <v>252</v>
      </c>
      <c r="B268" s="125" t="s">
        <v>322</v>
      </c>
      <c r="C268" s="109" t="s">
        <v>59</v>
      </c>
      <c r="D268" s="124" t="s">
        <v>362</v>
      </c>
      <c r="E268" s="124" t="s">
        <v>362</v>
      </c>
      <c r="F268" s="210">
        <v>6204391900</v>
      </c>
      <c r="G268" s="109" t="s">
        <v>60</v>
      </c>
      <c r="H268" s="109" t="s">
        <v>41</v>
      </c>
      <c r="I268" s="124">
        <v>90</v>
      </c>
      <c r="J268" s="74">
        <f t="shared" si="24"/>
        <v>9.73</v>
      </c>
      <c r="K268" s="74">
        <f t="shared" si="19"/>
        <v>875.7</v>
      </c>
      <c r="L268" s="110">
        <f t="shared" si="20"/>
        <v>0.90030832476875644</v>
      </c>
      <c r="M268" s="74">
        <f t="shared" si="21"/>
        <v>0.97</v>
      </c>
      <c r="N268" s="74">
        <f t="shared" si="22"/>
        <v>87.3</v>
      </c>
      <c r="O268" s="73" t="s">
        <v>74</v>
      </c>
      <c r="P268" s="209">
        <v>1</v>
      </c>
      <c r="Q268" s="127">
        <f t="shared" si="23"/>
        <v>33.630000000000003</v>
      </c>
      <c r="R268" s="128">
        <v>35.4</v>
      </c>
      <c r="S268" s="118">
        <v>26.02</v>
      </c>
      <c r="T268" s="122"/>
    </row>
    <row r="269" spans="1:20" s="123" customFormat="1" ht="78.75" x14ac:dyDescent="0.25">
      <c r="A269" s="72">
        <v>253</v>
      </c>
      <c r="B269" s="125" t="s">
        <v>93</v>
      </c>
      <c r="C269" s="109" t="s">
        <v>59</v>
      </c>
      <c r="D269" s="109" t="s">
        <v>362</v>
      </c>
      <c r="E269" s="109" t="s">
        <v>362</v>
      </c>
      <c r="F269" s="210">
        <v>6204391900</v>
      </c>
      <c r="G269" s="109" t="s">
        <v>60</v>
      </c>
      <c r="H269" s="109" t="s">
        <v>41</v>
      </c>
      <c r="I269" s="109">
        <v>90</v>
      </c>
      <c r="J269" s="74">
        <f t="shared" si="24"/>
        <v>13.79</v>
      </c>
      <c r="K269" s="74">
        <f t="shared" si="19"/>
        <v>1241.0999999999999</v>
      </c>
      <c r="L269" s="110">
        <f t="shared" si="20"/>
        <v>0.89992748368382891</v>
      </c>
      <c r="M269" s="74">
        <f t="shared" si="21"/>
        <v>1.38</v>
      </c>
      <c r="N269" s="74">
        <f t="shared" si="22"/>
        <v>124.2</v>
      </c>
      <c r="O269" s="73" t="s">
        <v>74</v>
      </c>
      <c r="P269" s="209">
        <v>1</v>
      </c>
      <c r="Q269" s="127">
        <f t="shared" si="23"/>
        <v>47.69</v>
      </c>
      <c r="R269" s="120">
        <v>50.2</v>
      </c>
      <c r="S269" s="220">
        <v>26.02</v>
      </c>
      <c r="T269" s="122"/>
    </row>
    <row r="270" spans="1:20" s="123" customFormat="1" ht="78.75" x14ac:dyDescent="0.25">
      <c r="A270" s="72">
        <v>254</v>
      </c>
      <c r="B270" s="125" t="s">
        <v>93</v>
      </c>
      <c r="C270" s="109" t="s">
        <v>59</v>
      </c>
      <c r="D270" s="124" t="s">
        <v>362</v>
      </c>
      <c r="E270" s="124" t="s">
        <v>362</v>
      </c>
      <c r="F270" s="210">
        <v>6204391900</v>
      </c>
      <c r="G270" s="109" t="s">
        <v>60</v>
      </c>
      <c r="H270" s="109" t="s">
        <v>41</v>
      </c>
      <c r="I270" s="124">
        <v>90</v>
      </c>
      <c r="J270" s="74">
        <f t="shared" si="24"/>
        <v>9.89</v>
      </c>
      <c r="K270" s="74">
        <f t="shared" si="19"/>
        <v>890.1</v>
      </c>
      <c r="L270" s="110">
        <f t="shared" si="20"/>
        <v>0.8998988877654196</v>
      </c>
      <c r="M270" s="74">
        <f t="shared" si="21"/>
        <v>0.99</v>
      </c>
      <c r="N270" s="74">
        <f t="shared" si="22"/>
        <v>89.1</v>
      </c>
      <c r="O270" s="73" t="s">
        <v>74</v>
      </c>
      <c r="P270" s="209">
        <v>1</v>
      </c>
      <c r="Q270" s="127">
        <f t="shared" si="23"/>
        <v>34.200000000000003</v>
      </c>
      <c r="R270" s="128">
        <v>36</v>
      </c>
      <c r="S270" s="118">
        <v>26.02</v>
      </c>
      <c r="T270" s="122"/>
    </row>
    <row r="271" spans="1:20" s="123" customFormat="1" ht="78.75" x14ac:dyDescent="0.25">
      <c r="A271" s="72">
        <v>255</v>
      </c>
      <c r="B271" s="125" t="s">
        <v>93</v>
      </c>
      <c r="C271" s="109" t="s">
        <v>59</v>
      </c>
      <c r="D271" s="109" t="s">
        <v>362</v>
      </c>
      <c r="E271" s="109" t="s">
        <v>362</v>
      </c>
      <c r="F271" s="210">
        <v>6204391900</v>
      </c>
      <c r="G271" s="109" t="s">
        <v>60</v>
      </c>
      <c r="H271" s="109" t="s">
        <v>41</v>
      </c>
      <c r="I271" s="109">
        <v>95</v>
      </c>
      <c r="J271" s="74">
        <f t="shared" si="24"/>
        <v>13.54</v>
      </c>
      <c r="K271" s="74">
        <f t="shared" si="19"/>
        <v>1286.3</v>
      </c>
      <c r="L271" s="110">
        <f t="shared" si="20"/>
        <v>0.90029542097488924</v>
      </c>
      <c r="M271" s="74">
        <f t="shared" si="21"/>
        <v>1.35</v>
      </c>
      <c r="N271" s="74">
        <f t="shared" si="22"/>
        <v>128.25</v>
      </c>
      <c r="O271" s="73" t="s">
        <v>74</v>
      </c>
      <c r="P271" s="209">
        <v>1</v>
      </c>
      <c r="Q271" s="127">
        <f t="shared" si="23"/>
        <v>49.4</v>
      </c>
      <c r="R271" s="120">
        <v>52</v>
      </c>
      <c r="S271" s="220">
        <v>26.02</v>
      </c>
      <c r="T271" s="122"/>
    </row>
    <row r="272" spans="1:20" s="123" customFormat="1" ht="94.5" x14ac:dyDescent="0.25">
      <c r="A272" s="72">
        <v>256</v>
      </c>
      <c r="B272" s="125" t="s">
        <v>323</v>
      </c>
      <c r="C272" s="109" t="s">
        <v>59</v>
      </c>
      <c r="D272" s="124" t="s">
        <v>362</v>
      </c>
      <c r="E272" s="124" t="s">
        <v>362</v>
      </c>
      <c r="F272" s="210">
        <v>6204391900</v>
      </c>
      <c r="G272" s="109" t="s">
        <v>60</v>
      </c>
      <c r="H272" s="109" t="s">
        <v>41</v>
      </c>
      <c r="I272" s="124">
        <v>120</v>
      </c>
      <c r="J272" s="74">
        <f t="shared" si="24"/>
        <v>9.07</v>
      </c>
      <c r="K272" s="74">
        <f t="shared" si="19"/>
        <v>1088.4000000000001</v>
      </c>
      <c r="L272" s="110">
        <f t="shared" si="20"/>
        <v>0.89966923925027564</v>
      </c>
      <c r="M272" s="74">
        <f t="shared" si="21"/>
        <v>0.91</v>
      </c>
      <c r="N272" s="74">
        <f t="shared" si="22"/>
        <v>109.2</v>
      </c>
      <c r="O272" s="73" t="s">
        <v>74</v>
      </c>
      <c r="P272" s="209">
        <v>1</v>
      </c>
      <c r="Q272" s="127">
        <f t="shared" si="23"/>
        <v>41.8</v>
      </c>
      <c r="R272" s="128">
        <v>44</v>
      </c>
      <c r="S272" s="118">
        <v>26.02</v>
      </c>
      <c r="T272" s="122"/>
    </row>
    <row r="273" spans="1:20" s="123" customFormat="1" ht="94.5" x14ac:dyDescent="0.25">
      <c r="A273" s="72">
        <v>257</v>
      </c>
      <c r="B273" s="125" t="s">
        <v>323</v>
      </c>
      <c r="C273" s="109" t="s">
        <v>59</v>
      </c>
      <c r="D273" s="124" t="s">
        <v>362</v>
      </c>
      <c r="E273" s="124" t="s">
        <v>362</v>
      </c>
      <c r="F273" s="210">
        <v>6204391900</v>
      </c>
      <c r="G273" s="109" t="s">
        <v>60</v>
      </c>
      <c r="H273" s="109" t="s">
        <v>41</v>
      </c>
      <c r="I273" s="124">
        <v>140</v>
      </c>
      <c r="J273" s="74">
        <f t="shared" si="24"/>
        <v>6.49</v>
      </c>
      <c r="K273" s="74">
        <f t="shared" ref="K273:K318" si="25">ROUND(J273*I273,2)</f>
        <v>908.6</v>
      </c>
      <c r="L273" s="110">
        <f t="shared" ref="L273:L318" si="26">1-M273/J273</f>
        <v>0.89984591679506931</v>
      </c>
      <c r="M273" s="74">
        <f t="shared" ref="M273:M318" si="27">ROUND(J273/10,2)</f>
        <v>0.65</v>
      </c>
      <c r="N273" s="74">
        <f t="shared" ref="N273:N318" si="28">ROUND(M273*I273,2)</f>
        <v>91</v>
      </c>
      <c r="O273" s="73" t="s">
        <v>74</v>
      </c>
      <c r="P273" s="209">
        <v>1</v>
      </c>
      <c r="Q273" s="127">
        <f t="shared" ref="Q273:Q318" si="29">ROUNDUP(R273*0.95,2)</f>
        <v>34.869999999999997</v>
      </c>
      <c r="R273" s="128">
        <v>36.700000000000003</v>
      </c>
      <c r="S273" s="220">
        <v>26.02</v>
      </c>
      <c r="T273" s="122"/>
    </row>
    <row r="274" spans="1:20" s="123" customFormat="1" ht="78.75" x14ac:dyDescent="0.25">
      <c r="A274" s="72">
        <v>258</v>
      </c>
      <c r="B274" s="125" t="s">
        <v>324</v>
      </c>
      <c r="C274" s="109" t="s">
        <v>59</v>
      </c>
      <c r="D274" s="125" t="s">
        <v>369</v>
      </c>
      <c r="E274" s="125" t="s">
        <v>369</v>
      </c>
      <c r="F274" s="207">
        <v>6204420000</v>
      </c>
      <c r="G274" s="125" t="s">
        <v>60</v>
      </c>
      <c r="H274" s="109" t="s">
        <v>41</v>
      </c>
      <c r="I274" s="125">
        <v>5</v>
      </c>
      <c r="J274" s="74">
        <f t="shared" si="24"/>
        <v>14.459999999999999</v>
      </c>
      <c r="K274" s="74">
        <f t="shared" si="25"/>
        <v>72.3</v>
      </c>
      <c r="L274" s="110">
        <f t="shared" si="26"/>
        <v>0.89972337482710929</v>
      </c>
      <c r="M274" s="74">
        <f t="shared" si="27"/>
        <v>1.45</v>
      </c>
      <c r="N274" s="74">
        <f t="shared" si="28"/>
        <v>7.25</v>
      </c>
      <c r="O274" s="73" t="s">
        <v>74</v>
      </c>
      <c r="P274" s="209">
        <v>1</v>
      </c>
      <c r="Q274" s="127">
        <f t="shared" si="29"/>
        <v>3.8</v>
      </c>
      <c r="R274" s="129">
        <v>4</v>
      </c>
      <c r="S274" s="118">
        <v>19.02</v>
      </c>
      <c r="T274" s="122"/>
    </row>
    <row r="275" spans="1:20" s="123" customFormat="1" ht="78.75" x14ac:dyDescent="0.25">
      <c r="A275" s="72">
        <v>259</v>
      </c>
      <c r="B275" s="125" t="s">
        <v>325</v>
      </c>
      <c r="C275" s="109" t="s">
        <v>59</v>
      </c>
      <c r="D275" s="125" t="s">
        <v>66</v>
      </c>
      <c r="E275" s="125" t="s">
        <v>66</v>
      </c>
      <c r="F275" s="207">
        <v>6204420000</v>
      </c>
      <c r="G275" s="109" t="s">
        <v>60</v>
      </c>
      <c r="H275" s="109" t="s">
        <v>41</v>
      </c>
      <c r="I275" s="124">
        <v>6</v>
      </c>
      <c r="J275" s="74">
        <f t="shared" si="24"/>
        <v>6.0299999999999994</v>
      </c>
      <c r="K275" s="74">
        <f t="shared" si="25"/>
        <v>36.18</v>
      </c>
      <c r="L275" s="110">
        <f t="shared" si="26"/>
        <v>0.90049751243781095</v>
      </c>
      <c r="M275" s="74">
        <f t="shared" si="27"/>
        <v>0.6</v>
      </c>
      <c r="N275" s="74">
        <f t="shared" si="28"/>
        <v>3.6</v>
      </c>
      <c r="O275" s="73" t="s">
        <v>74</v>
      </c>
      <c r="P275" s="209" t="s">
        <v>53</v>
      </c>
      <c r="Q275" s="127">
        <f t="shared" si="29"/>
        <v>1.9</v>
      </c>
      <c r="R275" s="128">
        <v>2</v>
      </c>
      <c r="S275" s="220">
        <v>19.02</v>
      </c>
      <c r="T275" s="122"/>
    </row>
    <row r="276" spans="1:20" s="123" customFormat="1" ht="47.25" x14ac:dyDescent="0.25">
      <c r="A276" s="72">
        <v>260</v>
      </c>
      <c r="B276" s="125" t="s">
        <v>326</v>
      </c>
      <c r="C276" s="109" t="s">
        <v>59</v>
      </c>
      <c r="D276" s="125" t="s">
        <v>353</v>
      </c>
      <c r="E276" s="125" t="s">
        <v>353</v>
      </c>
      <c r="F276" s="207">
        <v>6204420000</v>
      </c>
      <c r="G276" s="125" t="s">
        <v>60</v>
      </c>
      <c r="H276" s="109" t="s">
        <v>41</v>
      </c>
      <c r="I276" s="125">
        <v>7</v>
      </c>
      <c r="J276" s="74">
        <f t="shared" si="24"/>
        <v>2.59</v>
      </c>
      <c r="K276" s="74">
        <f t="shared" si="25"/>
        <v>18.13</v>
      </c>
      <c r="L276" s="110">
        <f t="shared" si="26"/>
        <v>0.89961389961389959</v>
      </c>
      <c r="M276" s="74">
        <f t="shared" si="27"/>
        <v>0.26</v>
      </c>
      <c r="N276" s="74">
        <f t="shared" si="28"/>
        <v>1.82</v>
      </c>
      <c r="O276" s="73" t="s">
        <v>74</v>
      </c>
      <c r="P276" s="209" t="s">
        <v>53</v>
      </c>
      <c r="Q276" s="127">
        <f t="shared" si="29"/>
        <v>0.95</v>
      </c>
      <c r="R276" s="129">
        <v>1</v>
      </c>
      <c r="S276" s="118">
        <v>19.02</v>
      </c>
      <c r="T276" s="122"/>
    </row>
    <row r="277" spans="1:20" s="123" customFormat="1" ht="78.75" x14ac:dyDescent="0.25">
      <c r="A277" s="72">
        <v>261</v>
      </c>
      <c r="B277" s="125" t="s">
        <v>327</v>
      </c>
      <c r="C277" s="109" t="s">
        <v>59</v>
      </c>
      <c r="D277" s="125" t="s">
        <v>66</v>
      </c>
      <c r="E277" s="125" t="s">
        <v>66</v>
      </c>
      <c r="F277" s="207">
        <v>6204420000</v>
      </c>
      <c r="G277" s="125" t="s">
        <v>60</v>
      </c>
      <c r="H277" s="109" t="s">
        <v>41</v>
      </c>
      <c r="I277" s="124">
        <v>9</v>
      </c>
      <c r="J277" s="74">
        <f t="shared" si="24"/>
        <v>4.0199999999999996</v>
      </c>
      <c r="K277" s="74">
        <f t="shared" si="25"/>
        <v>36.18</v>
      </c>
      <c r="L277" s="110">
        <f t="shared" si="26"/>
        <v>0.90049751243781095</v>
      </c>
      <c r="M277" s="74">
        <f t="shared" si="27"/>
        <v>0.4</v>
      </c>
      <c r="N277" s="74">
        <f t="shared" si="28"/>
        <v>3.6</v>
      </c>
      <c r="O277" s="73" t="s">
        <v>74</v>
      </c>
      <c r="P277" s="209" t="s">
        <v>53</v>
      </c>
      <c r="Q277" s="127">
        <f t="shared" si="29"/>
        <v>1.9</v>
      </c>
      <c r="R277" s="128">
        <v>2</v>
      </c>
      <c r="S277" s="220">
        <v>19.02</v>
      </c>
      <c r="T277" s="122"/>
    </row>
    <row r="278" spans="1:20" s="123" customFormat="1" ht="63" x14ac:dyDescent="0.25">
      <c r="A278" s="72">
        <v>262</v>
      </c>
      <c r="B278" s="125" t="s">
        <v>328</v>
      </c>
      <c r="C278" s="109" t="s">
        <v>59</v>
      </c>
      <c r="D278" s="125" t="s">
        <v>66</v>
      </c>
      <c r="E278" s="125" t="s">
        <v>66</v>
      </c>
      <c r="F278" s="207">
        <v>6204420000</v>
      </c>
      <c r="G278" s="109" t="s">
        <v>60</v>
      </c>
      <c r="H278" s="109" t="s">
        <v>41</v>
      </c>
      <c r="I278" s="109">
        <v>13</v>
      </c>
      <c r="J278" s="74">
        <f t="shared" si="24"/>
        <v>5.56</v>
      </c>
      <c r="K278" s="74">
        <f t="shared" si="25"/>
        <v>72.28</v>
      </c>
      <c r="L278" s="110">
        <f t="shared" si="26"/>
        <v>0.89928057553956831</v>
      </c>
      <c r="M278" s="74">
        <f t="shared" si="27"/>
        <v>0.56000000000000005</v>
      </c>
      <c r="N278" s="74">
        <f t="shared" si="28"/>
        <v>7.28</v>
      </c>
      <c r="O278" s="73" t="s">
        <v>74</v>
      </c>
      <c r="P278" s="209" t="s">
        <v>53</v>
      </c>
      <c r="Q278" s="127">
        <f t="shared" si="29"/>
        <v>3.8</v>
      </c>
      <c r="R278" s="120">
        <v>4</v>
      </c>
      <c r="S278" s="118">
        <v>19.02</v>
      </c>
      <c r="T278" s="122"/>
    </row>
    <row r="279" spans="1:20" s="123" customFormat="1" ht="47.25" x14ac:dyDescent="0.25">
      <c r="A279" s="72">
        <v>263</v>
      </c>
      <c r="B279" s="125" t="s">
        <v>326</v>
      </c>
      <c r="C279" s="109" t="s">
        <v>59</v>
      </c>
      <c r="D279" s="125" t="s">
        <v>66</v>
      </c>
      <c r="E279" s="125" t="s">
        <v>66</v>
      </c>
      <c r="F279" s="207">
        <v>6204420000</v>
      </c>
      <c r="G279" s="109" t="s">
        <v>60</v>
      </c>
      <c r="H279" s="109" t="s">
        <v>41</v>
      </c>
      <c r="I279" s="109">
        <v>32</v>
      </c>
      <c r="J279" s="74">
        <f t="shared" si="24"/>
        <v>5.09</v>
      </c>
      <c r="K279" s="74">
        <f t="shared" si="25"/>
        <v>162.88</v>
      </c>
      <c r="L279" s="110">
        <f t="shared" si="26"/>
        <v>0.89980353634577603</v>
      </c>
      <c r="M279" s="74">
        <f t="shared" si="27"/>
        <v>0.51</v>
      </c>
      <c r="N279" s="74">
        <f t="shared" si="28"/>
        <v>16.32</v>
      </c>
      <c r="O279" s="73" t="s">
        <v>74</v>
      </c>
      <c r="P279" s="209" t="s">
        <v>53</v>
      </c>
      <c r="Q279" s="127">
        <f t="shared" si="29"/>
        <v>8.5500000000000007</v>
      </c>
      <c r="R279" s="120">
        <v>9</v>
      </c>
      <c r="S279" s="220">
        <v>19.02</v>
      </c>
      <c r="T279" s="122"/>
    </row>
    <row r="280" spans="1:20" s="123" customFormat="1" ht="72" customHeight="1" x14ac:dyDescent="0.25">
      <c r="A280" s="72">
        <v>264</v>
      </c>
      <c r="B280" s="125" t="s">
        <v>328</v>
      </c>
      <c r="C280" s="109" t="s">
        <v>59</v>
      </c>
      <c r="D280" s="124" t="s">
        <v>360</v>
      </c>
      <c r="E280" s="124" t="s">
        <v>360</v>
      </c>
      <c r="F280" s="207">
        <v>6204420000</v>
      </c>
      <c r="G280" s="109" t="s">
        <v>60</v>
      </c>
      <c r="H280" s="109" t="s">
        <v>41</v>
      </c>
      <c r="I280" s="124">
        <v>45</v>
      </c>
      <c r="J280" s="74">
        <f t="shared" si="24"/>
        <v>11.65</v>
      </c>
      <c r="K280" s="74">
        <f t="shared" si="25"/>
        <v>524.25</v>
      </c>
      <c r="L280" s="110">
        <f t="shared" si="26"/>
        <v>0.89957081545064377</v>
      </c>
      <c r="M280" s="74">
        <f t="shared" si="27"/>
        <v>1.17</v>
      </c>
      <c r="N280" s="74">
        <f t="shared" si="28"/>
        <v>52.65</v>
      </c>
      <c r="O280" s="73" t="s">
        <v>74</v>
      </c>
      <c r="P280" s="209">
        <v>1</v>
      </c>
      <c r="Q280" s="127">
        <f t="shared" si="29"/>
        <v>27.55</v>
      </c>
      <c r="R280" s="128">
        <v>29</v>
      </c>
      <c r="S280" s="118">
        <v>19.02</v>
      </c>
      <c r="T280" s="122"/>
    </row>
    <row r="281" spans="1:20" s="123" customFormat="1" ht="63" x14ac:dyDescent="0.25">
      <c r="A281" s="72">
        <v>265</v>
      </c>
      <c r="B281" s="125" t="s">
        <v>328</v>
      </c>
      <c r="C281" s="109" t="s">
        <v>59</v>
      </c>
      <c r="D281" s="124" t="s">
        <v>370</v>
      </c>
      <c r="E281" s="124" t="s">
        <v>370</v>
      </c>
      <c r="F281" s="207">
        <v>6204420000</v>
      </c>
      <c r="G281" s="109" t="s">
        <v>60</v>
      </c>
      <c r="H281" s="109" t="s">
        <v>41</v>
      </c>
      <c r="I281" s="124">
        <v>60</v>
      </c>
      <c r="J281" s="74">
        <f t="shared" si="24"/>
        <v>12.049999999999999</v>
      </c>
      <c r="K281" s="74">
        <f t="shared" si="25"/>
        <v>723</v>
      </c>
      <c r="L281" s="110">
        <f t="shared" si="26"/>
        <v>0.89958506224066392</v>
      </c>
      <c r="M281" s="74">
        <f t="shared" si="27"/>
        <v>1.21</v>
      </c>
      <c r="N281" s="74">
        <f t="shared" si="28"/>
        <v>72.599999999999994</v>
      </c>
      <c r="O281" s="73" t="s">
        <v>74</v>
      </c>
      <c r="P281" s="209">
        <v>1</v>
      </c>
      <c r="Q281" s="127">
        <f t="shared" si="29"/>
        <v>38</v>
      </c>
      <c r="R281" s="128">
        <v>40</v>
      </c>
      <c r="S281" s="220">
        <v>19.02</v>
      </c>
      <c r="T281" s="122"/>
    </row>
    <row r="282" spans="1:20" s="123" customFormat="1" ht="63" x14ac:dyDescent="0.25">
      <c r="A282" s="72">
        <v>266</v>
      </c>
      <c r="B282" s="125" t="s">
        <v>329</v>
      </c>
      <c r="C282" s="109" t="s">
        <v>59</v>
      </c>
      <c r="D282" s="125" t="s">
        <v>66</v>
      </c>
      <c r="E282" s="125" t="s">
        <v>66</v>
      </c>
      <c r="F282" s="210">
        <v>6204430000</v>
      </c>
      <c r="G282" s="109" t="s">
        <v>60</v>
      </c>
      <c r="H282" s="109" t="s">
        <v>41</v>
      </c>
      <c r="I282" s="124">
        <v>8</v>
      </c>
      <c r="J282" s="74">
        <f t="shared" si="24"/>
        <v>5.37</v>
      </c>
      <c r="K282" s="74">
        <f t="shared" si="25"/>
        <v>42.96</v>
      </c>
      <c r="L282" s="110">
        <f t="shared" si="26"/>
        <v>0.8994413407821229</v>
      </c>
      <c r="M282" s="74">
        <f t="shared" si="27"/>
        <v>0.54</v>
      </c>
      <c r="N282" s="74">
        <f t="shared" si="28"/>
        <v>4.32</v>
      </c>
      <c r="O282" s="73" t="s">
        <v>74</v>
      </c>
      <c r="P282" s="209">
        <v>1</v>
      </c>
      <c r="Q282" s="127">
        <f t="shared" si="29"/>
        <v>1.9</v>
      </c>
      <c r="R282" s="128">
        <v>2</v>
      </c>
      <c r="S282" s="118">
        <v>22.6</v>
      </c>
      <c r="T282" s="122"/>
    </row>
    <row r="283" spans="1:20" s="123" customFormat="1" ht="63" x14ac:dyDescent="0.25">
      <c r="A283" s="72">
        <v>267</v>
      </c>
      <c r="B283" s="125" t="s">
        <v>330</v>
      </c>
      <c r="C283" s="109" t="s">
        <v>59</v>
      </c>
      <c r="D283" s="109" t="s">
        <v>371</v>
      </c>
      <c r="E283" s="109" t="s">
        <v>371</v>
      </c>
      <c r="F283" s="109">
        <v>6204430000</v>
      </c>
      <c r="G283" s="109" t="s">
        <v>60</v>
      </c>
      <c r="H283" s="109" t="s">
        <v>41</v>
      </c>
      <c r="I283" s="109">
        <v>20</v>
      </c>
      <c r="J283" s="74">
        <f t="shared" si="24"/>
        <v>8.59</v>
      </c>
      <c r="K283" s="74">
        <f t="shared" si="25"/>
        <v>171.8</v>
      </c>
      <c r="L283" s="110">
        <f t="shared" si="26"/>
        <v>0.89988358556461001</v>
      </c>
      <c r="M283" s="74">
        <f t="shared" si="27"/>
        <v>0.86</v>
      </c>
      <c r="N283" s="74">
        <f t="shared" si="28"/>
        <v>17.2</v>
      </c>
      <c r="O283" s="73" t="s">
        <v>74</v>
      </c>
      <c r="P283" s="209" t="s">
        <v>53</v>
      </c>
      <c r="Q283" s="127">
        <f t="shared" si="29"/>
        <v>7.6</v>
      </c>
      <c r="R283" s="120">
        <v>8</v>
      </c>
      <c r="S283" s="220">
        <v>22.6</v>
      </c>
      <c r="T283" s="122"/>
    </row>
    <row r="284" spans="1:20" s="123" customFormat="1" ht="63" x14ac:dyDescent="0.25">
      <c r="A284" s="72">
        <v>268</v>
      </c>
      <c r="B284" s="125" t="s">
        <v>330</v>
      </c>
      <c r="C284" s="109" t="s">
        <v>59</v>
      </c>
      <c r="D284" s="125" t="s">
        <v>372</v>
      </c>
      <c r="E284" s="125" t="s">
        <v>372</v>
      </c>
      <c r="F284" s="125">
        <v>6204430000</v>
      </c>
      <c r="G284" s="125" t="s">
        <v>60</v>
      </c>
      <c r="H284" s="109" t="s">
        <v>41</v>
      </c>
      <c r="I284" s="125">
        <v>42</v>
      </c>
      <c r="J284" s="74">
        <f t="shared" si="24"/>
        <v>9.06</v>
      </c>
      <c r="K284" s="74">
        <f t="shared" si="25"/>
        <v>380.52</v>
      </c>
      <c r="L284" s="110">
        <f t="shared" si="26"/>
        <v>0.89955849889624728</v>
      </c>
      <c r="M284" s="74">
        <f t="shared" si="27"/>
        <v>0.91</v>
      </c>
      <c r="N284" s="74">
        <f t="shared" si="28"/>
        <v>38.22</v>
      </c>
      <c r="O284" s="73" t="s">
        <v>74</v>
      </c>
      <c r="P284" s="209" t="s">
        <v>53</v>
      </c>
      <c r="Q284" s="127">
        <f t="shared" si="29"/>
        <v>16.82</v>
      </c>
      <c r="R284" s="129">
        <v>17.7</v>
      </c>
      <c r="S284" s="118">
        <v>22.6</v>
      </c>
      <c r="T284" s="122"/>
    </row>
    <row r="285" spans="1:20" s="123" customFormat="1" ht="63" x14ac:dyDescent="0.25">
      <c r="A285" s="72">
        <v>269</v>
      </c>
      <c r="B285" s="125" t="s">
        <v>330</v>
      </c>
      <c r="C285" s="109" t="s">
        <v>59</v>
      </c>
      <c r="D285" s="124" t="s">
        <v>373</v>
      </c>
      <c r="E285" s="124" t="s">
        <v>373</v>
      </c>
      <c r="F285" s="210">
        <v>6204430000</v>
      </c>
      <c r="G285" s="109" t="s">
        <v>60</v>
      </c>
      <c r="H285" s="109" t="s">
        <v>41</v>
      </c>
      <c r="I285" s="124">
        <v>50</v>
      </c>
      <c r="J285" s="74">
        <f t="shared" si="24"/>
        <v>10.83</v>
      </c>
      <c r="K285" s="74">
        <f t="shared" si="25"/>
        <v>541.5</v>
      </c>
      <c r="L285" s="110">
        <f t="shared" si="26"/>
        <v>0.90027700831024926</v>
      </c>
      <c r="M285" s="74">
        <f t="shared" si="27"/>
        <v>1.08</v>
      </c>
      <c r="N285" s="74">
        <f t="shared" si="28"/>
        <v>54</v>
      </c>
      <c r="O285" s="73" t="s">
        <v>74</v>
      </c>
      <c r="P285" s="209" t="s">
        <v>53</v>
      </c>
      <c r="Q285" s="127">
        <f t="shared" si="29"/>
        <v>23.94</v>
      </c>
      <c r="R285" s="128">
        <v>25.2</v>
      </c>
      <c r="S285" s="220">
        <v>22.6</v>
      </c>
      <c r="T285" s="122"/>
    </row>
    <row r="286" spans="1:20" s="123" customFormat="1" ht="63" x14ac:dyDescent="0.25">
      <c r="A286" s="72">
        <v>270</v>
      </c>
      <c r="B286" s="125" t="s">
        <v>330</v>
      </c>
      <c r="C286" s="109" t="s">
        <v>59</v>
      </c>
      <c r="D286" s="125" t="s">
        <v>374</v>
      </c>
      <c r="E286" s="125" t="s">
        <v>374</v>
      </c>
      <c r="F286" s="125">
        <v>6204430000</v>
      </c>
      <c r="G286" s="125" t="s">
        <v>60</v>
      </c>
      <c r="H286" s="109" t="s">
        <v>41</v>
      </c>
      <c r="I286" s="125">
        <v>79</v>
      </c>
      <c r="J286" s="74">
        <f t="shared" si="24"/>
        <v>8.6999999999999993</v>
      </c>
      <c r="K286" s="74">
        <f t="shared" si="25"/>
        <v>687.3</v>
      </c>
      <c r="L286" s="110">
        <f t="shared" si="26"/>
        <v>0.9</v>
      </c>
      <c r="M286" s="74">
        <f t="shared" si="27"/>
        <v>0.87</v>
      </c>
      <c r="N286" s="74">
        <f t="shared" si="28"/>
        <v>68.73</v>
      </c>
      <c r="O286" s="73" t="s">
        <v>74</v>
      </c>
      <c r="P286" s="209">
        <v>1</v>
      </c>
      <c r="Q286" s="127">
        <f t="shared" si="29"/>
        <v>30.4</v>
      </c>
      <c r="R286" s="129">
        <v>32</v>
      </c>
      <c r="S286" s="118">
        <v>22.6</v>
      </c>
      <c r="T286" s="122"/>
    </row>
    <row r="287" spans="1:20" s="123" customFormat="1" ht="63" x14ac:dyDescent="0.25">
      <c r="A287" s="72">
        <v>271</v>
      </c>
      <c r="B287" s="125" t="s">
        <v>330</v>
      </c>
      <c r="C287" s="109" t="s">
        <v>59</v>
      </c>
      <c r="D287" s="125" t="s">
        <v>375</v>
      </c>
      <c r="E287" s="125" t="s">
        <v>375</v>
      </c>
      <c r="F287" s="125">
        <v>6204430000</v>
      </c>
      <c r="G287" s="125" t="s">
        <v>60</v>
      </c>
      <c r="H287" s="109" t="s">
        <v>41</v>
      </c>
      <c r="I287" s="125">
        <v>120</v>
      </c>
      <c r="J287" s="74">
        <f t="shared" si="24"/>
        <v>9.15</v>
      </c>
      <c r="K287" s="74">
        <f t="shared" si="25"/>
        <v>1098</v>
      </c>
      <c r="L287" s="110">
        <f t="shared" si="26"/>
        <v>0.89945355191256826</v>
      </c>
      <c r="M287" s="74">
        <f t="shared" si="27"/>
        <v>0.92</v>
      </c>
      <c r="N287" s="74">
        <f t="shared" si="28"/>
        <v>110.4</v>
      </c>
      <c r="O287" s="73" t="s">
        <v>74</v>
      </c>
      <c r="P287" s="209">
        <v>1</v>
      </c>
      <c r="Q287" s="127">
        <f t="shared" si="29"/>
        <v>48.55</v>
      </c>
      <c r="R287" s="129">
        <v>51.1</v>
      </c>
      <c r="S287" s="220">
        <v>22.6</v>
      </c>
      <c r="T287" s="122"/>
    </row>
    <row r="288" spans="1:20" s="123" customFormat="1" ht="63" x14ac:dyDescent="0.25">
      <c r="A288" s="72">
        <v>272</v>
      </c>
      <c r="B288" s="125" t="s">
        <v>331</v>
      </c>
      <c r="C288" s="109" t="s">
        <v>59</v>
      </c>
      <c r="D288" s="125" t="s">
        <v>66</v>
      </c>
      <c r="E288" s="125" t="s">
        <v>66</v>
      </c>
      <c r="F288" s="210">
        <v>6204440000</v>
      </c>
      <c r="G288" s="109" t="s">
        <v>60</v>
      </c>
      <c r="H288" s="109" t="s">
        <v>41</v>
      </c>
      <c r="I288" s="124">
        <v>5</v>
      </c>
      <c r="J288" s="74">
        <f t="shared" si="24"/>
        <v>4.34</v>
      </c>
      <c r="K288" s="74">
        <f t="shared" si="25"/>
        <v>21.7</v>
      </c>
      <c r="L288" s="110">
        <f t="shared" si="26"/>
        <v>0.90092165898617516</v>
      </c>
      <c r="M288" s="74">
        <f t="shared" si="27"/>
        <v>0.43</v>
      </c>
      <c r="N288" s="74">
        <f t="shared" si="28"/>
        <v>2.15</v>
      </c>
      <c r="O288" s="73" t="s">
        <v>74</v>
      </c>
      <c r="P288" s="209">
        <v>1</v>
      </c>
      <c r="Q288" s="127">
        <f t="shared" si="29"/>
        <v>0.95</v>
      </c>
      <c r="R288" s="128">
        <v>1</v>
      </c>
      <c r="S288" s="118">
        <v>22.82</v>
      </c>
      <c r="T288" s="122"/>
    </row>
    <row r="289" spans="1:20" s="123" customFormat="1" ht="63" x14ac:dyDescent="0.25">
      <c r="A289" s="72">
        <v>273</v>
      </c>
      <c r="B289" s="125" t="s">
        <v>331</v>
      </c>
      <c r="C289" s="109" t="s">
        <v>59</v>
      </c>
      <c r="D289" s="109" t="s">
        <v>371</v>
      </c>
      <c r="E289" s="109" t="s">
        <v>371</v>
      </c>
      <c r="F289" s="109">
        <v>6204440000</v>
      </c>
      <c r="G289" s="125" t="s">
        <v>60</v>
      </c>
      <c r="H289" s="109" t="s">
        <v>41</v>
      </c>
      <c r="I289" s="125">
        <v>10</v>
      </c>
      <c r="J289" s="74">
        <f t="shared" si="24"/>
        <v>10.84</v>
      </c>
      <c r="K289" s="74">
        <f t="shared" si="25"/>
        <v>108.4</v>
      </c>
      <c r="L289" s="110">
        <f t="shared" si="26"/>
        <v>0.90036900369003692</v>
      </c>
      <c r="M289" s="74">
        <f t="shared" si="27"/>
        <v>1.08</v>
      </c>
      <c r="N289" s="74">
        <f t="shared" si="28"/>
        <v>10.8</v>
      </c>
      <c r="O289" s="73" t="s">
        <v>74</v>
      </c>
      <c r="P289" s="209" t="s">
        <v>53</v>
      </c>
      <c r="Q289" s="127">
        <f t="shared" si="29"/>
        <v>4.75</v>
      </c>
      <c r="R289" s="129">
        <v>5</v>
      </c>
      <c r="S289" s="220">
        <v>22.82</v>
      </c>
      <c r="T289" s="122"/>
    </row>
    <row r="290" spans="1:20" s="123" customFormat="1" ht="78.75" x14ac:dyDescent="0.25">
      <c r="A290" s="72">
        <v>274</v>
      </c>
      <c r="B290" s="125" t="s">
        <v>332</v>
      </c>
      <c r="C290" s="109" t="s">
        <v>59</v>
      </c>
      <c r="D290" s="125" t="s">
        <v>66</v>
      </c>
      <c r="E290" s="125" t="s">
        <v>66</v>
      </c>
      <c r="F290" s="210">
        <v>6204440000</v>
      </c>
      <c r="G290" s="109" t="s">
        <v>60</v>
      </c>
      <c r="H290" s="109" t="s">
        <v>41</v>
      </c>
      <c r="I290" s="124">
        <v>10</v>
      </c>
      <c r="J290" s="74">
        <f t="shared" si="24"/>
        <v>6.51</v>
      </c>
      <c r="K290" s="74">
        <f t="shared" si="25"/>
        <v>65.099999999999994</v>
      </c>
      <c r="L290" s="110">
        <f t="shared" si="26"/>
        <v>0.90015360983102921</v>
      </c>
      <c r="M290" s="74">
        <f t="shared" si="27"/>
        <v>0.65</v>
      </c>
      <c r="N290" s="74">
        <f t="shared" si="28"/>
        <v>6.5</v>
      </c>
      <c r="O290" s="73" t="s">
        <v>74</v>
      </c>
      <c r="P290" s="209" t="s">
        <v>53</v>
      </c>
      <c r="Q290" s="127">
        <f t="shared" si="29"/>
        <v>2.85</v>
      </c>
      <c r="R290" s="128">
        <v>3</v>
      </c>
      <c r="S290" s="118">
        <v>22.82</v>
      </c>
      <c r="T290" s="122"/>
    </row>
    <row r="291" spans="1:20" s="123" customFormat="1" ht="47.25" x14ac:dyDescent="0.25">
      <c r="A291" s="72">
        <v>275</v>
      </c>
      <c r="B291" s="125" t="s">
        <v>333</v>
      </c>
      <c r="C291" s="109" t="s">
        <v>59</v>
      </c>
      <c r="D291" s="124" t="s">
        <v>76</v>
      </c>
      <c r="E291" s="124" t="s">
        <v>76</v>
      </c>
      <c r="F291" s="210">
        <v>6204440000</v>
      </c>
      <c r="G291" s="109" t="s">
        <v>60</v>
      </c>
      <c r="H291" s="109" t="s">
        <v>41</v>
      </c>
      <c r="I291" s="124">
        <v>12</v>
      </c>
      <c r="J291" s="74">
        <f t="shared" si="24"/>
        <v>21.680000000000003</v>
      </c>
      <c r="K291" s="74">
        <f t="shared" si="25"/>
        <v>260.16000000000003</v>
      </c>
      <c r="L291" s="110">
        <f t="shared" si="26"/>
        <v>0.89990774907749083</v>
      </c>
      <c r="M291" s="74">
        <f t="shared" si="27"/>
        <v>2.17</v>
      </c>
      <c r="N291" s="74">
        <f t="shared" si="28"/>
        <v>26.04</v>
      </c>
      <c r="O291" s="73" t="s">
        <v>74</v>
      </c>
      <c r="P291" s="209" t="s">
        <v>53</v>
      </c>
      <c r="Q291" s="127">
        <f t="shared" si="29"/>
        <v>11.4</v>
      </c>
      <c r="R291" s="128">
        <v>12</v>
      </c>
      <c r="S291" s="220">
        <v>22.82</v>
      </c>
      <c r="T291" s="122"/>
    </row>
    <row r="292" spans="1:20" s="123" customFormat="1" ht="47.25" x14ac:dyDescent="0.25">
      <c r="A292" s="72">
        <v>276</v>
      </c>
      <c r="B292" s="125" t="s">
        <v>334</v>
      </c>
      <c r="C292" s="109" t="s">
        <v>59</v>
      </c>
      <c r="D292" s="125" t="s">
        <v>66</v>
      </c>
      <c r="E292" s="125" t="s">
        <v>66</v>
      </c>
      <c r="F292" s="210">
        <v>6204440000</v>
      </c>
      <c r="G292" s="109" t="s">
        <v>60</v>
      </c>
      <c r="H292" s="109" t="s">
        <v>41</v>
      </c>
      <c r="I292" s="124">
        <v>13</v>
      </c>
      <c r="J292" s="74">
        <f t="shared" si="24"/>
        <v>5.01</v>
      </c>
      <c r="K292" s="74">
        <f t="shared" si="25"/>
        <v>65.13</v>
      </c>
      <c r="L292" s="110">
        <f t="shared" si="26"/>
        <v>0.90019960079840322</v>
      </c>
      <c r="M292" s="74">
        <f t="shared" si="27"/>
        <v>0.5</v>
      </c>
      <c r="N292" s="74">
        <f t="shared" si="28"/>
        <v>6.5</v>
      </c>
      <c r="O292" s="73" t="s">
        <v>74</v>
      </c>
      <c r="P292" s="209" t="s">
        <v>53</v>
      </c>
      <c r="Q292" s="127">
        <f t="shared" si="29"/>
        <v>2.85</v>
      </c>
      <c r="R292" s="128">
        <v>3</v>
      </c>
      <c r="S292" s="118">
        <v>22.82</v>
      </c>
      <c r="T292" s="122"/>
    </row>
    <row r="293" spans="1:20" s="123" customFormat="1" ht="78.75" x14ac:dyDescent="0.25">
      <c r="A293" s="72">
        <v>277</v>
      </c>
      <c r="B293" s="125" t="s">
        <v>332</v>
      </c>
      <c r="C293" s="109" t="s">
        <v>59</v>
      </c>
      <c r="D293" s="125" t="s">
        <v>66</v>
      </c>
      <c r="E293" s="125" t="s">
        <v>66</v>
      </c>
      <c r="F293" s="210">
        <v>6204440000</v>
      </c>
      <c r="G293" s="109" t="s">
        <v>60</v>
      </c>
      <c r="H293" s="109" t="s">
        <v>41</v>
      </c>
      <c r="I293" s="124">
        <v>20</v>
      </c>
      <c r="J293" s="74">
        <f t="shared" si="24"/>
        <v>4.34</v>
      </c>
      <c r="K293" s="74">
        <f t="shared" si="25"/>
        <v>86.8</v>
      </c>
      <c r="L293" s="110">
        <f t="shared" si="26"/>
        <v>0.90092165898617516</v>
      </c>
      <c r="M293" s="74">
        <f t="shared" si="27"/>
        <v>0.43</v>
      </c>
      <c r="N293" s="74">
        <f t="shared" si="28"/>
        <v>8.6</v>
      </c>
      <c r="O293" s="73" t="s">
        <v>74</v>
      </c>
      <c r="P293" s="209" t="s">
        <v>53</v>
      </c>
      <c r="Q293" s="127">
        <f t="shared" si="29"/>
        <v>3.8</v>
      </c>
      <c r="R293" s="128">
        <v>4</v>
      </c>
      <c r="S293" s="220">
        <v>22.82</v>
      </c>
      <c r="T293" s="122"/>
    </row>
    <row r="294" spans="1:20" s="123" customFormat="1" ht="63" x14ac:dyDescent="0.25">
      <c r="A294" s="72">
        <v>278</v>
      </c>
      <c r="B294" s="125" t="s">
        <v>331</v>
      </c>
      <c r="C294" s="109" t="s">
        <v>59</v>
      </c>
      <c r="D294" s="124" t="s">
        <v>62</v>
      </c>
      <c r="E294" s="124" t="s">
        <v>62</v>
      </c>
      <c r="F294" s="210">
        <v>6204440000</v>
      </c>
      <c r="G294" s="109" t="s">
        <v>60</v>
      </c>
      <c r="H294" s="109" t="s">
        <v>41</v>
      </c>
      <c r="I294" s="124">
        <v>20</v>
      </c>
      <c r="J294" s="74">
        <f t="shared" si="24"/>
        <v>24.400000000000002</v>
      </c>
      <c r="K294" s="74">
        <f t="shared" si="25"/>
        <v>488</v>
      </c>
      <c r="L294" s="110">
        <f t="shared" si="26"/>
        <v>0.9</v>
      </c>
      <c r="M294" s="74">
        <f t="shared" si="27"/>
        <v>2.44</v>
      </c>
      <c r="N294" s="74">
        <f t="shared" si="28"/>
        <v>48.8</v>
      </c>
      <c r="O294" s="73" t="s">
        <v>74</v>
      </c>
      <c r="P294" s="209" t="s">
        <v>53</v>
      </c>
      <c r="Q294" s="127">
        <f t="shared" si="29"/>
        <v>21.380000000000003</v>
      </c>
      <c r="R294" s="128">
        <v>22.5</v>
      </c>
      <c r="S294" s="118">
        <v>22.82</v>
      </c>
      <c r="T294" s="122"/>
    </row>
    <row r="295" spans="1:20" s="123" customFormat="1" ht="78.75" x14ac:dyDescent="0.25">
      <c r="A295" s="72">
        <v>279</v>
      </c>
      <c r="B295" s="125" t="s">
        <v>332</v>
      </c>
      <c r="C295" s="109" t="s">
        <v>59</v>
      </c>
      <c r="D295" s="125" t="s">
        <v>376</v>
      </c>
      <c r="E295" s="125" t="s">
        <v>376</v>
      </c>
      <c r="F295" s="209">
        <v>6204440000</v>
      </c>
      <c r="G295" s="109" t="s">
        <v>60</v>
      </c>
      <c r="H295" s="109" t="s">
        <v>41</v>
      </c>
      <c r="I295" s="125">
        <v>25</v>
      </c>
      <c r="J295" s="74">
        <f t="shared" si="24"/>
        <v>10.24</v>
      </c>
      <c r="K295" s="74">
        <f t="shared" si="25"/>
        <v>256</v>
      </c>
      <c r="L295" s="110">
        <f t="shared" si="26"/>
        <v>0.900390625</v>
      </c>
      <c r="M295" s="74">
        <f t="shared" si="27"/>
        <v>1.02</v>
      </c>
      <c r="N295" s="74">
        <f t="shared" si="28"/>
        <v>25.5</v>
      </c>
      <c r="O295" s="73" t="s">
        <v>74</v>
      </c>
      <c r="P295" s="209">
        <v>1</v>
      </c>
      <c r="Q295" s="127">
        <f t="shared" si="29"/>
        <v>11.21</v>
      </c>
      <c r="R295" s="129">
        <v>11.8</v>
      </c>
      <c r="S295" s="220">
        <v>22.82</v>
      </c>
      <c r="T295" s="122"/>
    </row>
    <row r="296" spans="1:20" s="123" customFormat="1" ht="63" x14ac:dyDescent="0.25">
      <c r="A296" s="72">
        <v>280</v>
      </c>
      <c r="B296" s="125" t="s">
        <v>331</v>
      </c>
      <c r="C296" s="109" t="s">
        <v>59</v>
      </c>
      <c r="D296" s="125" t="s">
        <v>358</v>
      </c>
      <c r="E296" s="125" t="s">
        <v>358</v>
      </c>
      <c r="F296" s="209">
        <v>6204440000</v>
      </c>
      <c r="G296" s="109" t="s">
        <v>60</v>
      </c>
      <c r="H296" s="109" t="s">
        <v>41</v>
      </c>
      <c r="I296" s="125">
        <v>30</v>
      </c>
      <c r="J296" s="74">
        <f t="shared" si="24"/>
        <v>10.119999999999999</v>
      </c>
      <c r="K296" s="74">
        <f t="shared" si="25"/>
        <v>303.60000000000002</v>
      </c>
      <c r="L296" s="110">
        <f t="shared" si="26"/>
        <v>0.90019762845849804</v>
      </c>
      <c r="M296" s="74">
        <f t="shared" si="27"/>
        <v>1.01</v>
      </c>
      <c r="N296" s="74">
        <f t="shared" si="28"/>
        <v>30.3</v>
      </c>
      <c r="O296" s="73" t="s">
        <v>74</v>
      </c>
      <c r="P296" s="209">
        <v>1</v>
      </c>
      <c r="Q296" s="127">
        <f t="shared" si="29"/>
        <v>13.3</v>
      </c>
      <c r="R296" s="129">
        <v>14</v>
      </c>
      <c r="S296" s="118">
        <v>22.82</v>
      </c>
      <c r="T296" s="122"/>
    </row>
    <row r="297" spans="1:20" s="123" customFormat="1" ht="47.25" x14ac:dyDescent="0.25">
      <c r="A297" s="72">
        <v>281</v>
      </c>
      <c r="B297" s="125" t="s">
        <v>335</v>
      </c>
      <c r="C297" s="109" t="s">
        <v>59</v>
      </c>
      <c r="D297" s="125" t="s">
        <v>353</v>
      </c>
      <c r="E297" s="125" t="s">
        <v>353</v>
      </c>
      <c r="F297" s="109">
        <v>6204520000</v>
      </c>
      <c r="G297" s="125" t="s">
        <v>60</v>
      </c>
      <c r="H297" s="109" t="s">
        <v>41</v>
      </c>
      <c r="I297" s="125">
        <v>6</v>
      </c>
      <c r="J297" s="74">
        <f t="shared" si="24"/>
        <v>3.0199999999999996</v>
      </c>
      <c r="K297" s="74">
        <f t="shared" si="25"/>
        <v>18.12</v>
      </c>
      <c r="L297" s="110">
        <f t="shared" si="26"/>
        <v>0.90066225165562908</v>
      </c>
      <c r="M297" s="74">
        <f t="shared" si="27"/>
        <v>0.3</v>
      </c>
      <c r="N297" s="74">
        <f t="shared" si="28"/>
        <v>1.8</v>
      </c>
      <c r="O297" s="73" t="s">
        <v>74</v>
      </c>
      <c r="P297" s="209" t="s">
        <v>53</v>
      </c>
      <c r="Q297" s="127">
        <f t="shared" si="29"/>
        <v>0.95</v>
      </c>
      <c r="R297" s="129">
        <v>1</v>
      </c>
      <c r="S297" s="220">
        <v>19.02</v>
      </c>
      <c r="T297" s="122"/>
    </row>
    <row r="298" spans="1:20" s="123" customFormat="1" ht="63" x14ac:dyDescent="0.25">
      <c r="A298" s="72">
        <v>282</v>
      </c>
      <c r="B298" s="125" t="s">
        <v>336</v>
      </c>
      <c r="C298" s="109" t="s">
        <v>59</v>
      </c>
      <c r="D298" s="125" t="s">
        <v>362</v>
      </c>
      <c r="E298" s="125" t="s">
        <v>362</v>
      </c>
      <c r="F298" s="109">
        <v>6204520000</v>
      </c>
      <c r="G298" s="109" t="s">
        <v>60</v>
      </c>
      <c r="H298" s="109" t="s">
        <v>41</v>
      </c>
      <c r="I298" s="125">
        <v>15</v>
      </c>
      <c r="J298" s="74">
        <f t="shared" si="24"/>
        <v>6.3999999999999995</v>
      </c>
      <c r="K298" s="74">
        <f t="shared" si="25"/>
        <v>96</v>
      </c>
      <c r="L298" s="110">
        <f t="shared" si="26"/>
        <v>0.9</v>
      </c>
      <c r="M298" s="74">
        <f t="shared" si="27"/>
        <v>0.64</v>
      </c>
      <c r="N298" s="74">
        <f t="shared" si="28"/>
        <v>9.6</v>
      </c>
      <c r="O298" s="73" t="s">
        <v>74</v>
      </c>
      <c r="P298" s="209" t="s">
        <v>53</v>
      </c>
      <c r="Q298" s="127">
        <f t="shared" si="29"/>
        <v>5.04</v>
      </c>
      <c r="R298" s="129">
        <v>5.3</v>
      </c>
      <c r="S298" s="118">
        <v>19.02</v>
      </c>
      <c r="T298" s="122"/>
    </row>
    <row r="299" spans="1:20" s="123" customFormat="1" ht="47.25" x14ac:dyDescent="0.25">
      <c r="A299" s="72">
        <v>283</v>
      </c>
      <c r="B299" s="125" t="s">
        <v>337</v>
      </c>
      <c r="C299" s="109" t="s">
        <v>59</v>
      </c>
      <c r="D299" s="125" t="s">
        <v>363</v>
      </c>
      <c r="E299" s="125" t="s">
        <v>363</v>
      </c>
      <c r="F299" s="125">
        <v>6204530000</v>
      </c>
      <c r="G299" s="125" t="s">
        <v>60</v>
      </c>
      <c r="H299" s="109" t="s">
        <v>41</v>
      </c>
      <c r="I299" s="125">
        <v>72</v>
      </c>
      <c r="J299" s="74">
        <f t="shared" si="24"/>
        <v>4.26</v>
      </c>
      <c r="K299" s="74">
        <f t="shared" si="25"/>
        <v>306.72000000000003</v>
      </c>
      <c r="L299" s="110">
        <f t="shared" si="26"/>
        <v>0.89906103286384975</v>
      </c>
      <c r="M299" s="74">
        <f t="shared" si="27"/>
        <v>0.43</v>
      </c>
      <c r="N299" s="74">
        <f t="shared" si="28"/>
        <v>30.96</v>
      </c>
      <c r="O299" s="73" t="s">
        <v>74</v>
      </c>
      <c r="P299" s="209" t="s">
        <v>53</v>
      </c>
      <c r="Q299" s="127">
        <f t="shared" si="29"/>
        <v>11.78</v>
      </c>
      <c r="R299" s="129">
        <v>12.4</v>
      </c>
      <c r="S299" s="220">
        <v>26.02</v>
      </c>
      <c r="T299" s="122"/>
    </row>
    <row r="300" spans="1:20" s="123" customFormat="1" ht="47.25" x14ac:dyDescent="0.25">
      <c r="A300" s="72">
        <v>284</v>
      </c>
      <c r="B300" s="125" t="s">
        <v>95</v>
      </c>
      <c r="C300" s="109" t="s">
        <v>59</v>
      </c>
      <c r="D300" s="125" t="s">
        <v>377</v>
      </c>
      <c r="E300" s="125" t="s">
        <v>377</v>
      </c>
      <c r="F300" s="109">
        <v>6204623900</v>
      </c>
      <c r="G300" s="125" t="s">
        <v>60</v>
      </c>
      <c r="H300" s="109" t="s">
        <v>41</v>
      </c>
      <c r="I300" s="125">
        <v>8</v>
      </c>
      <c r="J300" s="74">
        <f t="shared" si="24"/>
        <v>15.82</v>
      </c>
      <c r="K300" s="74">
        <f t="shared" si="25"/>
        <v>126.56</v>
      </c>
      <c r="L300" s="110">
        <f t="shared" si="26"/>
        <v>0.90012642225031603</v>
      </c>
      <c r="M300" s="74">
        <f t="shared" si="27"/>
        <v>1.58</v>
      </c>
      <c r="N300" s="74">
        <f t="shared" si="28"/>
        <v>12.64</v>
      </c>
      <c r="O300" s="73" t="s">
        <v>74</v>
      </c>
      <c r="P300" s="209" t="s">
        <v>53</v>
      </c>
      <c r="Q300" s="127">
        <f t="shared" si="29"/>
        <v>6.65</v>
      </c>
      <c r="R300" s="129">
        <v>7</v>
      </c>
      <c r="S300" s="118">
        <v>19.02</v>
      </c>
      <c r="T300" s="122"/>
    </row>
    <row r="301" spans="1:20" s="123" customFormat="1" ht="63" x14ac:dyDescent="0.25">
      <c r="A301" s="72">
        <v>285</v>
      </c>
      <c r="B301" s="125" t="s">
        <v>94</v>
      </c>
      <c r="C301" s="109" t="s">
        <v>59</v>
      </c>
      <c r="D301" s="109" t="s">
        <v>64</v>
      </c>
      <c r="E301" s="109" t="s">
        <v>64</v>
      </c>
      <c r="F301" s="109">
        <v>6204623900</v>
      </c>
      <c r="G301" s="109" t="s">
        <v>60</v>
      </c>
      <c r="H301" s="109" t="s">
        <v>41</v>
      </c>
      <c r="I301" s="109">
        <v>10</v>
      </c>
      <c r="J301" s="74">
        <f t="shared" si="24"/>
        <v>8.51</v>
      </c>
      <c r="K301" s="74">
        <f t="shared" si="25"/>
        <v>85.1</v>
      </c>
      <c r="L301" s="110">
        <f t="shared" si="26"/>
        <v>0.90011750881316099</v>
      </c>
      <c r="M301" s="74">
        <f t="shared" si="27"/>
        <v>0.85</v>
      </c>
      <c r="N301" s="74">
        <f t="shared" si="28"/>
        <v>8.5</v>
      </c>
      <c r="O301" s="73" t="s">
        <v>74</v>
      </c>
      <c r="P301" s="209" t="s">
        <v>53</v>
      </c>
      <c r="Q301" s="127">
        <f t="shared" si="29"/>
        <v>4.47</v>
      </c>
      <c r="R301" s="120">
        <v>4.7</v>
      </c>
      <c r="S301" s="220">
        <v>19.02</v>
      </c>
      <c r="T301" s="122"/>
    </row>
    <row r="302" spans="1:20" s="123" customFormat="1" ht="47.25" x14ac:dyDescent="0.25">
      <c r="A302" s="72">
        <v>286</v>
      </c>
      <c r="B302" s="125" t="s">
        <v>95</v>
      </c>
      <c r="C302" s="109" t="s">
        <v>59</v>
      </c>
      <c r="D302" s="125" t="s">
        <v>64</v>
      </c>
      <c r="E302" s="125" t="s">
        <v>64</v>
      </c>
      <c r="F302" s="109">
        <v>6204623900</v>
      </c>
      <c r="G302" s="109" t="s">
        <v>60</v>
      </c>
      <c r="H302" s="109" t="s">
        <v>41</v>
      </c>
      <c r="I302" s="125">
        <v>21</v>
      </c>
      <c r="J302" s="74">
        <f t="shared" si="24"/>
        <v>5.17</v>
      </c>
      <c r="K302" s="74">
        <f t="shared" si="25"/>
        <v>108.57</v>
      </c>
      <c r="L302" s="110">
        <f t="shared" si="26"/>
        <v>0.89941972920696323</v>
      </c>
      <c r="M302" s="74">
        <f t="shared" si="27"/>
        <v>0.52</v>
      </c>
      <c r="N302" s="74">
        <f t="shared" si="28"/>
        <v>10.92</v>
      </c>
      <c r="O302" s="73" t="s">
        <v>74</v>
      </c>
      <c r="P302" s="209" t="s">
        <v>53</v>
      </c>
      <c r="Q302" s="127">
        <f t="shared" si="29"/>
        <v>5.7</v>
      </c>
      <c r="R302" s="129">
        <v>6</v>
      </c>
      <c r="S302" s="118">
        <v>19.02</v>
      </c>
      <c r="T302" s="122"/>
    </row>
    <row r="303" spans="1:20" s="123" customFormat="1" ht="47.25" x14ac:dyDescent="0.25">
      <c r="A303" s="72">
        <v>287</v>
      </c>
      <c r="B303" s="125" t="s">
        <v>95</v>
      </c>
      <c r="C303" s="109" t="s">
        <v>59</v>
      </c>
      <c r="D303" s="125" t="s">
        <v>64</v>
      </c>
      <c r="E303" s="125" t="s">
        <v>64</v>
      </c>
      <c r="F303" s="109">
        <v>6204623900</v>
      </c>
      <c r="G303" s="109" t="s">
        <v>60</v>
      </c>
      <c r="H303" s="109" t="s">
        <v>41</v>
      </c>
      <c r="I303" s="124">
        <v>25</v>
      </c>
      <c r="J303" s="74">
        <f t="shared" si="24"/>
        <v>5.79</v>
      </c>
      <c r="K303" s="74">
        <f t="shared" si="25"/>
        <v>144.75</v>
      </c>
      <c r="L303" s="110">
        <f t="shared" si="26"/>
        <v>0.89982728842832471</v>
      </c>
      <c r="M303" s="74">
        <f t="shared" si="27"/>
        <v>0.57999999999999996</v>
      </c>
      <c r="N303" s="74">
        <f t="shared" si="28"/>
        <v>14.5</v>
      </c>
      <c r="O303" s="73" t="s">
        <v>74</v>
      </c>
      <c r="P303" s="209" t="s">
        <v>53</v>
      </c>
      <c r="Q303" s="127">
        <f t="shared" si="29"/>
        <v>7.6</v>
      </c>
      <c r="R303" s="128">
        <v>8</v>
      </c>
      <c r="S303" s="220">
        <v>19.02</v>
      </c>
      <c r="T303" s="122"/>
    </row>
    <row r="304" spans="1:20" s="123" customFormat="1" ht="63" x14ac:dyDescent="0.25">
      <c r="A304" s="72">
        <v>288</v>
      </c>
      <c r="B304" s="125" t="s">
        <v>338</v>
      </c>
      <c r="C304" s="109" t="s">
        <v>59</v>
      </c>
      <c r="D304" s="125" t="s">
        <v>378</v>
      </c>
      <c r="E304" s="125" t="s">
        <v>378</v>
      </c>
      <c r="F304" s="125">
        <v>6204631800</v>
      </c>
      <c r="G304" s="125" t="s">
        <v>60</v>
      </c>
      <c r="H304" s="109" t="s">
        <v>41</v>
      </c>
      <c r="I304" s="125">
        <v>48</v>
      </c>
      <c r="J304" s="74">
        <f t="shared" si="24"/>
        <v>2.5799999999999996</v>
      </c>
      <c r="K304" s="74">
        <f t="shared" si="25"/>
        <v>123.84</v>
      </c>
      <c r="L304" s="110">
        <f t="shared" si="26"/>
        <v>0.89922480620155043</v>
      </c>
      <c r="M304" s="74">
        <f t="shared" si="27"/>
        <v>0.26</v>
      </c>
      <c r="N304" s="74">
        <f t="shared" si="28"/>
        <v>12.48</v>
      </c>
      <c r="O304" s="73" t="s">
        <v>74</v>
      </c>
      <c r="P304" s="209" t="s">
        <v>53</v>
      </c>
      <c r="Q304" s="127">
        <f t="shared" si="29"/>
        <v>4.75</v>
      </c>
      <c r="R304" s="129">
        <v>5</v>
      </c>
      <c r="S304" s="118">
        <v>26.02</v>
      </c>
      <c r="T304" s="122"/>
    </row>
    <row r="305" spans="1:21" s="123" customFormat="1" ht="63" x14ac:dyDescent="0.25">
      <c r="A305" s="72">
        <v>289</v>
      </c>
      <c r="B305" s="125" t="s">
        <v>339</v>
      </c>
      <c r="C305" s="109" t="s">
        <v>59</v>
      </c>
      <c r="D305" s="124" t="s">
        <v>373</v>
      </c>
      <c r="E305" s="124" t="s">
        <v>373</v>
      </c>
      <c r="F305" s="210">
        <v>6204631800</v>
      </c>
      <c r="G305" s="109" t="s">
        <v>60</v>
      </c>
      <c r="H305" s="109" t="s">
        <v>41</v>
      </c>
      <c r="I305" s="124">
        <v>57</v>
      </c>
      <c r="J305" s="74">
        <f t="shared" si="24"/>
        <v>11.28</v>
      </c>
      <c r="K305" s="74">
        <f t="shared" si="25"/>
        <v>642.96</v>
      </c>
      <c r="L305" s="110">
        <f t="shared" si="26"/>
        <v>0.89982269503546097</v>
      </c>
      <c r="M305" s="74">
        <f t="shared" si="27"/>
        <v>1.1299999999999999</v>
      </c>
      <c r="N305" s="74">
        <f t="shared" si="28"/>
        <v>64.41</v>
      </c>
      <c r="O305" s="73" t="s">
        <v>74</v>
      </c>
      <c r="P305" s="209" t="s">
        <v>53</v>
      </c>
      <c r="Q305" s="127">
        <f t="shared" si="29"/>
        <v>24.7</v>
      </c>
      <c r="R305" s="128">
        <v>26</v>
      </c>
      <c r="S305" s="220">
        <v>26.02</v>
      </c>
      <c r="T305" s="122"/>
    </row>
    <row r="306" spans="1:21" s="123" customFormat="1" ht="63" x14ac:dyDescent="0.25">
      <c r="A306" s="72">
        <v>290</v>
      </c>
      <c r="B306" s="125" t="s">
        <v>338</v>
      </c>
      <c r="C306" s="109" t="s">
        <v>59</v>
      </c>
      <c r="D306" s="125" t="s">
        <v>368</v>
      </c>
      <c r="E306" s="125" t="s">
        <v>368</v>
      </c>
      <c r="F306" s="125">
        <v>6204631800</v>
      </c>
      <c r="G306" s="125" t="s">
        <v>60</v>
      </c>
      <c r="H306" s="109" t="s">
        <v>41</v>
      </c>
      <c r="I306" s="125">
        <v>66</v>
      </c>
      <c r="J306" s="74">
        <f t="shared" si="24"/>
        <v>6.67</v>
      </c>
      <c r="K306" s="74">
        <f t="shared" si="25"/>
        <v>440.22</v>
      </c>
      <c r="L306" s="110">
        <f t="shared" si="26"/>
        <v>0.8995502248875562</v>
      </c>
      <c r="M306" s="74">
        <f t="shared" si="27"/>
        <v>0.67</v>
      </c>
      <c r="N306" s="74">
        <f t="shared" si="28"/>
        <v>44.22</v>
      </c>
      <c r="O306" s="73" t="s">
        <v>74</v>
      </c>
      <c r="P306" s="209">
        <v>1</v>
      </c>
      <c r="Q306" s="127">
        <f t="shared" si="29"/>
        <v>16.91</v>
      </c>
      <c r="R306" s="129">
        <v>17.8</v>
      </c>
      <c r="S306" s="118">
        <v>26.02</v>
      </c>
      <c r="T306" s="122"/>
    </row>
    <row r="307" spans="1:21" s="123" customFormat="1" ht="63" x14ac:dyDescent="0.25">
      <c r="A307" s="72">
        <v>291</v>
      </c>
      <c r="B307" s="125" t="s">
        <v>339</v>
      </c>
      <c r="C307" s="109" t="s">
        <v>59</v>
      </c>
      <c r="D307" s="124" t="s">
        <v>373</v>
      </c>
      <c r="E307" s="124" t="s">
        <v>373</v>
      </c>
      <c r="F307" s="210">
        <v>6204631800</v>
      </c>
      <c r="G307" s="109" t="s">
        <v>60</v>
      </c>
      <c r="H307" s="109" t="s">
        <v>41</v>
      </c>
      <c r="I307" s="124">
        <v>72</v>
      </c>
      <c r="J307" s="74">
        <f t="shared" si="24"/>
        <v>11.03</v>
      </c>
      <c r="K307" s="74">
        <f t="shared" si="25"/>
        <v>794.16</v>
      </c>
      <c r="L307" s="110">
        <f t="shared" si="26"/>
        <v>0.90027198549410692</v>
      </c>
      <c r="M307" s="74">
        <f t="shared" si="27"/>
        <v>1.1000000000000001</v>
      </c>
      <c r="N307" s="74">
        <f t="shared" si="28"/>
        <v>79.2</v>
      </c>
      <c r="O307" s="73" t="s">
        <v>74</v>
      </c>
      <c r="P307" s="209" t="s">
        <v>53</v>
      </c>
      <c r="Q307" s="127">
        <f t="shared" si="29"/>
        <v>30.5</v>
      </c>
      <c r="R307" s="128">
        <v>32.1</v>
      </c>
      <c r="S307" s="220">
        <v>26.02</v>
      </c>
      <c r="T307" s="122"/>
    </row>
    <row r="308" spans="1:21" s="123" customFormat="1" ht="63" x14ac:dyDescent="0.25">
      <c r="A308" s="72">
        <v>292</v>
      </c>
      <c r="B308" s="125" t="s">
        <v>340</v>
      </c>
      <c r="C308" s="109" t="s">
        <v>59</v>
      </c>
      <c r="D308" s="109" t="s">
        <v>371</v>
      </c>
      <c r="E308" s="109" t="s">
        <v>371</v>
      </c>
      <c r="F308" s="208">
        <v>6204633900</v>
      </c>
      <c r="G308" s="125" t="s">
        <v>60</v>
      </c>
      <c r="H308" s="109" t="s">
        <v>41</v>
      </c>
      <c r="I308" s="125">
        <v>20</v>
      </c>
      <c r="J308" s="74">
        <f t="shared" si="24"/>
        <v>12.93</v>
      </c>
      <c r="K308" s="74">
        <f t="shared" si="25"/>
        <v>258.60000000000002</v>
      </c>
      <c r="L308" s="110">
        <f t="shared" si="26"/>
        <v>0.90023201856148494</v>
      </c>
      <c r="M308" s="74">
        <f t="shared" si="27"/>
        <v>1.29</v>
      </c>
      <c r="N308" s="74">
        <f t="shared" si="28"/>
        <v>25.8</v>
      </c>
      <c r="O308" s="73" t="s">
        <v>74</v>
      </c>
      <c r="P308" s="209">
        <v>1</v>
      </c>
      <c r="Q308" s="127">
        <f t="shared" si="29"/>
        <v>7.6</v>
      </c>
      <c r="R308" s="129">
        <v>8</v>
      </c>
      <c r="S308" s="118">
        <v>34.020000000000003</v>
      </c>
      <c r="T308" s="122"/>
    </row>
    <row r="309" spans="1:21" s="123" customFormat="1" ht="78.75" x14ac:dyDescent="0.25">
      <c r="A309" s="72">
        <v>293</v>
      </c>
      <c r="B309" s="125" t="s">
        <v>341</v>
      </c>
      <c r="C309" s="109" t="s">
        <v>59</v>
      </c>
      <c r="D309" s="125" t="s">
        <v>350</v>
      </c>
      <c r="E309" s="125" t="s">
        <v>350</v>
      </c>
      <c r="F309" s="208">
        <v>6206300000</v>
      </c>
      <c r="G309" s="125" t="s">
        <v>60</v>
      </c>
      <c r="H309" s="109" t="s">
        <v>41</v>
      </c>
      <c r="I309" s="125">
        <v>2</v>
      </c>
      <c r="J309" s="74">
        <f t="shared" si="24"/>
        <v>9.0399999999999991</v>
      </c>
      <c r="K309" s="74">
        <f t="shared" si="25"/>
        <v>18.079999999999998</v>
      </c>
      <c r="L309" s="110">
        <f t="shared" si="26"/>
        <v>0.90044247787610621</v>
      </c>
      <c r="M309" s="74">
        <f t="shared" si="27"/>
        <v>0.9</v>
      </c>
      <c r="N309" s="74">
        <f t="shared" si="28"/>
        <v>1.8</v>
      </c>
      <c r="O309" s="73" t="s">
        <v>74</v>
      </c>
      <c r="P309" s="209" t="s">
        <v>53</v>
      </c>
      <c r="Q309" s="127">
        <f t="shared" si="29"/>
        <v>0.95</v>
      </c>
      <c r="R309" s="129">
        <v>1</v>
      </c>
      <c r="S309" s="220">
        <v>19.02</v>
      </c>
      <c r="T309" s="122"/>
    </row>
    <row r="310" spans="1:21" s="123" customFormat="1" ht="63" x14ac:dyDescent="0.25">
      <c r="A310" s="72">
        <v>294</v>
      </c>
      <c r="B310" s="125" t="s">
        <v>342</v>
      </c>
      <c r="C310" s="109" t="s">
        <v>59</v>
      </c>
      <c r="D310" s="125" t="s">
        <v>66</v>
      </c>
      <c r="E310" s="125" t="s">
        <v>66</v>
      </c>
      <c r="F310" s="208">
        <v>6206300000</v>
      </c>
      <c r="G310" s="109" t="s">
        <v>60</v>
      </c>
      <c r="H310" s="109" t="s">
        <v>41</v>
      </c>
      <c r="I310" s="124">
        <v>3</v>
      </c>
      <c r="J310" s="74">
        <f t="shared" ref="J310:J318" si="30">ROUNDUP(S310*Q310/I310,2)</f>
        <v>4.8199999999999994</v>
      </c>
      <c r="K310" s="74">
        <f t="shared" si="25"/>
        <v>14.46</v>
      </c>
      <c r="L310" s="110">
        <f t="shared" si="26"/>
        <v>0.90041493775933612</v>
      </c>
      <c r="M310" s="74">
        <f t="shared" si="27"/>
        <v>0.48</v>
      </c>
      <c r="N310" s="74">
        <f t="shared" si="28"/>
        <v>1.44</v>
      </c>
      <c r="O310" s="73" t="s">
        <v>74</v>
      </c>
      <c r="P310" s="209" t="s">
        <v>53</v>
      </c>
      <c r="Q310" s="127">
        <f t="shared" si="29"/>
        <v>0.76</v>
      </c>
      <c r="R310" s="128">
        <v>0.8</v>
      </c>
      <c r="S310" s="118">
        <v>19.02</v>
      </c>
      <c r="T310" s="122"/>
    </row>
    <row r="311" spans="1:21" s="123" customFormat="1" ht="63" x14ac:dyDescent="0.25">
      <c r="A311" s="72">
        <v>295</v>
      </c>
      <c r="B311" s="125" t="s">
        <v>342</v>
      </c>
      <c r="C311" s="109" t="s">
        <v>59</v>
      </c>
      <c r="D311" s="125" t="s">
        <v>66</v>
      </c>
      <c r="E311" s="125" t="s">
        <v>66</v>
      </c>
      <c r="F311" s="208">
        <v>6206300000</v>
      </c>
      <c r="G311" s="125" t="s">
        <v>60</v>
      </c>
      <c r="H311" s="109" t="s">
        <v>41</v>
      </c>
      <c r="I311" s="125">
        <v>9</v>
      </c>
      <c r="J311" s="74">
        <f t="shared" si="30"/>
        <v>2.0099999999999998</v>
      </c>
      <c r="K311" s="74">
        <f t="shared" si="25"/>
        <v>18.09</v>
      </c>
      <c r="L311" s="110">
        <f t="shared" si="26"/>
        <v>0.90049751243781095</v>
      </c>
      <c r="M311" s="74">
        <f t="shared" si="27"/>
        <v>0.2</v>
      </c>
      <c r="N311" s="74">
        <f t="shared" si="28"/>
        <v>1.8</v>
      </c>
      <c r="O311" s="73" t="s">
        <v>74</v>
      </c>
      <c r="P311" s="209" t="s">
        <v>53</v>
      </c>
      <c r="Q311" s="127">
        <f t="shared" si="29"/>
        <v>0.95</v>
      </c>
      <c r="R311" s="129">
        <v>1</v>
      </c>
      <c r="S311" s="220">
        <v>19.02</v>
      </c>
      <c r="T311" s="122"/>
    </row>
    <row r="312" spans="1:21" s="123" customFormat="1" ht="78.75" x14ac:dyDescent="0.25">
      <c r="A312" s="72">
        <v>296</v>
      </c>
      <c r="B312" s="125" t="s">
        <v>343</v>
      </c>
      <c r="C312" s="109" t="s">
        <v>59</v>
      </c>
      <c r="D312" s="125" t="s">
        <v>66</v>
      </c>
      <c r="E312" s="125" t="s">
        <v>66</v>
      </c>
      <c r="F312" s="208">
        <v>6206300000</v>
      </c>
      <c r="G312" s="109" t="s">
        <v>60</v>
      </c>
      <c r="H312" s="109" t="s">
        <v>41</v>
      </c>
      <c r="I312" s="124">
        <v>30</v>
      </c>
      <c r="J312" s="74">
        <f t="shared" si="30"/>
        <v>4.8199999999999994</v>
      </c>
      <c r="K312" s="74">
        <f t="shared" si="25"/>
        <v>144.6</v>
      </c>
      <c r="L312" s="110">
        <f t="shared" si="26"/>
        <v>0.90041493775933612</v>
      </c>
      <c r="M312" s="74">
        <f t="shared" si="27"/>
        <v>0.48</v>
      </c>
      <c r="N312" s="74">
        <f t="shared" si="28"/>
        <v>14.4</v>
      </c>
      <c r="O312" s="73" t="s">
        <v>74</v>
      </c>
      <c r="P312" s="209" t="s">
        <v>53</v>
      </c>
      <c r="Q312" s="127">
        <f t="shared" si="29"/>
        <v>7.6</v>
      </c>
      <c r="R312" s="128">
        <v>8</v>
      </c>
      <c r="S312" s="118">
        <v>19.02</v>
      </c>
      <c r="T312" s="122"/>
    </row>
    <row r="313" spans="1:21" s="123" customFormat="1" ht="63" x14ac:dyDescent="0.25">
      <c r="A313" s="72">
        <v>297</v>
      </c>
      <c r="B313" s="125" t="s">
        <v>342</v>
      </c>
      <c r="C313" s="109" t="s">
        <v>59</v>
      </c>
      <c r="D313" s="109" t="s">
        <v>275</v>
      </c>
      <c r="E313" s="109" t="s">
        <v>275</v>
      </c>
      <c r="F313" s="208">
        <v>6206300000</v>
      </c>
      <c r="G313" s="109" t="s">
        <v>60</v>
      </c>
      <c r="H313" s="109" t="s">
        <v>41</v>
      </c>
      <c r="I313" s="109">
        <v>30</v>
      </c>
      <c r="J313" s="74">
        <f t="shared" si="30"/>
        <v>2.4099999999999997</v>
      </c>
      <c r="K313" s="74">
        <f t="shared" si="25"/>
        <v>72.3</v>
      </c>
      <c r="L313" s="110">
        <f t="shared" si="26"/>
        <v>0.90041493775933612</v>
      </c>
      <c r="M313" s="74">
        <f t="shared" si="27"/>
        <v>0.24</v>
      </c>
      <c r="N313" s="74">
        <f t="shared" si="28"/>
        <v>7.2</v>
      </c>
      <c r="O313" s="73" t="s">
        <v>74</v>
      </c>
      <c r="P313" s="209">
        <v>1</v>
      </c>
      <c r="Q313" s="127">
        <f t="shared" si="29"/>
        <v>3.8</v>
      </c>
      <c r="R313" s="120">
        <v>4</v>
      </c>
      <c r="S313" s="220">
        <v>19.02</v>
      </c>
      <c r="T313" s="122"/>
    </row>
    <row r="314" spans="1:21" s="123" customFormat="1" ht="78.75" x14ac:dyDescent="0.25">
      <c r="A314" s="72">
        <v>298</v>
      </c>
      <c r="B314" s="125" t="s">
        <v>344</v>
      </c>
      <c r="C314" s="109" t="s">
        <v>59</v>
      </c>
      <c r="D314" s="125" t="s">
        <v>66</v>
      </c>
      <c r="E314" s="125" t="s">
        <v>66</v>
      </c>
      <c r="F314" s="125">
        <v>6206400000</v>
      </c>
      <c r="G314" s="109" t="s">
        <v>60</v>
      </c>
      <c r="H314" s="109" t="s">
        <v>41</v>
      </c>
      <c r="I314" s="109">
        <v>15</v>
      </c>
      <c r="J314" s="74">
        <f t="shared" si="30"/>
        <v>3.3</v>
      </c>
      <c r="K314" s="74">
        <f t="shared" si="25"/>
        <v>49.5</v>
      </c>
      <c r="L314" s="110">
        <f t="shared" si="26"/>
        <v>0.9</v>
      </c>
      <c r="M314" s="74">
        <f t="shared" si="27"/>
        <v>0.33</v>
      </c>
      <c r="N314" s="74">
        <f t="shared" si="28"/>
        <v>4.95</v>
      </c>
      <c r="O314" s="73" t="s">
        <v>74</v>
      </c>
      <c r="P314" s="209" t="s">
        <v>53</v>
      </c>
      <c r="Q314" s="127">
        <f t="shared" si="29"/>
        <v>1.9</v>
      </c>
      <c r="R314" s="120">
        <v>2</v>
      </c>
      <c r="S314" s="118">
        <v>26.02</v>
      </c>
      <c r="T314" s="122"/>
    </row>
    <row r="315" spans="1:21" s="123" customFormat="1" ht="63" x14ac:dyDescent="0.25">
      <c r="A315" s="72">
        <v>299</v>
      </c>
      <c r="B315" s="125" t="s">
        <v>345</v>
      </c>
      <c r="C315" s="109" t="s">
        <v>59</v>
      </c>
      <c r="D315" s="125" t="s">
        <v>361</v>
      </c>
      <c r="E315" s="125" t="s">
        <v>361</v>
      </c>
      <c r="F315" s="125">
        <v>6206400000</v>
      </c>
      <c r="G315" s="125" t="s">
        <v>60</v>
      </c>
      <c r="H315" s="109" t="s">
        <v>41</v>
      </c>
      <c r="I315" s="125">
        <v>15</v>
      </c>
      <c r="J315" s="74">
        <f t="shared" si="30"/>
        <v>4.46</v>
      </c>
      <c r="K315" s="74">
        <f t="shared" si="25"/>
        <v>66.900000000000006</v>
      </c>
      <c r="L315" s="110">
        <f t="shared" si="26"/>
        <v>0.89910313901345296</v>
      </c>
      <c r="M315" s="74">
        <f t="shared" si="27"/>
        <v>0.45</v>
      </c>
      <c r="N315" s="74">
        <f t="shared" si="28"/>
        <v>6.75</v>
      </c>
      <c r="O315" s="73" t="s">
        <v>74</v>
      </c>
      <c r="P315" s="209" t="s">
        <v>53</v>
      </c>
      <c r="Q315" s="127">
        <f t="shared" si="29"/>
        <v>2.57</v>
      </c>
      <c r="R315" s="129">
        <v>2.7</v>
      </c>
      <c r="S315" s="220">
        <v>26.02</v>
      </c>
      <c r="T315" s="122"/>
    </row>
    <row r="316" spans="1:21" s="123" customFormat="1" ht="78.75" x14ac:dyDescent="0.25">
      <c r="A316" s="72">
        <v>300</v>
      </c>
      <c r="B316" s="125" t="s">
        <v>346</v>
      </c>
      <c r="C316" s="109" t="s">
        <v>59</v>
      </c>
      <c r="D316" s="124" t="s">
        <v>66</v>
      </c>
      <c r="E316" s="124" t="s">
        <v>66</v>
      </c>
      <c r="F316" s="210">
        <v>6206400000</v>
      </c>
      <c r="G316" s="109" t="s">
        <v>60</v>
      </c>
      <c r="H316" s="109" t="s">
        <v>41</v>
      </c>
      <c r="I316" s="124">
        <v>36</v>
      </c>
      <c r="J316" s="74">
        <f t="shared" si="30"/>
        <v>3.3699999999999997</v>
      </c>
      <c r="K316" s="74">
        <f t="shared" si="25"/>
        <v>121.32</v>
      </c>
      <c r="L316" s="110">
        <f t="shared" si="26"/>
        <v>0.89910979228486643</v>
      </c>
      <c r="M316" s="74">
        <f t="shared" si="27"/>
        <v>0.34</v>
      </c>
      <c r="N316" s="74">
        <f t="shared" si="28"/>
        <v>12.24</v>
      </c>
      <c r="O316" s="73" t="s">
        <v>74</v>
      </c>
      <c r="P316" s="209" t="s">
        <v>53</v>
      </c>
      <c r="Q316" s="127">
        <f t="shared" si="29"/>
        <v>4.66</v>
      </c>
      <c r="R316" s="128">
        <v>4.9000000000000004</v>
      </c>
      <c r="S316" s="118">
        <v>26.02</v>
      </c>
      <c r="T316" s="122"/>
    </row>
    <row r="317" spans="1:21" s="123" customFormat="1" ht="110.25" x14ac:dyDescent="0.25">
      <c r="A317" s="72">
        <v>301</v>
      </c>
      <c r="B317" s="125" t="s">
        <v>347</v>
      </c>
      <c r="C317" s="109" t="s">
        <v>59</v>
      </c>
      <c r="D317" s="109" t="s">
        <v>64</v>
      </c>
      <c r="E317" s="109" t="s">
        <v>64</v>
      </c>
      <c r="F317" s="208">
        <v>6211439000</v>
      </c>
      <c r="G317" s="109" t="s">
        <v>60</v>
      </c>
      <c r="H317" s="109" t="s">
        <v>41</v>
      </c>
      <c r="I317" s="124">
        <v>12</v>
      </c>
      <c r="J317" s="74">
        <f t="shared" si="30"/>
        <v>12.36</v>
      </c>
      <c r="K317" s="74">
        <f t="shared" si="25"/>
        <v>148.32</v>
      </c>
      <c r="L317" s="110">
        <f t="shared" si="26"/>
        <v>0.89967637540453071</v>
      </c>
      <c r="M317" s="74">
        <f t="shared" si="27"/>
        <v>1.24</v>
      </c>
      <c r="N317" s="74">
        <f t="shared" si="28"/>
        <v>14.88</v>
      </c>
      <c r="O317" s="73" t="s">
        <v>74</v>
      </c>
      <c r="P317" s="209" t="s">
        <v>53</v>
      </c>
      <c r="Q317" s="127">
        <f t="shared" si="29"/>
        <v>5.7</v>
      </c>
      <c r="R317" s="128">
        <v>6</v>
      </c>
      <c r="S317" s="119">
        <v>26.02</v>
      </c>
      <c r="T317" s="122"/>
    </row>
    <row r="318" spans="1:21" s="123" customFormat="1" ht="111" thickBot="1" x14ac:dyDescent="0.3">
      <c r="A318" s="216">
        <v>302</v>
      </c>
      <c r="B318" s="130" t="s">
        <v>348</v>
      </c>
      <c r="C318" s="92" t="s">
        <v>59</v>
      </c>
      <c r="D318" s="130" t="s">
        <v>64</v>
      </c>
      <c r="E318" s="130" t="s">
        <v>64</v>
      </c>
      <c r="F318" s="217">
        <v>6211439000</v>
      </c>
      <c r="G318" s="92" t="s">
        <v>60</v>
      </c>
      <c r="H318" s="92" t="s">
        <v>41</v>
      </c>
      <c r="I318" s="130">
        <v>18</v>
      </c>
      <c r="J318" s="90">
        <f t="shared" si="30"/>
        <v>17.860000000000003</v>
      </c>
      <c r="K318" s="90">
        <f t="shared" si="25"/>
        <v>321.48</v>
      </c>
      <c r="L318" s="112">
        <f t="shared" si="26"/>
        <v>0.89977603583426657</v>
      </c>
      <c r="M318" s="90">
        <f t="shared" si="27"/>
        <v>1.79</v>
      </c>
      <c r="N318" s="90">
        <f t="shared" si="28"/>
        <v>32.22</v>
      </c>
      <c r="O318" s="69" t="s">
        <v>74</v>
      </c>
      <c r="P318" s="217" t="s">
        <v>53</v>
      </c>
      <c r="Q318" s="131">
        <f t="shared" si="29"/>
        <v>12.35</v>
      </c>
      <c r="R318" s="218">
        <v>13</v>
      </c>
      <c r="S318" s="221">
        <v>26.02</v>
      </c>
      <c r="T318" s="122"/>
    </row>
    <row r="319" spans="1:21" ht="16.5" customHeight="1" thickBot="1" x14ac:dyDescent="0.3">
      <c r="A319" s="108" t="s">
        <v>45</v>
      </c>
      <c r="B319" s="105"/>
      <c r="C319" s="105"/>
      <c r="D319" s="105"/>
      <c r="E319" s="105"/>
      <c r="F319" s="105"/>
      <c r="G319" s="105"/>
      <c r="H319" s="106"/>
      <c r="I319" s="97">
        <f>SUM(I17:I318)</f>
        <v>10660</v>
      </c>
      <c r="J319" s="98"/>
      <c r="K319" s="107">
        <f>SUM(K17:K318)</f>
        <v>77373.260000000068</v>
      </c>
      <c r="L319" s="99"/>
      <c r="M319" s="100"/>
      <c r="N319" s="107">
        <f>SUM(N17:N318)</f>
        <v>7738.5699999999952</v>
      </c>
      <c r="O319" s="100"/>
      <c r="P319" s="211">
        <f>SUM(P17:P318)</f>
        <v>112</v>
      </c>
      <c r="Q319" s="101">
        <f>SUM(Q17:Q318)</f>
        <v>3205.9800000000014</v>
      </c>
      <c r="R319" s="102">
        <f>SUM(R17:R318)</f>
        <v>3374.3000000000006</v>
      </c>
      <c r="S319" s="119"/>
    </row>
    <row r="320" spans="1:21" ht="15.75" x14ac:dyDescent="0.25">
      <c r="A320" s="144"/>
      <c r="B320" s="139"/>
      <c r="C320" s="139"/>
      <c r="D320" s="139"/>
      <c r="E320" s="139"/>
      <c r="F320" s="139"/>
      <c r="G320" s="139"/>
      <c r="H320" s="139"/>
      <c r="I320" s="139"/>
      <c r="J320" s="139"/>
      <c r="K320" s="139"/>
      <c r="L320" s="139"/>
      <c r="M320" s="139"/>
      <c r="N320" s="139"/>
      <c r="O320" s="139"/>
      <c r="P320" s="139"/>
      <c r="Q320" s="186"/>
      <c r="R320" s="236"/>
      <c r="S320" s="1"/>
      <c r="T320"/>
      <c r="U320"/>
    </row>
    <row r="321" spans="1:21" ht="15.75" x14ac:dyDescent="0.25">
      <c r="A321" s="144"/>
      <c r="B321" s="139" t="s">
        <v>233</v>
      </c>
      <c r="C321" s="139"/>
      <c r="D321" s="186"/>
      <c r="E321" s="186">
        <f>Q319</f>
        <v>3205.9800000000014</v>
      </c>
      <c r="F321" s="139"/>
      <c r="G321" s="139"/>
      <c r="H321" s="139"/>
      <c r="I321" s="139"/>
      <c r="J321" s="139"/>
      <c r="K321" s="187" t="s">
        <v>234</v>
      </c>
      <c r="L321" s="187"/>
      <c r="M321" s="187"/>
      <c r="N321" s="261">
        <f>N319</f>
        <v>7738.5699999999952</v>
      </c>
      <c r="O321" s="261"/>
      <c r="P321" s="139"/>
      <c r="Q321" s="139"/>
      <c r="R321" s="141"/>
      <c r="S321" s="1"/>
      <c r="T321"/>
      <c r="U321"/>
    </row>
    <row r="322" spans="1:21" s="188" customFormat="1" ht="15.75" x14ac:dyDescent="0.25">
      <c r="A322" s="144"/>
      <c r="B322" s="139" t="s">
        <v>235</v>
      </c>
      <c r="C322" s="139"/>
      <c r="D322" s="186"/>
      <c r="E322" s="186">
        <f>R319</f>
        <v>3374.3000000000006</v>
      </c>
      <c r="F322" s="139"/>
      <c r="G322" s="139"/>
      <c r="H322" s="139"/>
      <c r="I322" s="139"/>
      <c r="J322" s="187"/>
      <c r="K322" s="187" t="s">
        <v>236</v>
      </c>
      <c r="L322" s="139"/>
      <c r="M322" s="187"/>
      <c r="N322" s="261"/>
      <c r="O322" s="261"/>
      <c r="P322" s="139"/>
      <c r="Q322" s="139"/>
      <c r="R322" s="141"/>
      <c r="T322"/>
      <c r="U322"/>
    </row>
    <row r="323" spans="1:21" s="188" customFormat="1" ht="15.75" x14ac:dyDescent="0.25">
      <c r="A323" s="144"/>
      <c r="B323" s="139" t="s">
        <v>237</v>
      </c>
      <c r="C323" s="139"/>
      <c r="D323" s="189"/>
      <c r="E323" s="189">
        <f>P319</f>
        <v>112</v>
      </c>
      <c r="F323" s="190"/>
      <c r="G323" s="139"/>
      <c r="H323" s="139"/>
      <c r="I323" s="139"/>
      <c r="J323" s="138"/>
      <c r="K323" s="139"/>
      <c r="L323" s="138"/>
      <c r="M323" s="139"/>
      <c r="N323" s="139"/>
      <c r="O323" s="139"/>
      <c r="P323" s="139"/>
      <c r="Q323" s="139"/>
      <c r="R323" s="141"/>
      <c r="T323"/>
      <c r="U323"/>
    </row>
    <row r="324" spans="1:21" ht="15.75" x14ac:dyDescent="0.25">
      <c r="A324" s="144"/>
      <c r="B324" s="139"/>
      <c r="C324" s="139"/>
      <c r="D324" s="237"/>
      <c r="E324" s="237"/>
      <c r="F324" s="139"/>
      <c r="G324" s="139"/>
      <c r="H324" s="139"/>
      <c r="I324" s="139"/>
      <c r="J324" s="139"/>
      <c r="K324" s="238"/>
      <c r="L324" s="139"/>
      <c r="M324" s="139"/>
      <c r="N324" s="139"/>
      <c r="O324" s="139"/>
      <c r="P324" s="139"/>
      <c r="Q324" s="139"/>
      <c r="R324" s="141"/>
      <c r="S324" s="1"/>
      <c r="T324"/>
      <c r="U324"/>
    </row>
    <row r="325" spans="1:21" x14ac:dyDescent="0.25">
      <c r="A325" s="191"/>
      <c r="B325" s="159"/>
      <c r="C325" s="159"/>
      <c r="D325" s="192"/>
      <c r="E325" s="192"/>
      <c r="F325" s="159"/>
      <c r="G325" s="159"/>
      <c r="H325" s="159"/>
      <c r="I325" s="159"/>
      <c r="J325" s="159"/>
      <c r="K325" s="159"/>
      <c r="L325" s="159"/>
      <c r="M325" s="159"/>
      <c r="N325" s="159"/>
      <c r="O325" s="159"/>
      <c r="P325" s="159"/>
      <c r="Q325" s="159"/>
      <c r="R325" s="143"/>
      <c r="S325" s="1"/>
      <c r="T325"/>
      <c r="U325"/>
    </row>
    <row r="326" spans="1:21" ht="16.5" thickBot="1" x14ac:dyDescent="0.3">
      <c r="A326" s="193"/>
      <c r="B326" s="194"/>
      <c r="C326" s="194"/>
      <c r="D326" s="194"/>
      <c r="E326" s="194"/>
      <c r="F326" s="194"/>
      <c r="G326" s="194"/>
      <c r="H326" s="194"/>
      <c r="I326" s="194"/>
      <c r="J326" s="194"/>
      <c r="K326" s="194"/>
      <c r="L326" s="194"/>
      <c r="M326" s="194"/>
      <c r="N326" s="194" t="s">
        <v>203</v>
      </c>
      <c r="O326" s="195"/>
      <c r="P326" s="195"/>
      <c r="Q326" s="195"/>
      <c r="R326" s="196"/>
      <c r="S326" s="1"/>
      <c r="T326"/>
      <c r="U326"/>
    </row>
    <row r="327" spans="1:21" ht="16.5" thickTop="1" x14ac:dyDescent="0.25">
      <c r="A327" s="137"/>
      <c r="B327" s="197"/>
      <c r="C327" s="139"/>
      <c r="D327" s="139"/>
      <c r="E327" s="139"/>
      <c r="F327" s="139"/>
      <c r="G327" s="139"/>
      <c r="H327" s="139"/>
      <c r="I327" s="139"/>
      <c r="J327" s="139"/>
      <c r="K327" s="139"/>
      <c r="L327" s="139"/>
      <c r="M327" s="139"/>
      <c r="N327" s="139"/>
      <c r="O327" s="139"/>
      <c r="P327" s="140"/>
      <c r="Q327" s="140"/>
      <c r="R327" s="185"/>
      <c r="S327" s="1"/>
      <c r="T327"/>
      <c r="U327"/>
    </row>
    <row r="328" spans="1:21" ht="15.75" x14ac:dyDescent="0.25">
      <c r="A328" s="198"/>
      <c r="B328" s="199" t="s">
        <v>238</v>
      </c>
      <c r="C328" s="200"/>
      <c r="D328" s="140"/>
      <c r="E328" s="140"/>
      <c r="F328" s="140"/>
      <c r="G328" s="140"/>
      <c r="H328" s="140"/>
      <c r="I328" s="140"/>
      <c r="J328" s="140"/>
      <c r="K328" s="140"/>
      <c r="L328" s="140"/>
      <c r="M328" s="140"/>
      <c r="N328" s="140"/>
      <c r="O328" s="140"/>
      <c r="P328" s="140"/>
      <c r="Q328" s="140"/>
      <c r="R328" s="185"/>
      <c r="S328" s="1"/>
      <c r="T328"/>
      <c r="U328"/>
    </row>
    <row r="329" spans="1:21" ht="15.75" x14ac:dyDescent="0.25">
      <c r="A329" s="198"/>
      <c r="B329" s="199" t="s">
        <v>239</v>
      </c>
      <c r="C329" s="200"/>
      <c r="D329" s="140"/>
      <c r="E329" s="140"/>
      <c r="F329" s="140"/>
      <c r="G329" s="140"/>
      <c r="H329" s="140"/>
      <c r="I329" s="140"/>
      <c r="J329" s="140"/>
      <c r="K329" s="140"/>
      <c r="L329" s="140"/>
      <c r="M329" s="140"/>
      <c r="N329" s="140"/>
      <c r="O329" s="140"/>
      <c r="P329" s="140"/>
      <c r="Q329" s="140"/>
      <c r="R329" s="185"/>
      <c r="S329" s="1"/>
      <c r="T329"/>
      <c r="U329"/>
    </row>
    <row r="330" spans="1:21" ht="16.5" x14ac:dyDescent="0.25">
      <c r="A330" s="137"/>
      <c r="B330" s="197" t="s">
        <v>240</v>
      </c>
      <c r="C330" s="140"/>
      <c r="D330" s="140"/>
      <c r="E330" s="140"/>
      <c r="F330" s="140"/>
      <c r="G330" s="140"/>
      <c r="H330" s="140"/>
      <c r="I330" s="140"/>
      <c r="J330" s="140"/>
      <c r="K330" s="140"/>
      <c r="L330" s="140"/>
      <c r="M330" s="140"/>
      <c r="N330" s="140"/>
      <c r="O330" s="140"/>
      <c r="P330" s="140"/>
      <c r="Q330" s="140"/>
      <c r="R330" s="185"/>
      <c r="S330" s="1"/>
      <c r="T330"/>
      <c r="U330"/>
    </row>
    <row r="331" spans="1:21" ht="16.5" x14ac:dyDescent="0.25">
      <c r="A331" s="137"/>
      <c r="B331" s="201" t="s">
        <v>241</v>
      </c>
      <c r="C331" s="140"/>
      <c r="D331" s="140"/>
      <c r="E331" s="140"/>
      <c r="F331" s="140"/>
      <c r="G331" s="140"/>
      <c r="H331" s="140"/>
      <c r="I331" s="140"/>
      <c r="J331" s="140"/>
      <c r="K331" s="140"/>
      <c r="L331" s="140"/>
      <c r="M331" s="140"/>
      <c r="N331" s="140"/>
      <c r="O331" s="140"/>
      <c r="P331" s="140"/>
      <c r="Q331" s="140"/>
      <c r="R331" s="185"/>
      <c r="S331" s="1"/>
      <c r="T331"/>
      <c r="U331"/>
    </row>
    <row r="332" spans="1:21" ht="17.25" thickBot="1" x14ac:dyDescent="0.3">
      <c r="A332" s="202"/>
      <c r="B332" s="203" t="s">
        <v>242</v>
      </c>
      <c r="C332" s="204"/>
      <c r="D332" s="204"/>
      <c r="E332" s="204"/>
      <c r="F332" s="204"/>
      <c r="G332" s="204"/>
      <c r="H332" s="204"/>
      <c r="I332" s="204"/>
      <c r="J332" s="204"/>
      <c r="K332" s="204"/>
      <c r="L332" s="204"/>
      <c r="M332" s="204"/>
      <c r="N332" s="204"/>
      <c r="O332" s="204"/>
      <c r="P332" s="204"/>
      <c r="Q332" s="204"/>
      <c r="R332" s="205"/>
      <c r="S332" s="1"/>
      <c r="T332"/>
      <c r="U332"/>
    </row>
    <row r="333" spans="1:21" ht="16.5" x14ac:dyDescent="0.25">
      <c r="B333" s="206"/>
      <c r="S333" s="1"/>
      <c r="T333"/>
      <c r="U333"/>
    </row>
  </sheetData>
  <autoFilter ref="A16:U319"/>
  <mergeCells count="3">
    <mergeCell ref="C1:K3"/>
    <mergeCell ref="C4:G4"/>
    <mergeCell ref="N321:O322"/>
  </mergeCells>
  <phoneticPr fontId="38" type="noConversion"/>
  <conditionalFormatting sqref="S319:S333">
    <cfRule type="expression" dxfId="14" priority="8">
      <formula>OR(ИнвОснова="ИНВ", ТмжОснова="ИНВ")</formula>
    </cfRule>
  </conditionalFormatting>
  <conditionalFormatting sqref="S319:S333">
    <cfRule type="expression" dxfId="13" priority="5">
      <formula>NOT(ЕФОРМУЛА)</formula>
    </cfRule>
  </conditionalFormatting>
  <conditionalFormatting sqref="S319:S333">
    <cfRule type="expression" dxfId="12" priority="6">
      <formula>IF(Просрочена=0, FALSE, TODAY() - $DN319 &gt;=  Просрочена)</formula>
    </cfRule>
    <cfRule type="expression" dxfId="11" priority="7">
      <formula>IF(Устарела=0, FALSE, TODAY() - $DN319 &gt;=  Устарела)</formula>
    </cfRule>
  </conditionalFormatting>
  <conditionalFormatting sqref="S17:S318">
    <cfRule type="expression" dxfId="10" priority="4">
      <formula>OR(ИнвОснова="ИНВ", ТмжОснова="ИНВ")</formula>
    </cfRule>
  </conditionalFormatting>
  <conditionalFormatting sqref="S17:S318">
    <cfRule type="expression" dxfId="9" priority="1">
      <formula>NOT(ЕФОРМУЛА)</formula>
    </cfRule>
  </conditionalFormatting>
  <conditionalFormatting sqref="S17:S318">
    <cfRule type="expression" dxfId="8" priority="2">
      <formula>IF(Просрочена=0, FALSE, TODAY() - $DN17 &gt;=  Просрочена)</formula>
    </cfRule>
    <cfRule type="expression" dxfId="7" priority="3">
      <formula>IF(Устарела=0, FALSE, TODAY() - $DN17 &gt;=  Устарела)</formula>
    </cfRule>
  </conditionalFormatting>
  <pageMargins left="0.23622047244094491" right="7.874015748031496E-2" top="0.35433070866141736" bottom="0.74803149606299213" header="0.31496062992125984" footer="0.31496062992125984"/>
  <pageSetup paperSize="9" scale="50" fitToWidth="0" fitToHeight="0" orientation="landscape" r:id="rId1"/>
  <headerFooter alignWithMargins="0">
    <oddFooter xml:space="preserve">&amp;CSpoločnosť zapísaná do Obchodného registra Okresného súdu Bratislava I, oddiel: Sro, vložka číslo: 114414/B&amp;Rstranka 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0"/>
  <sheetViews>
    <sheetView tabSelected="1" showWhiteSpace="0" view="pageBreakPreview" zoomScale="60" zoomScaleNormal="70" zoomScalePageLayoutView="55" workbookViewId="0">
      <selection activeCell="O7" sqref="O7"/>
    </sheetView>
  </sheetViews>
  <sheetFormatPr defaultRowHeight="12.75" x14ac:dyDescent="0.2"/>
  <cols>
    <col min="1" max="1" width="9.85546875" style="2" customWidth="1"/>
    <col min="2" max="2" width="26.7109375" style="2" customWidth="1"/>
    <col min="3" max="3" width="15" style="2" customWidth="1"/>
    <col min="4" max="4" width="21.140625" style="2" customWidth="1"/>
    <col min="5" max="5" width="18.7109375" style="2" customWidth="1"/>
    <col min="6" max="6" width="18.140625" style="2" customWidth="1"/>
    <col min="7" max="7" width="12.85546875" style="2" customWidth="1"/>
    <col min="8" max="8" width="9.85546875" style="2" customWidth="1"/>
    <col min="9" max="9" width="13.28515625" style="2" customWidth="1"/>
    <col min="10" max="10" width="10.5703125" style="2" customWidth="1"/>
    <col min="11" max="11" width="15.140625" style="2" customWidth="1"/>
    <col min="12" max="12" width="17.7109375" style="2" customWidth="1"/>
    <col min="13" max="13" width="13.42578125" style="2" customWidth="1"/>
    <col min="14" max="14" width="15.140625" style="2" customWidth="1"/>
    <col min="15" max="15" width="13.42578125" style="2" customWidth="1"/>
    <col min="16" max="16" width="15.140625" style="2" customWidth="1"/>
    <col min="17" max="17" width="14.140625" style="2" customWidth="1"/>
    <col min="18" max="18" width="16.42578125" style="2" customWidth="1"/>
    <col min="19" max="19" width="12" style="2" hidden="1" customWidth="1"/>
    <col min="20" max="20" width="12.5703125" style="2" hidden="1" customWidth="1"/>
    <col min="21" max="21" width="0" style="2" hidden="1" customWidth="1"/>
    <col min="22" max="16384" width="9.140625" style="2"/>
  </cols>
  <sheetData>
    <row r="1" spans="1:23" ht="15" customHeight="1" x14ac:dyDescent="0.2">
      <c r="A1" s="93"/>
    </row>
    <row r="2" spans="1:23" ht="15" customHeight="1" x14ac:dyDescent="0.2">
      <c r="A2" s="153" t="s">
        <v>210</v>
      </c>
      <c r="B2" s="154"/>
      <c r="C2" s="222" t="s">
        <v>379</v>
      </c>
    </row>
    <row r="3" spans="1:23" ht="15" customHeight="1" x14ac:dyDescent="0.2">
      <c r="A3" s="153" t="s">
        <v>211</v>
      </c>
      <c r="B3" s="154"/>
      <c r="C3" s="223">
        <v>42818</v>
      </c>
    </row>
    <row r="4" spans="1:23" ht="15" customHeight="1" x14ac:dyDescent="0.2">
      <c r="A4" s="93"/>
    </row>
    <row r="5" spans="1:23" ht="47.25" customHeight="1" x14ac:dyDescent="0.25">
      <c r="A5" s="265" t="s">
        <v>204</v>
      </c>
      <c r="B5" s="265"/>
      <c r="C5" s="265"/>
      <c r="D5" s="265"/>
      <c r="E5" s="265"/>
      <c r="F5" s="265"/>
      <c r="G5" s="266"/>
      <c r="H5" s="3"/>
      <c r="I5" s="265" t="s">
        <v>205</v>
      </c>
      <c r="J5" s="265"/>
      <c r="K5" s="265"/>
      <c r="L5" s="265"/>
      <c r="M5" s="265"/>
      <c r="N5" s="265"/>
      <c r="O5" s="265"/>
      <c r="P5" s="3"/>
      <c r="Q5" s="4"/>
      <c r="R5" s="4"/>
    </row>
    <row r="6" spans="1:23" ht="24" customHeight="1" x14ac:dyDescent="0.25">
      <c r="A6" s="267" t="s">
        <v>15</v>
      </c>
      <c r="B6" s="267"/>
      <c r="C6" s="267"/>
      <c r="D6" s="267"/>
      <c r="E6" s="267"/>
      <c r="F6" s="5">
        <f>N320</f>
        <v>7738.5699999999952</v>
      </c>
      <c r="G6" s="132" t="s">
        <v>16</v>
      </c>
      <c r="H6" s="6"/>
      <c r="I6" s="267" t="s">
        <v>17</v>
      </c>
      <c r="J6" s="267"/>
      <c r="K6" s="267"/>
      <c r="L6" s="267"/>
      <c r="M6" s="267"/>
      <c r="N6" s="267"/>
      <c r="O6" s="7">
        <f>F6</f>
        <v>7738.5699999999952</v>
      </c>
      <c r="P6" s="8" t="s">
        <v>18</v>
      </c>
      <c r="Q6" s="9"/>
      <c r="R6" s="4"/>
    </row>
    <row r="7" spans="1:23" ht="19.5" customHeight="1" x14ac:dyDescent="0.25">
      <c r="A7" s="267" t="s">
        <v>19</v>
      </c>
      <c r="B7" s="267"/>
      <c r="C7" s="267"/>
      <c r="D7" s="267"/>
      <c r="E7" s="267"/>
      <c r="F7" s="267"/>
      <c r="G7" s="268"/>
      <c r="H7" s="6"/>
      <c r="I7" s="9" t="s">
        <v>20</v>
      </c>
      <c r="J7" s="6"/>
      <c r="K7" s="6"/>
      <c r="L7" s="4"/>
      <c r="M7" s="9"/>
      <c r="N7" s="9"/>
      <c r="O7" s="9"/>
      <c r="P7" s="9"/>
      <c r="Q7" s="9"/>
      <c r="R7" s="9"/>
      <c r="S7" s="10"/>
      <c r="T7" s="10"/>
      <c r="U7" s="10"/>
      <c r="V7" s="10"/>
      <c r="W7" s="11"/>
    </row>
    <row r="8" spans="1:23" ht="8.25" customHeight="1" x14ac:dyDescent="0.25">
      <c r="A8" s="6"/>
      <c r="B8" s="6"/>
      <c r="C8" s="6"/>
      <c r="D8" s="6"/>
      <c r="E8" s="6"/>
      <c r="F8" s="6"/>
      <c r="G8" s="12"/>
      <c r="H8" s="6"/>
      <c r="I8" s="6"/>
      <c r="J8" s="6"/>
      <c r="K8" s="6"/>
      <c r="L8" s="9"/>
      <c r="M8" s="9"/>
      <c r="N8" s="9"/>
      <c r="O8" s="13"/>
      <c r="P8" s="14"/>
      <c r="Q8" s="15"/>
      <c r="R8" s="15"/>
      <c r="S8" s="16"/>
      <c r="T8" s="16"/>
      <c r="U8" s="17"/>
      <c r="V8" s="18"/>
      <c r="W8" s="19"/>
    </row>
    <row r="9" spans="1:23" ht="22.5" customHeight="1" x14ac:dyDescent="0.25">
      <c r="A9" s="269" t="s">
        <v>21</v>
      </c>
      <c r="B9" s="269"/>
      <c r="C9" s="269"/>
      <c r="D9" s="269"/>
      <c r="E9" s="269"/>
      <c r="F9" s="269"/>
      <c r="G9" s="270"/>
      <c r="H9" s="20"/>
      <c r="I9" s="271" t="s">
        <v>22</v>
      </c>
      <c r="J9" s="271"/>
      <c r="K9" s="271"/>
      <c r="L9" s="271"/>
      <c r="M9" s="271"/>
      <c r="N9" s="271"/>
      <c r="O9" s="271"/>
      <c r="P9" s="21"/>
      <c r="Q9" s="21"/>
      <c r="R9" s="21"/>
      <c r="S9" s="22"/>
      <c r="T9" s="22"/>
      <c r="U9" s="22"/>
      <c r="V9" s="22"/>
      <c r="W9" s="11"/>
    </row>
    <row r="10" spans="1:23" ht="6.75" customHeight="1" x14ac:dyDescent="0.25">
      <c r="A10" s="20"/>
      <c r="B10" s="23"/>
      <c r="C10" s="23"/>
      <c r="D10" s="23"/>
      <c r="E10" s="23"/>
      <c r="F10" s="23"/>
      <c r="G10" s="24"/>
      <c r="H10" s="25"/>
      <c r="I10" s="26"/>
      <c r="J10" s="26"/>
      <c r="K10" s="27"/>
      <c r="L10" s="27"/>
      <c r="M10" s="27"/>
      <c r="N10" s="27"/>
      <c r="O10" s="13"/>
      <c r="P10" s="14"/>
      <c r="Q10" s="15"/>
      <c r="R10" s="15"/>
      <c r="S10" s="28"/>
      <c r="T10" s="11"/>
      <c r="U10" s="11"/>
      <c r="V10" s="11"/>
      <c r="W10" s="11"/>
    </row>
    <row r="11" spans="1:23" ht="18" x14ac:dyDescent="0.2">
      <c r="A11" s="272" t="s">
        <v>23</v>
      </c>
      <c r="B11" s="272"/>
      <c r="C11" s="272"/>
      <c r="D11" s="272"/>
      <c r="E11" s="272"/>
      <c r="F11" s="272"/>
      <c r="G11" s="273"/>
      <c r="H11" s="29"/>
      <c r="I11" s="274" t="s">
        <v>24</v>
      </c>
      <c r="J11" s="274"/>
      <c r="K11" s="274"/>
      <c r="L11" s="274"/>
      <c r="M11" s="274"/>
      <c r="N11" s="274"/>
      <c r="O11" s="274"/>
      <c r="P11" s="274"/>
      <c r="Q11" s="274"/>
      <c r="R11" s="274"/>
      <c r="S11" s="274"/>
      <c r="T11" s="30"/>
      <c r="U11" s="30"/>
      <c r="V11" s="30"/>
      <c r="W11" s="11"/>
    </row>
    <row r="12" spans="1:23" ht="6" customHeight="1" x14ac:dyDescent="0.25">
      <c r="A12" s="29"/>
      <c r="B12" s="29"/>
      <c r="C12" s="29"/>
      <c r="D12" s="29"/>
      <c r="E12" s="29"/>
      <c r="F12" s="29"/>
      <c r="G12" s="31"/>
      <c r="H12" s="29"/>
      <c r="I12" s="29"/>
      <c r="J12" s="29"/>
      <c r="K12" s="29"/>
      <c r="L12" s="25"/>
      <c r="M12" s="25"/>
      <c r="N12" s="25"/>
      <c r="O12" s="25"/>
      <c r="P12" s="25"/>
      <c r="Q12" s="25"/>
      <c r="R12" s="25"/>
      <c r="S12" s="28"/>
      <c r="T12" s="11"/>
      <c r="U12" s="11"/>
      <c r="V12" s="11"/>
      <c r="W12" s="11"/>
    </row>
    <row r="13" spans="1:23" ht="53.25" customHeight="1" x14ac:dyDescent="0.2">
      <c r="A13" s="275" t="s">
        <v>206</v>
      </c>
      <c r="B13" s="275"/>
      <c r="C13" s="275"/>
      <c r="D13" s="275"/>
      <c r="E13" s="275"/>
      <c r="F13" s="275"/>
      <c r="G13" s="276"/>
      <c r="H13" s="32"/>
      <c r="I13" s="275" t="s">
        <v>207</v>
      </c>
      <c r="J13" s="275"/>
      <c r="K13" s="275"/>
      <c r="L13" s="275"/>
      <c r="M13" s="275"/>
      <c r="N13" s="275"/>
      <c r="O13" s="275"/>
      <c r="P13" s="275"/>
      <c r="Q13" s="275"/>
      <c r="R13" s="275"/>
      <c r="S13" s="33"/>
      <c r="T13" s="33"/>
      <c r="U13" s="33"/>
      <c r="V13" s="33"/>
      <c r="W13" s="11"/>
    </row>
    <row r="14" spans="1:23" ht="6" customHeight="1" x14ac:dyDescent="0.25">
      <c r="A14" s="34"/>
      <c r="B14" s="34"/>
      <c r="C14" s="34"/>
      <c r="D14" s="34"/>
      <c r="E14" s="34"/>
      <c r="F14" s="34"/>
      <c r="G14" s="35"/>
      <c r="H14" s="34"/>
      <c r="I14" s="34"/>
      <c r="J14" s="34"/>
      <c r="K14" s="34"/>
      <c r="L14" s="34"/>
      <c r="M14" s="34"/>
      <c r="N14" s="34"/>
      <c r="O14" s="34"/>
      <c r="P14" s="34"/>
      <c r="Q14" s="15"/>
      <c r="R14" s="15"/>
      <c r="S14" s="33"/>
      <c r="T14" s="33"/>
      <c r="U14" s="33"/>
      <c r="V14" s="33"/>
      <c r="W14" s="11"/>
    </row>
    <row r="15" spans="1:23" ht="67.150000000000006" customHeight="1" thickBot="1" x14ac:dyDescent="0.3">
      <c r="A15" s="272" t="s">
        <v>25</v>
      </c>
      <c r="B15" s="272"/>
      <c r="C15" s="272"/>
      <c r="D15" s="272"/>
      <c r="E15" s="272"/>
      <c r="F15" s="272"/>
      <c r="G15" s="273"/>
      <c r="H15" s="36"/>
      <c r="I15" s="272" t="s">
        <v>26</v>
      </c>
      <c r="J15" s="272"/>
      <c r="K15" s="272"/>
      <c r="L15" s="272"/>
      <c r="M15" s="272"/>
      <c r="N15" s="272"/>
      <c r="O15" s="272"/>
      <c r="P15" s="272"/>
      <c r="Q15" s="272"/>
      <c r="R15" s="272"/>
      <c r="S15" s="28"/>
      <c r="T15" s="11"/>
      <c r="U15" s="11"/>
      <c r="V15" s="11"/>
      <c r="W15" s="11"/>
    </row>
    <row r="16" spans="1:23" s="1" customFormat="1" ht="45.75" thickBot="1" x14ac:dyDescent="0.3">
      <c r="A16" s="178" t="s">
        <v>216</v>
      </c>
      <c r="B16" s="179" t="s">
        <v>217</v>
      </c>
      <c r="C16" s="180" t="s">
        <v>218</v>
      </c>
      <c r="D16" s="179" t="s">
        <v>219</v>
      </c>
      <c r="E16" s="181" t="s">
        <v>220</v>
      </c>
      <c r="F16" s="180" t="s">
        <v>221</v>
      </c>
      <c r="G16" s="182" t="s">
        <v>222</v>
      </c>
      <c r="H16" s="182" t="s">
        <v>223</v>
      </c>
      <c r="I16" s="183" t="s">
        <v>0</v>
      </c>
      <c r="J16" s="178" t="s">
        <v>224</v>
      </c>
      <c r="K16" s="181" t="s">
        <v>225</v>
      </c>
      <c r="L16" s="183" t="s">
        <v>226</v>
      </c>
      <c r="M16" s="178" t="s">
        <v>227</v>
      </c>
      <c r="N16" s="178" t="s">
        <v>228</v>
      </c>
      <c r="O16" s="178" t="s">
        <v>229</v>
      </c>
      <c r="P16" s="178" t="s">
        <v>230</v>
      </c>
      <c r="Q16" s="178" t="s">
        <v>231</v>
      </c>
      <c r="R16" s="184" t="s">
        <v>232</v>
      </c>
      <c r="T16"/>
      <c r="U16"/>
    </row>
    <row r="17" spans="1:20" s="1" customFormat="1" ht="48.75" thickBot="1" x14ac:dyDescent="0.3">
      <c r="A17" s="76" t="s">
        <v>12</v>
      </c>
      <c r="B17" s="77" t="s">
        <v>11</v>
      </c>
      <c r="C17" s="78" t="s">
        <v>10</v>
      </c>
      <c r="D17" s="79" t="s">
        <v>40</v>
      </c>
      <c r="E17" s="78" t="s">
        <v>9</v>
      </c>
      <c r="F17" s="78" t="s">
        <v>8</v>
      </c>
      <c r="G17" s="78" t="s">
        <v>7</v>
      </c>
      <c r="H17" s="78" t="s">
        <v>6</v>
      </c>
      <c r="I17" s="78" t="s">
        <v>5</v>
      </c>
      <c r="J17" s="78" t="s">
        <v>4</v>
      </c>
      <c r="K17" s="78" t="s">
        <v>3</v>
      </c>
      <c r="L17" s="78" t="s">
        <v>36</v>
      </c>
      <c r="M17" s="78" t="s">
        <v>13</v>
      </c>
      <c r="N17" s="78" t="s">
        <v>1</v>
      </c>
      <c r="O17" s="78" t="s">
        <v>2</v>
      </c>
      <c r="P17" s="78" t="s">
        <v>14</v>
      </c>
      <c r="Q17" s="78" t="s">
        <v>37</v>
      </c>
      <c r="R17" s="80" t="s">
        <v>38</v>
      </c>
    </row>
    <row r="18" spans="1:20" s="123" customFormat="1" ht="48" thickTop="1" x14ac:dyDescent="0.25">
      <c r="A18" s="70">
        <v>1</v>
      </c>
      <c r="B18" s="212" t="s">
        <v>97</v>
      </c>
      <c r="C18" s="91" t="s">
        <v>59</v>
      </c>
      <c r="D18" s="91" t="s">
        <v>58</v>
      </c>
      <c r="E18" s="91" t="s">
        <v>58</v>
      </c>
      <c r="F18" s="91">
        <v>4202210000</v>
      </c>
      <c r="G18" s="212" t="s">
        <v>61</v>
      </c>
      <c r="H18" s="91" t="s">
        <v>41</v>
      </c>
      <c r="I18" s="212">
        <v>10</v>
      </c>
      <c r="J18" s="67">
        <f t="shared" ref="J18:J81" si="0">ROUNDUP(S18*Q18/I18,2)</f>
        <v>11.94</v>
      </c>
      <c r="K18" s="67">
        <f t="shared" ref="K18:K81" si="1">ROUND(J18*I18,2)</f>
        <v>119.4</v>
      </c>
      <c r="L18" s="111">
        <f t="shared" ref="L18:L81" si="2">1-M18/J18</f>
        <v>0.90033500837520941</v>
      </c>
      <c r="M18" s="67">
        <f t="shared" ref="M18:M81" si="3">ROUND(J18/10,2)</f>
        <v>1.19</v>
      </c>
      <c r="N18" s="67">
        <f t="shared" ref="N18:N81" si="4">ROUND(M18*I18,2)</f>
        <v>11.9</v>
      </c>
      <c r="O18" s="66" t="s">
        <v>74</v>
      </c>
      <c r="P18" s="213">
        <v>1</v>
      </c>
      <c r="Q18" s="126">
        <f t="shared" ref="Q18:Q81" si="5">ROUNDUP(R18*0.95,2)</f>
        <v>6.18</v>
      </c>
      <c r="R18" s="214">
        <v>6.5</v>
      </c>
      <c r="S18" s="219">
        <v>19.32</v>
      </c>
      <c r="T18" s="122"/>
    </row>
    <row r="19" spans="1:20" s="123" customFormat="1" ht="157.5" x14ac:dyDescent="0.25">
      <c r="A19" s="72">
        <v>2</v>
      </c>
      <c r="B19" s="207" t="s">
        <v>98</v>
      </c>
      <c r="C19" s="109" t="s">
        <v>59</v>
      </c>
      <c r="D19" s="207" t="s">
        <v>78</v>
      </c>
      <c r="E19" s="207" t="s">
        <v>78</v>
      </c>
      <c r="F19" s="207">
        <v>6110119000</v>
      </c>
      <c r="G19" s="207" t="s">
        <v>60</v>
      </c>
      <c r="H19" s="109" t="s">
        <v>41</v>
      </c>
      <c r="I19" s="207">
        <v>3</v>
      </c>
      <c r="J19" s="74">
        <f t="shared" si="0"/>
        <v>18.600000000000001</v>
      </c>
      <c r="K19" s="74">
        <f t="shared" si="1"/>
        <v>55.8</v>
      </c>
      <c r="L19" s="110">
        <f t="shared" si="2"/>
        <v>0.9</v>
      </c>
      <c r="M19" s="74">
        <f t="shared" si="3"/>
        <v>1.86</v>
      </c>
      <c r="N19" s="74">
        <f t="shared" si="4"/>
        <v>5.58</v>
      </c>
      <c r="O19" s="73" t="s">
        <v>74</v>
      </c>
      <c r="P19" s="208" t="s">
        <v>53</v>
      </c>
      <c r="Q19" s="127">
        <f t="shared" si="5"/>
        <v>1.43</v>
      </c>
      <c r="R19" s="215">
        <v>1.5</v>
      </c>
      <c r="S19" s="118">
        <v>39.020000000000003</v>
      </c>
      <c r="T19" s="122"/>
    </row>
    <row r="20" spans="1:20" s="123" customFormat="1" ht="157.5" x14ac:dyDescent="0.25">
      <c r="A20" s="72">
        <v>3</v>
      </c>
      <c r="B20" s="207" t="s">
        <v>99</v>
      </c>
      <c r="C20" s="109" t="s">
        <v>59</v>
      </c>
      <c r="D20" s="207" t="s">
        <v>78</v>
      </c>
      <c r="E20" s="207" t="s">
        <v>78</v>
      </c>
      <c r="F20" s="208">
        <v>6110209900</v>
      </c>
      <c r="G20" s="207" t="s">
        <v>60</v>
      </c>
      <c r="H20" s="109" t="s">
        <v>41</v>
      </c>
      <c r="I20" s="207">
        <v>1</v>
      </c>
      <c r="J20" s="74">
        <f t="shared" si="0"/>
        <v>9.129999999999999</v>
      </c>
      <c r="K20" s="74">
        <f t="shared" si="1"/>
        <v>9.1300000000000008</v>
      </c>
      <c r="L20" s="110">
        <f t="shared" si="2"/>
        <v>0.90032858707557506</v>
      </c>
      <c r="M20" s="74">
        <f t="shared" si="3"/>
        <v>0.91</v>
      </c>
      <c r="N20" s="74">
        <f t="shared" si="4"/>
        <v>0.91</v>
      </c>
      <c r="O20" s="73" t="s">
        <v>74</v>
      </c>
      <c r="P20" s="208" t="s">
        <v>53</v>
      </c>
      <c r="Q20" s="127">
        <f t="shared" si="5"/>
        <v>0.48</v>
      </c>
      <c r="R20" s="215">
        <v>0.5</v>
      </c>
      <c r="S20" s="220">
        <v>19.02</v>
      </c>
      <c r="T20" s="122"/>
    </row>
    <row r="21" spans="1:20" s="123" customFormat="1" ht="157.5" x14ac:dyDescent="0.25">
      <c r="A21" s="72">
        <v>4</v>
      </c>
      <c r="B21" s="207" t="s">
        <v>100</v>
      </c>
      <c r="C21" s="109" t="s">
        <v>59</v>
      </c>
      <c r="D21" s="207" t="s">
        <v>78</v>
      </c>
      <c r="E21" s="207" t="s">
        <v>78</v>
      </c>
      <c r="F21" s="208">
        <v>6110209900</v>
      </c>
      <c r="G21" s="207" t="s">
        <v>60</v>
      </c>
      <c r="H21" s="109" t="s">
        <v>41</v>
      </c>
      <c r="I21" s="207">
        <v>2</v>
      </c>
      <c r="J21" s="74">
        <f t="shared" si="0"/>
        <v>4.5699999999999994</v>
      </c>
      <c r="K21" s="74">
        <f t="shared" si="1"/>
        <v>9.14</v>
      </c>
      <c r="L21" s="110">
        <f t="shared" si="2"/>
        <v>0.89934354485776802</v>
      </c>
      <c r="M21" s="74">
        <f t="shared" si="3"/>
        <v>0.46</v>
      </c>
      <c r="N21" s="74">
        <f t="shared" si="4"/>
        <v>0.92</v>
      </c>
      <c r="O21" s="73" t="s">
        <v>74</v>
      </c>
      <c r="P21" s="208" t="s">
        <v>53</v>
      </c>
      <c r="Q21" s="127">
        <f t="shared" si="5"/>
        <v>0.48</v>
      </c>
      <c r="R21" s="215">
        <v>0.5</v>
      </c>
      <c r="S21" s="118">
        <v>19.02</v>
      </c>
      <c r="T21" s="122"/>
    </row>
    <row r="22" spans="1:20" s="123" customFormat="1" ht="157.5" x14ac:dyDescent="0.25">
      <c r="A22" s="72">
        <v>5</v>
      </c>
      <c r="B22" s="207" t="s">
        <v>100</v>
      </c>
      <c r="C22" s="109" t="s">
        <v>59</v>
      </c>
      <c r="D22" s="207" t="s">
        <v>78</v>
      </c>
      <c r="E22" s="207" t="s">
        <v>78</v>
      </c>
      <c r="F22" s="208">
        <v>6110209900</v>
      </c>
      <c r="G22" s="207" t="s">
        <v>60</v>
      </c>
      <c r="H22" s="109" t="s">
        <v>41</v>
      </c>
      <c r="I22" s="207">
        <v>2</v>
      </c>
      <c r="J22" s="74">
        <f t="shared" si="0"/>
        <v>4.5699999999999994</v>
      </c>
      <c r="K22" s="74">
        <f t="shared" si="1"/>
        <v>9.14</v>
      </c>
      <c r="L22" s="110">
        <f t="shared" si="2"/>
        <v>0.89934354485776802</v>
      </c>
      <c r="M22" s="74">
        <f t="shared" si="3"/>
        <v>0.46</v>
      </c>
      <c r="N22" s="74">
        <f t="shared" si="4"/>
        <v>0.92</v>
      </c>
      <c r="O22" s="73" t="s">
        <v>74</v>
      </c>
      <c r="P22" s="208" t="s">
        <v>53</v>
      </c>
      <c r="Q22" s="127">
        <f t="shared" si="5"/>
        <v>0.48</v>
      </c>
      <c r="R22" s="215">
        <v>0.5</v>
      </c>
      <c r="S22" s="220">
        <v>19.02</v>
      </c>
      <c r="T22" s="122"/>
    </row>
    <row r="23" spans="1:20" s="123" customFormat="1" ht="173.25" x14ac:dyDescent="0.25">
      <c r="A23" s="72">
        <v>6</v>
      </c>
      <c r="B23" s="207" t="s">
        <v>101</v>
      </c>
      <c r="C23" s="109" t="s">
        <v>59</v>
      </c>
      <c r="D23" s="207" t="s">
        <v>180</v>
      </c>
      <c r="E23" s="207" t="s">
        <v>180</v>
      </c>
      <c r="F23" s="208">
        <v>6110209900</v>
      </c>
      <c r="G23" s="207" t="s">
        <v>61</v>
      </c>
      <c r="H23" s="109" t="s">
        <v>41</v>
      </c>
      <c r="I23" s="207">
        <v>3</v>
      </c>
      <c r="J23" s="74">
        <f t="shared" si="0"/>
        <v>6.0299999999999994</v>
      </c>
      <c r="K23" s="74">
        <f t="shared" si="1"/>
        <v>18.09</v>
      </c>
      <c r="L23" s="110">
        <f t="shared" si="2"/>
        <v>0.90049751243781095</v>
      </c>
      <c r="M23" s="74">
        <f t="shared" si="3"/>
        <v>0.6</v>
      </c>
      <c r="N23" s="74">
        <f t="shared" si="4"/>
        <v>1.8</v>
      </c>
      <c r="O23" s="73" t="s">
        <v>74</v>
      </c>
      <c r="P23" s="208" t="s">
        <v>53</v>
      </c>
      <c r="Q23" s="127">
        <f t="shared" si="5"/>
        <v>0.95</v>
      </c>
      <c r="R23" s="215">
        <v>1</v>
      </c>
      <c r="S23" s="118">
        <v>19.02</v>
      </c>
      <c r="T23" s="122"/>
    </row>
    <row r="24" spans="1:20" s="123" customFormat="1" ht="126" x14ac:dyDescent="0.25">
      <c r="A24" s="72">
        <v>7</v>
      </c>
      <c r="B24" s="207" t="s">
        <v>102</v>
      </c>
      <c r="C24" s="109" t="s">
        <v>59</v>
      </c>
      <c r="D24" s="207" t="s">
        <v>65</v>
      </c>
      <c r="E24" s="207" t="s">
        <v>65</v>
      </c>
      <c r="F24" s="208">
        <v>6110209900</v>
      </c>
      <c r="G24" s="207" t="s">
        <v>61</v>
      </c>
      <c r="H24" s="109" t="s">
        <v>41</v>
      </c>
      <c r="I24" s="207">
        <v>6</v>
      </c>
      <c r="J24" s="74">
        <f t="shared" si="0"/>
        <v>4.54</v>
      </c>
      <c r="K24" s="74">
        <f t="shared" si="1"/>
        <v>27.24</v>
      </c>
      <c r="L24" s="110">
        <f t="shared" si="2"/>
        <v>0.90088105726872247</v>
      </c>
      <c r="M24" s="74">
        <f t="shared" si="3"/>
        <v>0.45</v>
      </c>
      <c r="N24" s="74">
        <f t="shared" si="4"/>
        <v>2.7</v>
      </c>
      <c r="O24" s="73" t="s">
        <v>74</v>
      </c>
      <c r="P24" s="208" t="s">
        <v>53</v>
      </c>
      <c r="Q24" s="127">
        <f t="shared" si="5"/>
        <v>1.43</v>
      </c>
      <c r="R24" s="215">
        <v>1.5</v>
      </c>
      <c r="S24" s="220">
        <v>19.02</v>
      </c>
      <c r="T24" s="122"/>
    </row>
    <row r="25" spans="1:20" s="123" customFormat="1" ht="126" x14ac:dyDescent="0.25">
      <c r="A25" s="72">
        <v>8</v>
      </c>
      <c r="B25" s="207" t="s">
        <v>102</v>
      </c>
      <c r="C25" s="109" t="s">
        <v>59</v>
      </c>
      <c r="D25" s="207" t="s">
        <v>69</v>
      </c>
      <c r="E25" s="207" t="s">
        <v>69</v>
      </c>
      <c r="F25" s="208">
        <v>6110209900</v>
      </c>
      <c r="G25" s="207" t="s">
        <v>61</v>
      </c>
      <c r="H25" s="109" t="s">
        <v>41</v>
      </c>
      <c r="I25" s="207">
        <v>6</v>
      </c>
      <c r="J25" s="74">
        <f t="shared" si="0"/>
        <v>8.44</v>
      </c>
      <c r="K25" s="74">
        <f t="shared" si="1"/>
        <v>50.64</v>
      </c>
      <c r="L25" s="110">
        <f t="shared" si="2"/>
        <v>0.90047393364928907</v>
      </c>
      <c r="M25" s="74">
        <f t="shared" si="3"/>
        <v>0.84</v>
      </c>
      <c r="N25" s="74">
        <f t="shared" si="4"/>
        <v>5.04</v>
      </c>
      <c r="O25" s="73" t="s">
        <v>74</v>
      </c>
      <c r="P25" s="208" t="s">
        <v>53</v>
      </c>
      <c r="Q25" s="127">
        <f t="shared" si="5"/>
        <v>2.66</v>
      </c>
      <c r="R25" s="215">
        <v>2.8</v>
      </c>
      <c r="S25" s="118">
        <v>19.02</v>
      </c>
      <c r="T25" s="122"/>
    </row>
    <row r="26" spans="1:20" s="123" customFormat="1" ht="157.5" x14ac:dyDescent="0.25">
      <c r="A26" s="72">
        <v>9</v>
      </c>
      <c r="B26" s="207" t="s">
        <v>100</v>
      </c>
      <c r="C26" s="109" t="s">
        <v>59</v>
      </c>
      <c r="D26" s="207" t="s">
        <v>78</v>
      </c>
      <c r="E26" s="207" t="s">
        <v>78</v>
      </c>
      <c r="F26" s="208">
        <v>6110209900</v>
      </c>
      <c r="G26" s="207" t="s">
        <v>60</v>
      </c>
      <c r="H26" s="109" t="s">
        <v>41</v>
      </c>
      <c r="I26" s="207">
        <v>9</v>
      </c>
      <c r="J26" s="74">
        <f t="shared" si="0"/>
        <v>5.0299999999999994</v>
      </c>
      <c r="K26" s="74">
        <f t="shared" si="1"/>
        <v>45.27</v>
      </c>
      <c r="L26" s="110">
        <f t="shared" si="2"/>
        <v>0.90059642147117291</v>
      </c>
      <c r="M26" s="74">
        <f t="shared" si="3"/>
        <v>0.5</v>
      </c>
      <c r="N26" s="74">
        <f t="shared" si="4"/>
        <v>4.5</v>
      </c>
      <c r="O26" s="73" t="s">
        <v>74</v>
      </c>
      <c r="P26" s="208" t="s">
        <v>53</v>
      </c>
      <c r="Q26" s="127">
        <f t="shared" si="5"/>
        <v>2.38</v>
      </c>
      <c r="R26" s="215">
        <v>2.5</v>
      </c>
      <c r="S26" s="220">
        <v>19.02</v>
      </c>
      <c r="T26" s="122"/>
    </row>
    <row r="27" spans="1:20" s="123" customFormat="1" ht="157.5" x14ac:dyDescent="0.25">
      <c r="A27" s="72">
        <v>10</v>
      </c>
      <c r="B27" s="207" t="s">
        <v>100</v>
      </c>
      <c r="C27" s="109" t="s">
        <v>59</v>
      </c>
      <c r="D27" s="207" t="s">
        <v>64</v>
      </c>
      <c r="E27" s="207" t="s">
        <v>64</v>
      </c>
      <c r="F27" s="208">
        <v>6110209900</v>
      </c>
      <c r="G27" s="207" t="s">
        <v>60</v>
      </c>
      <c r="H27" s="109" t="s">
        <v>41</v>
      </c>
      <c r="I27" s="207">
        <v>10</v>
      </c>
      <c r="J27" s="74">
        <f t="shared" si="0"/>
        <v>8.51</v>
      </c>
      <c r="K27" s="74">
        <f t="shared" si="1"/>
        <v>85.1</v>
      </c>
      <c r="L27" s="110">
        <f t="shared" si="2"/>
        <v>0.90011750881316099</v>
      </c>
      <c r="M27" s="74">
        <f t="shared" si="3"/>
        <v>0.85</v>
      </c>
      <c r="N27" s="74">
        <f t="shared" si="4"/>
        <v>8.5</v>
      </c>
      <c r="O27" s="73" t="s">
        <v>74</v>
      </c>
      <c r="P27" s="208" t="s">
        <v>53</v>
      </c>
      <c r="Q27" s="127">
        <f t="shared" si="5"/>
        <v>4.47</v>
      </c>
      <c r="R27" s="215">
        <v>4.7</v>
      </c>
      <c r="S27" s="118">
        <v>19.02</v>
      </c>
      <c r="T27" s="122"/>
    </row>
    <row r="28" spans="1:20" s="123" customFormat="1" ht="126" x14ac:dyDescent="0.25">
      <c r="A28" s="72">
        <v>11</v>
      </c>
      <c r="B28" s="207" t="s">
        <v>102</v>
      </c>
      <c r="C28" s="109" t="s">
        <v>59</v>
      </c>
      <c r="D28" s="207" t="s">
        <v>68</v>
      </c>
      <c r="E28" s="207" t="s">
        <v>68</v>
      </c>
      <c r="F28" s="208">
        <v>6110209900</v>
      </c>
      <c r="G28" s="207" t="s">
        <v>61</v>
      </c>
      <c r="H28" s="109" t="s">
        <v>41</v>
      </c>
      <c r="I28" s="207">
        <v>10</v>
      </c>
      <c r="J28" s="74">
        <f t="shared" si="0"/>
        <v>3.6199999999999997</v>
      </c>
      <c r="K28" s="74">
        <f t="shared" si="1"/>
        <v>36.200000000000003</v>
      </c>
      <c r="L28" s="110">
        <f t="shared" si="2"/>
        <v>0.90055248618784534</v>
      </c>
      <c r="M28" s="74">
        <f t="shared" si="3"/>
        <v>0.36</v>
      </c>
      <c r="N28" s="74">
        <f t="shared" si="4"/>
        <v>3.6</v>
      </c>
      <c r="O28" s="73" t="s">
        <v>74</v>
      </c>
      <c r="P28" s="208" t="s">
        <v>53</v>
      </c>
      <c r="Q28" s="127">
        <f t="shared" si="5"/>
        <v>1.9</v>
      </c>
      <c r="R28" s="215">
        <v>2</v>
      </c>
      <c r="S28" s="220">
        <v>19.02</v>
      </c>
      <c r="T28" s="122"/>
    </row>
    <row r="29" spans="1:20" s="123" customFormat="1" ht="157.5" x14ac:dyDescent="0.25">
      <c r="A29" s="72">
        <v>12</v>
      </c>
      <c r="B29" s="207" t="s">
        <v>243</v>
      </c>
      <c r="C29" s="109" t="s">
        <v>59</v>
      </c>
      <c r="D29" s="207" t="s">
        <v>181</v>
      </c>
      <c r="E29" s="207" t="s">
        <v>181</v>
      </c>
      <c r="F29" s="208">
        <v>6110209900</v>
      </c>
      <c r="G29" s="207" t="s">
        <v>61</v>
      </c>
      <c r="H29" s="109" t="s">
        <v>41</v>
      </c>
      <c r="I29" s="207">
        <v>11</v>
      </c>
      <c r="J29" s="74">
        <f t="shared" si="0"/>
        <v>6.58</v>
      </c>
      <c r="K29" s="74">
        <f t="shared" si="1"/>
        <v>72.38</v>
      </c>
      <c r="L29" s="110">
        <f t="shared" si="2"/>
        <v>0.89969604863221886</v>
      </c>
      <c r="M29" s="74">
        <f t="shared" si="3"/>
        <v>0.66</v>
      </c>
      <c r="N29" s="74">
        <f t="shared" si="4"/>
        <v>7.26</v>
      </c>
      <c r="O29" s="73" t="s">
        <v>74</v>
      </c>
      <c r="P29" s="208" t="s">
        <v>53</v>
      </c>
      <c r="Q29" s="127">
        <f t="shared" si="5"/>
        <v>3.8</v>
      </c>
      <c r="R29" s="215">
        <v>4</v>
      </c>
      <c r="S29" s="118">
        <v>19.02</v>
      </c>
      <c r="T29" s="122"/>
    </row>
    <row r="30" spans="1:20" s="123" customFormat="1" ht="157.5" x14ac:dyDescent="0.25">
      <c r="A30" s="72">
        <v>13</v>
      </c>
      <c r="B30" s="207" t="s">
        <v>100</v>
      </c>
      <c r="C30" s="109" t="s">
        <v>59</v>
      </c>
      <c r="D30" s="207" t="s">
        <v>71</v>
      </c>
      <c r="E30" s="207" t="s">
        <v>71</v>
      </c>
      <c r="F30" s="208">
        <v>6110209900</v>
      </c>
      <c r="G30" s="207" t="s">
        <v>61</v>
      </c>
      <c r="H30" s="109" t="s">
        <v>41</v>
      </c>
      <c r="I30" s="207">
        <v>12</v>
      </c>
      <c r="J30" s="74">
        <f t="shared" si="0"/>
        <v>9.0399999999999991</v>
      </c>
      <c r="K30" s="74">
        <f t="shared" si="1"/>
        <v>108.48</v>
      </c>
      <c r="L30" s="110">
        <f t="shared" si="2"/>
        <v>0.90044247787610621</v>
      </c>
      <c r="M30" s="74">
        <f t="shared" si="3"/>
        <v>0.9</v>
      </c>
      <c r="N30" s="74">
        <f t="shared" si="4"/>
        <v>10.8</v>
      </c>
      <c r="O30" s="73" t="s">
        <v>74</v>
      </c>
      <c r="P30" s="208" t="s">
        <v>53</v>
      </c>
      <c r="Q30" s="127">
        <f t="shared" si="5"/>
        <v>5.7</v>
      </c>
      <c r="R30" s="215">
        <v>6</v>
      </c>
      <c r="S30" s="220">
        <v>19.02</v>
      </c>
      <c r="T30" s="122"/>
    </row>
    <row r="31" spans="1:20" s="123" customFormat="1" ht="157.5" x14ac:dyDescent="0.25">
      <c r="A31" s="72">
        <v>14</v>
      </c>
      <c r="B31" s="207" t="s">
        <v>100</v>
      </c>
      <c r="C31" s="109" t="s">
        <v>59</v>
      </c>
      <c r="D31" s="207" t="s">
        <v>65</v>
      </c>
      <c r="E31" s="207" t="s">
        <v>65</v>
      </c>
      <c r="F31" s="208">
        <v>6110209900</v>
      </c>
      <c r="G31" s="207" t="s">
        <v>61</v>
      </c>
      <c r="H31" s="109" t="s">
        <v>41</v>
      </c>
      <c r="I31" s="207">
        <v>13</v>
      </c>
      <c r="J31" s="74">
        <f t="shared" si="0"/>
        <v>6.95</v>
      </c>
      <c r="K31" s="74">
        <f t="shared" si="1"/>
        <v>90.35</v>
      </c>
      <c r="L31" s="110">
        <f t="shared" si="2"/>
        <v>0.89928057553956831</v>
      </c>
      <c r="M31" s="74">
        <f t="shared" si="3"/>
        <v>0.7</v>
      </c>
      <c r="N31" s="74">
        <f t="shared" si="4"/>
        <v>9.1</v>
      </c>
      <c r="O31" s="73" t="s">
        <v>74</v>
      </c>
      <c r="P31" s="208" t="s">
        <v>53</v>
      </c>
      <c r="Q31" s="127">
        <f t="shared" si="5"/>
        <v>4.75</v>
      </c>
      <c r="R31" s="215">
        <v>5</v>
      </c>
      <c r="S31" s="118">
        <v>19.02</v>
      </c>
      <c r="T31" s="122"/>
    </row>
    <row r="32" spans="1:20" s="123" customFormat="1" ht="126" x14ac:dyDescent="0.25">
      <c r="A32" s="72">
        <v>15</v>
      </c>
      <c r="B32" s="207" t="s">
        <v>102</v>
      </c>
      <c r="C32" s="109" t="s">
        <v>59</v>
      </c>
      <c r="D32" s="207" t="s">
        <v>181</v>
      </c>
      <c r="E32" s="207" t="s">
        <v>181</v>
      </c>
      <c r="F32" s="208">
        <v>6110209900</v>
      </c>
      <c r="G32" s="207" t="s">
        <v>63</v>
      </c>
      <c r="H32" s="109" t="s">
        <v>41</v>
      </c>
      <c r="I32" s="207">
        <v>14</v>
      </c>
      <c r="J32" s="74">
        <f t="shared" si="0"/>
        <v>3.5999999999999996</v>
      </c>
      <c r="K32" s="74">
        <f t="shared" si="1"/>
        <v>50.4</v>
      </c>
      <c r="L32" s="110">
        <f t="shared" si="2"/>
        <v>0.9</v>
      </c>
      <c r="M32" s="74">
        <f t="shared" si="3"/>
        <v>0.36</v>
      </c>
      <c r="N32" s="74">
        <f t="shared" si="4"/>
        <v>5.04</v>
      </c>
      <c r="O32" s="73" t="s">
        <v>74</v>
      </c>
      <c r="P32" s="208" t="s">
        <v>53</v>
      </c>
      <c r="Q32" s="127">
        <f t="shared" si="5"/>
        <v>4.75</v>
      </c>
      <c r="R32" s="215">
        <v>5</v>
      </c>
      <c r="S32" s="220">
        <v>10.59</v>
      </c>
      <c r="T32" s="122"/>
    </row>
    <row r="33" spans="1:20" s="123" customFormat="1" ht="157.5" x14ac:dyDescent="0.25">
      <c r="A33" s="72">
        <v>16</v>
      </c>
      <c r="B33" s="207" t="s">
        <v>103</v>
      </c>
      <c r="C33" s="109" t="s">
        <v>59</v>
      </c>
      <c r="D33" s="207" t="s">
        <v>182</v>
      </c>
      <c r="E33" s="207" t="s">
        <v>182</v>
      </c>
      <c r="F33" s="208">
        <v>6110209900</v>
      </c>
      <c r="G33" s="207" t="s">
        <v>61</v>
      </c>
      <c r="H33" s="109" t="s">
        <v>41</v>
      </c>
      <c r="I33" s="207">
        <v>18</v>
      </c>
      <c r="J33" s="74">
        <f t="shared" si="0"/>
        <v>5.5299999999999994</v>
      </c>
      <c r="K33" s="74">
        <f t="shared" si="1"/>
        <v>99.54</v>
      </c>
      <c r="L33" s="110">
        <f t="shared" si="2"/>
        <v>0.90054249547920429</v>
      </c>
      <c r="M33" s="74">
        <f t="shared" si="3"/>
        <v>0.55000000000000004</v>
      </c>
      <c r="N33" s="74">
        <f t="shared" si="4"/>
        <v>9.9</v>
      </c>
      <c r="O33" s="73" t="s">
        <v>74</v>
      </c>
      <c r="P33" s="208" t="s">
        <v>53</v>
      </c>
      <c r="Q33" s="127">
        <f t="shared" si="5"/>
        <v>5.2299999999999995</v>
      </c>
      <c r="R33" s="215">
        <v>5.5</v>
      </c>
      <c r="S33" s="118">
        <v>19.02</v>
      </c>
      <c r="T33" s="122"/>
    </row>
    <row r="34" spans="1:20" s="123" customFormat="1" ht="126" x14ac:dyDescent="0.25">
      <c r="A34" s="72">
        <v>17</v>
      </c>
      <c r="B34" s="207" t="s">
        <v>102</v>
      </c>
      <c r="C34" s="109" t="s">
        <v>59</v>
      </c>
      <c r="D34" s="207" t="s">
        <v>183</v>
      </c>
      <c r="E34" s="207" t="s">
        <v>183</v>
      </c>
      <c r="F34" s="208">
        <v>6110209900</v>
      </c>
      <c r="G34" s="207" t="s">
        <v>63</v>
      </c>
      <c r="H34" s="109" t="s">
        <v>41</v>
      </c>
      <c r="I34" s="207">
        <v>20</v>
      </c>
      <c r="J34" s="74">
        <f t="shared" si="0"/>
        <v>2.2199999999999998</v>
      </c>
      <c r="K34" s="74">
        <f t="shared" si="1"/>
        <v>44.4</v>
      </c>
      <c r="L34" s="110">
        <f t="shared" si="2"/>
        <v>0.90090090090090091</v>
      </c>
      <c r="M34" s="74">
        <f t="shared" si="3"/>
        <v>0.22</v>
      </c>
      <c r="N34" s="74">
        <f t="shared" si="4"/>
        <v>4.4000000000000004</v>
      </c>
      <c r="O34" s="73" t="s">
        <v>74</v>
      </c>
      <c r="P34" s="208" t="s">
        <v>53</v>
      </c>
      <c r="Q34" s="127">
        <f t="shared" si="5"/>
        <v>4.18</v>
      </c>
      <c r="R34" s="215">
        <v>4.4000000000000004</v>
      </c>
      <c r="S34" s="220">
        <v>10.59</v>
      </c>
      <c r="T34" s="122"/>
    </row>
    <row r="35" spans="1:20" s="123" customFormat="1" ht="157.5" x14ac:dyDescent="0.25">
      <c r="A35" s="72">
        <v>18</v>
      </c>
      <c r="B35" s="207" t="s">
        <v>100</v>
      </c>
      <c r="C35" s="109" t="s">
        <v>59</v>
      </c>
      <c r="D35" s="207" t="s">
        <v>75</v>
      </c>
      <c r="E35" s="207" t="s">
        <v>75</v>
      </c>
      <c r="F35" s="208">
        <v>6110209900</v>
      </c>
      <c r="G35" s="207" t="s">
        <v>61</v>
      </c>
      <c r="H35" s="109" t="s">
        <v>41</v>
      </c>
      <c r="I35" s="207">
        <v>25</v>
      </c>
      <c r="J35" s="74">
        <f t="shared" si="0"/>
        <v>5.79</v>
      </c>
      <c r="K35" s="74">
        <f t="shared" si="1"/>
        <v>144.75</v>
      </c>
      <c r="L35" s="110">
        <f t="shared" si="2"/>
        <v>0.89982728842832471</v>
      </c>
      <c r="M35" s="74">
        <f t="shared" si="3"/>
        <v>0.57999999999999996</v>
      </c>
      <c r="N35" s="74">
        <f t="shared" si="4"/>
        <v>14.5</v>
      </c>
      <c r="O35" s="73" t="s">
        <v>74</v>
      </c>
      <c r="P35" s="208" t="s">
        <v>53</v>
      </c>
      <c r="Q35" s="127">
        <f t="shared" si="5"/>
        <v>7.6</v>
      </c>
      <c r="R35" s="215">
        <v>8</v>
      </c>
      <c r="S35" s="118">
        <v>19.02</v>
      </c>
      <c r="T35" s="122"/>
    </row>
    <row r="36" spans="1:20" s="123" customFormat="1" ht="126" x14ac:dyDescent="0.25">
      <c r="A36" s="72">
        <v>19</v>
      </c>
      <c r="B36" s="207" t="s">
        <v>102</v>
      </c>
      <c r="C36" s="109" t="s">
        <v>59</v>
      </c>
      <c r="D36" s="207" t="s">
        <v>180</v>
      </c>
      <c r="E36" s="207" t="s">
        <v>180</v>
      </c>
      <c r="F36" s="208">
        <v>6110209900</v>
      </c>
      <c r="G36" s="207" t="s">
        <v>61</v>
      </c>
      <c r="H36" s="109" t="s">
        <v>41</v>
      </c>
      <c r="I36" s="207">
        <v>27</v>
      </c>
      <c r="J36" s="74">
        <f t="shared" si="0"/>
        <v>6.7</v>
      </c>
      <c r="K36" s="74">
        <f t="shared" si="1"/>
        <v>180.9</v>
      </c>
      <c r="L36" s="110">
        <f t="shared" si="2"/>
        <v>0.9</v>
      </c>
      <c r="M36" s="74">
        <f t="shared" si="3"/>
        <v>0.67</v>
      </c>
      <c r="N36" s="74">
        <f t="shared" si="4"/>
        <v>18.09</v>
      </c>
      <c r="O36" s="73" t="s">
        <v>74</v>
      </c>
      <c r="P36" s="208" t="s">
        <v>53</v>
      </c>
      <c r="Q36" s="127">
        <f t="shared" si="5"/>
        <v>9.5</v>
      </c>
      <c r="R36" s="215">
        <v>10</v>
      </c>
      <c r="S36" s="220">
        <v>19.02</v>
      </c>
    </row>
    <row r="37" spans="1:20" s="123" customFormat="1" ht="189" x14ac:dyDescent="0.25">
      <c r="A37" s="72">
        <v>20</v>
      </c>
      <c r="B37" s="207" t="s">
        <v>104</v>
      </c>
      <c r="C37" s="109" t="s">
        <v>59</v>
      </c>
      <c r="D37" s="207" t="s">
        <v>184</v>
      </c>
      <c r="E37" s="207" t="s">
        <v>184</v>
      </c>
      <c r="F37" s="208">
        <v>6110209900</v>
      </c>
      <c r="G37" s="207" t="s">
        <v>60</v>
      </c>
      <c r="H37" s="109" t="s">
        <v>41</v>
      </c>
      <c r="I37" s="207">
        <v>30</v>
      </c>
      <c r="J37" s="74">
        <f t="shared" si="0"/>
        <v>3.0199999999999996</v>
      </c>
      <c r="K37" s="74">
        <f t="shared" si="1"/>
        <v>90.6</v>
      </c>
      <c r="L37" s="110">
        <f t="shared" si="2"/>
        <v>0.90066225165562908</v>
      </c>
      <c r="M37" s="74">
        <f t="shared" si="3"/>
        <v>0.3</v>
      </c>
      <c r="N37" s="74">
        <f t="shared" si="4"/>
        <v>9</v>
      </c>
      <c r="O37" s="73" t="s">
        <v>74</v>
      </c>
      <c r="P37" s="208" t="s">
        <v>53</v>
      </c>
      <c r="Q37" s="127">
        <f t="shared" si="5"/>
        <v>4.75</v>
      </c>
      <c r="R37" s="215">
        <v>5</v>
      </c>
      <c r="S37" s="118">
        <v>19.02</v>
      </c>
    </row>
    <row r="38" spans="1:20" s="123" customFormat="1" ht="141.75" x14ac:dyDescent="0.25">
      <c r="A38" s="72">
        <v>21</v>
      </c>
      <c r="B38" s="207" t="s">
        <v>105</v>
      </c>
      <c r="C38" s="109" t="s">
        <v>59</v>
      </c>
      <c r="D38" s="207" t="s">
        <v>185</v>
      </c>
      <c r="E38" s="207" t="s">
        <v>185</v>
      </c>
      <c r="F38" s="208">
        <v>6110209900</v>
      </c>
      <c r="G38" s="207" t="s">
        <v>61</v>
      </c>
      <c r="H38" s="109" t="s">
        <v>41</v>
      </c>
      <c r="I38" s="207">
        <v>30</v>
      </c>
      <c r="J38" s="74">
        <f t="shared" si="0"/>
        <v>3.0199999999999996</v>
      </c>
      <c r="K38" s="74">
        <f t="shared" si="1"/>
        <v>90.6</v>
      </c>
      <c r="L38" s="110">
        <f t="shared" si="2"/>
        <v>0.90066225165562908</v>
      </c>
      <c r="M38" s="74">
        <f t="shared" si="3"/>
        <v>0.3</v>
      </c>
      <c r="N38" s="74">
        <f t="shared" si="4"/>
        <v>9</v>
      </c>
      <c r="O38" s="73" t="s">
        <v>74</v>
      </c>
      <c r="P38" s="208" t="s">
        <v>53</v>
      </c>
      <c r="Q38" s="127">
        <f t="shared" si="5"/>
        <v>4.75</v>
      </c>
      <c r="R38" s="215">
        <v>5</v>
      </c>
      <c r="S38" s="220">
        <v>19.02</v>
      </c>
      <c r="T38" s="122"/>
    </row>
    <row r="39" spans="1:20" s="123" customFormat="1" ht="157.5" x14ac:dyDescent="0.25">
      <c r="A39" s="72">
        <v>22</v>
      </c>
      <c r="B39" s="207" t="s">
        <v>100</v>
      </c>
      <c r="C39" s="109" t="s">
        <v>59</v>
      </c>
      <c r="D39" s="207" t="s">
        <v>65</v>
      </c>
      <c r="E39" s="207" t="s">
        <v>65</v>
      </c>
      <c r="F39" s="208">
        <v>6110209900</v>
      </c>
      <c r="G39" s="207" t="s">
        <v>61</v>
      </c>
      <c r="H39" s="109" t="s">
        <v>41</v>
      </c>
      <c r="I39" s="207">
        <v>32</v>
      </c>
      <c r="J39" s="74">
        <f t="shared" si="0"/>
        <v>5.6499999999999995</v>
      </c>
      <c r="K39" s="74">
        <f t="shared" si="1"/>
        <v>180.8</v>
      </c>
      <c r="L39" s="110">
        <f t="shared" si="2"/>
        <v>0.89911504424778765</v>
      </c>
      <c r="M39" s="74">
        <f t="shared" si="3"/>
        <v>0.56999999999999995</v>
      </c>
      <c r="N39" s="74">
        <f t="shared" si="4"/>
        <v>18.239999999999998</v>
      </c>
      <c r="O39" s="73" t="s">
        <v>74</v>
      </c>
      <c r="P39" s="208" t="s">
        <v>53</v>
      </c>
      <c r="Q39" s="127">
        <f t="shared" si="5"/>
        <v>9.5</v>
      </c>
      <c r="R39" s="215">
        <v>10</v>
      </c>
      <c r="S39" s="118">
        <v>19.02</v>
      </c>
      <c r="T39" s="122"/>
    </row>
    <row r="40" spans="1:20" s="123" customFormat="1" ht="204.75" x14ac:dyDescent="0.25">
      <c r="A40" s="72">
        <v>23</v>
      </c>
      <c r="B40" s="207" t="s">
        <v>106</v>
      </c>
      <c r="C40" s="109" t="s">
        <v>59</v>
      </c>
      <c r="D40" s="207" t="s">
        <v>184</v>
      </c>
      <c r="E40" s="207" t="s">
        <v>184</v>
      </c>
      <c r="F40" s="208">
        <v>6110209900</v>
      </c>
      <c r="G40" s="207" t="s">
        <v>60</v>
      </c>
      <c r="H40" s="109" t="s">
        <v>41</v>
      </c>
      <c r="I40" s="207">
        <v>85</v>
      </c>
      <c r="J40" s="74">
        <f t="shared" si="0"/>
        <v>2.6599999999999997</v>
      </c>
      <c r="K40" s="74">
        <f t="shared" si="1"/>
        <v>226.1</v>
      </c>
      <c r="L40" s="110">
        <f t="shared" si="2"/>
        <v>0.89849624060150379</v>
      </c>
      <c r="M40" s="74">
        <f t="shared" si="3"/>
        <v>0.27</v>
      </c>
      <c r="N40" s="74">
        <f t="shared" si="4"/>
        <v>22.95</v>
      </c>
      <c r="O40" s="73" t="s">
        <v>74</v>
      </c>
      <c r="P40" s="208">
        <v>1</v>
      </c>
      <c r="Q40" s="127">
        <f t="shared" si="5"/>
        <v>11.879999999999999</v>
      </c>
      <c r="R40" s="215">
        <v>12.5</v>
      </c>
      <c r="S40" s="220">
        <v>19.02</v>
      </c>
    </row>
    <row r="41" spans="1:20" s="123" customFormat="1" ht="189" x14ac:dyDescent="0.25">
      <c r="A41" s="72">
        <v>24</v>
      </c>
      <c r="B41" s="207" t="s">
        <v>107</v>
      </c>
      <c r="C41" s="109" t="s">
        <v>59</v>
      </c>
      <c r="D41" s="207" t="s">
        <v>78</v>
      </c>
      <c r="E41" s="207" t="s">
        <v>78</v>
      </c>
      <c r="F41" s="207">
        <v>6110309900</v>
      </c>
      <c r="G41" s="207" t="s">
        <v>60</v>
      </c>
      <c r="H41" s="109" t="s">
        <v>41</v>
      </c>
      <c r="I41" s="207">
        <v>2</v>
      </c>
      <c r="J41" s="74">
        <f t="shared" si="0"/>
        <v>12.36</v>
      </c>
      <c r="K41" s="74">
        <f t="shared" si="1"/>
        <v>24.72</v>
      </c>
      <c r="L41" s="110">
        <f t="shared" si="2"/>
        <v>0.89967637540453071</v>
      </c>
      <c r="M41" s="74">
        <f t="shared" si="3"/>
        <v>1.24</v>
      </c>
      <c r="N41" s="74">
        <f t="shared" si="4"/>
        <v>2.48</v>
      </c>
      <c r="O41" s="73" t="s">
        <v>74</v>
      </c>
      <c r="P41" s="208" t="s">
        <v>53</v>
      </c>
      <c r="Q41" s="127">
        <f t="shared" si="5"/>
        <v>0.95</v>
      </c>
      <c r="R41" s="215">
        <v>1</v>
      </c>
      <c r="S41" s="118">
        <v>26.02</v>
      </c>
    </row>
    <row r="42" spans="1:20" s="123" customFormat="1" ht="157.5" x14ac:dyDescent="0.25">
      <c r="A42" s="72">
        <v>25</v>
      </c>
      <c r="B42" s="207" t="s">
        <v>108</v>
      </c>
      <c r="C42" s="109" t="s">
        <v>59</v>
      </c>
      <c r="D42" s="207" t="s">
        <v>78</v>
      </c>
      <c r="E42" s="207" t="s">
        <v>78</v>
      </c>
      <c r="F42" s="207">
        <v>6110309900</v>
      </c>
      <c r="G42" s="207" t="s">
        <v>60</v>
      </c>
      <c r="H42" s="109" t="s">
        <v>41</v>
      </c>
      <c r="I42" s="207">
        <v>4</v>
      </c>
      <c r="J42" s="74">
        <f t="shared" si="0"/>
        <v>9.31</v>
      </c>
      <c r="K42" s="74">
        <f t="shared" si="1"/>
        <v>37.24</v>
      </c>
      <c r="L42" s="110">
        <f t="shared" si="2"/>
        <v>0.9001074113856069</v>
      </c>
      <c r="M42" s="74">
        <f t="shared" si="3"/>
        <v>0.93</v>
      </c>
      <c r="N42" s="74">
        <f t="shared" si="4"/>
        <v>3.72</v>
      </c>
      <c r="O42" s="73" t="s">
        <v>74</v>
      </c>
      <c r="P42" s="208" t="s">
        <v>53</v>
      </c>
      <c r="Q42" s="127">
        <f t="shared" si="5"/>
        <v>1.43</v>
      </c>
      <c r="R42" s="215">
        <v>1.5</v>
      </c>
      <c r="S42" s="220">
        <v>26.02</v>
      </c>
    </row>
    <row r="43" spans="1:20" s="123" customFormat="1" ht="157.5" x14ac:dyDescent="0.25">
      <c r="A43" s="72">
        <v>26</v>
      </c>
      <c r="B43" s="207" t="s">
        <v>109</v>
      </c>
      <c r="C43" s="109" t="s">
        <v>59</v>
      </c>
      <c r="D43" s="207" t="s">
        <v>78</v>
      </c>
      <c r="E43" s="207" t="s">
        <v>78</v>
      </c>
      <c r="F43" s="208">
        <v>6110309900</v>
      </c>
      <c r="G43" s="207" t="s">
        <v>60</v>
      </c>
      <c r="H43" s="109" t="s">
        <v>41</v>
      </c>
      <c r="I43" s="207">
        <v>4</v>
      </c>
      <c r="J43" s="74">
        <f t="shared" si="0"/>
        <v>6.18</v>
      </c>
      <c r="K43" s="74">
        <f t="shared" si="1"/>
        <v>24.72</v>
      </c>
      <c r="L43" s="110">
        <f t="shared" si="2"/>
        <v>0.89967637540453071</v>
      </c>
      <c r="M43" s="74">
        <f t="shared" si="3"/>
        <v>0.62</v>
      </c>
      <c r="N43" s="74">
        <f t="shared" si="4"/>
        <v>2.48</v>
      </c>
      <c r="O43" s="73" t="s">
        <v>74</v>
      </c>
      <c r="P43" s="208" t="s">
        <v>53</v>
      </c>
      <c r="Q43" s="127">
        <f t="shared" si="5"/>
        <v>0.95</v>
      </c>
      <c r="R43" s="215">
        <v>1</v>
      </c>
      <c r="S43" s="118">
        <v>26.02</v>
      </c>
    </row>
    <row r="44" spans="1:20" s="123" customFormat="1" ht="173.25" x14ac:dyDescent="0.25">
      <c r="A44" s="72">
        <v>27</v>
      </c>
      <c r="B44" s="207" t="s">
        <v>110</v>
      </c>
      <c r="C44" s="109" t="s">
        <v>59</v>
      </c>
      <c r="D44" s="207" t="s">
        <v>78</v>
      </c>
      <c r="E44" s="207" t="s">
        <v>78</v>
      </c>
      <c r="F44" s="208">
        <v>6110309900</v>
      </c>
      <c r="G44" s="207" t="s">
        <v>60</v>
      </c>
      <c r="H44" s="109" t="s">
        <v>41</v>
      </c>
      <c r="I44" s="207">
        <v>5</v>
      </c>
      <c r="J44" s="74">
        <f t="shared" si="0"/>
        <v>7.45</v>
      </c>
      <c r="K44" s="74">
        <f t="shared" si="1"/>
        <v>37.25</v>
      </c>
      <c r="L44" s="110">
        <f t="shared" si="2"/>
        <v>0.89932885906040272</v>
      </c>
      <c r="M44" s="74">
        <f t="shared" si="3"/>
        <v>0.75</v>
      </c>
      <c r="N44" s="74">
        <f t="shared" si="4"/>
        <v>3.75</v>
      </c>
      <c r="O44" s="73" t="s">
        <v>74</v>
      </c>
      <c r="P44" s="208">
        <v>1</v>
      </c>
      <c r="Q44" s="127">
        <f t="shared" si="5"/>
        <v>1.43</v>
      </c>
      <c r="R44" s="215">
        <v>1.5</v>
      </c>
      <c r="S44" s="220">
        <v>26.02</v>
      </c>
      <c r="T44" s="122"/>
    </row>
    <row r="45" spans="1:20" s="123" customFormat="1" ht="157.5" x14ac:dyDescent="0.25">
      <c r="A45" s="72">
        <v>28</v>
      </c>
      <c r="B45" s="207" t="s">
        <v>111</v>
      </c>
      <c r="C45" s="109" t="s">
        <v>59</v>
      </c>
      <c r="D45" s="207" t="s">
        <v>69</v>
      </c>
      <c r="E45" s="207" t="s">
        <v>69</v>
      </c>
      <c r="F45" s="207">
        <v>6110309900</v>
      </c>
      <c r="G45" s="207" t="s">
        <v>61</v>
      </c>
      <c r="H45" s="109" t="s">
        <v>41</v>
      </c>
      <c r="I45" s="207">
        <v>6</v>
      </c>
      <c r="J45" s="74">
        <f t="shared" si="0"/>
        <v>10.78</v>
      </c>
      <c r="K45" s="74">
        <f t="shared" si="1"/>
        <v>64.680000000000007</v>
      </c>
      <c r="L45" s="110">
        <f t="shared" si="2"/>
        <v>0.8998144712430427</v>
      </c>
      <c r="M45" s="74">
        <f t="shared" si="3"/>
        <v>1.08</v>
      </c>
      <c r="N45" s="74">
        <f t="shared" si="4"/>
        <v>6.48</v>
      </c>
      <c r="O45" s="73" t="s">
        <v>74</v>
      </c>
      <c r="P45" s="208" t="s">
        <v>53</v>
      </c>
      <c r="Q45" s="127">
        <f t="shared" si="5"/>
        <v>1.9</v>
      </c>
      <c r="R45" s="215">
        <v>2</v>
      </c>
      <c r="S45" s="118">
        <v>34.020000000000003</v>
      </c>
      <c r="T45" s="122"/>
    </row>
    <row r="46" spans="1:20" s="123" customFormat="1" ht="173.25" x14ac:dyDescent="0.25">
      <c r="A46" s="72">
        <v>29</v>
      </c>
      <c r="B46" s="207" t="s">
        <v>112</v>
      </c>
      <c r="C46" s="109" t="s">
        <v>59</v>
      </c>
      <c r="D46" s="207" t="s">
        <v>183</v>
      </c>
      <c r="E46" s="207" t="s">
        <v>183</v>
      </c>
      <c r="F46" s="208">
        <v>6110309900</v>
      </c>
      <c r="G46" s="207" t="s">
        <v>63</v>
      </c>
      <c r="H46" s="109" t="s">
        <v>41</v>
      </c>
      <c r="I46" s="207">
        <v>6</v>
      </c>
      <c r="J46" s="74">
        <f t="shared" si="0"/>
        <v>3.3</v>
      </c>
      <c r="K46" s="74">
        <f t="shared" si="1"/>
        <v>19.8</v>
      </c>
      <c r="L46" s="110">
        <f t="shared" si="2"/>
        <v>0.9</v>
      </c>
      <c r="M46" s="74">
        <f t="shared" si="3"/>
        <v>0.33</v>
      </c>
      <c r="N46" s="74">
        <f t="shared" si="4"/>
        <v>1.98</v>
      </c>
      <c r="O46" s="73" t="s">
        <v>74</v>
      </c>
      <c r="P46" s="208" t="s">
        <v>53</v>
      </c>
      <c r="Q46" s="127">
        <f t="shared" si="5"/>
        <v>1.43</v>
      </c>
      <c r="R46" s="215">
        <v>1.5</v>
      </c>
      <c r="S46" s="220">
        <v>13.82</v>
      </c>
      <c r="T46" s="122"/>
    </row>
    <row r="47" spans="1:20" s="123" customFormat="1" ht="126" x14ac:dyDescent="0.25">
      <c r="A47" s="72">
        <v>30</v>
      </c>
      <c r="B47" s="207" t="s">
        <v>113</v>
      </c>
      <c r="C47" s="109" t="s">
        <v>59</v>
      </c>
      <c r="D47" s="207" t="s">
        <v>182</v>
      </c>
      <c r="E47" s="207" t="s">
        <v>182</v>
      </c>
      <c r="F47" s="208">
        <v>6110309900</v>
      </c>
      <c r="G47" s="207" t="s">
        <v>61</v>
      </c>
      <c r="H47" s="109" t="s">
        <v>41</v>
      </c>
      <c r="I47" s="207">
        <v>9</v>
      </c>
      <c r="J47" s="74">
        <f t="shared" si="0"/>
        <v>10.78</v>
      </c>
      <c r="K47" s="74">
        <f t="shared" si="1"/>
        <v>97.02</v>
      </c>
      <c r="L47" s="110">
        <f t="shared" si="2"/>
        <v>0.8998144712430427</v>
      </c>
      <c r="M47" s="74">
        <f t="shared" si="3"/>
        <v>1.08</v>
      </c>
      <c r="N47" s="74">
        <f t="shared" si="4"/>
        <v>9.7200000000000006</v>
      </c>
      <c r="O47" s="73" t="s">
        <v>74</v>
      </c>
      <c r="P47" s="208" t="s">
        <v>53</v>
      </c>
      <c r="Q47" s="127">
        <f t="shared" si="5"/>
        <v>2.85</v>
      </c>
      <c r="R47" s="215">
        <v>3</v>
      </c>
      <c r="S47" s="118">
        <v>34.020000000000003</v>
      </c>
      <c r="T47" s="122"/>
    </row>
    <row r="48" spans="1:20" s="123" customFormat="1" ht="189" x14ac:dyDescent="0.25">
      <c r="A48" s="72">
        <v>31</v>
      </c>
      <c r="B48" s="207" t="s">
        <v>107</v>
      </c>
      <c r="C48" s="109" t="s">
        <v>59</v>
      </c>
      <c r="D48" s="207" t="s">
        <v>78</v>
      </c>
      <c r="E48" s="207" t="s">
        <v>78</v>
      </c>
      <c r="F48" s="207">
        <v>6110309900</v>
      </c>
      <c r="G48" s="207" t="s">
        <v>60</v>
      </c>
      <c r="H48" s="109" t="s">
        <v>41</v>
      </c>
      <c r="I48" s="207">
        <v>10</v>
      </c>
      <c r="J48" s="74">
        <f t="shared" si="0"/>
        <v>7.42</v>
      </c>
      <c r="K48" s="74">
        <f t="shared" si="1"/>
        <v>74.2</v>
      </c>
      <c r="L48" s="110">
        <f t="shared" si="2"/>
        <v>0.90026954177897578</v>
      </c>
      <c r="M48" s="74">
        <f t="shared" si="3"/>
        <v>0.74</v>
      </c>
      <c r="N48" s="74">
        <f t="shared" si="4"/>
        <v>7.4</v>
      </c>
      <c r="O48" s="73" t="s">
        <v>74</v>
      </c>
      <c r="P48" s="208" t="s">
        <v>53</v>
      </c>
      <c r="Q48" s="127">
        <f t="shared" si="5"/>
        <v>2.85</v>
      </c>
      <c r="R48" s="215">
        <v>3</v>
      </c>
      <c r="S48" s="220">
        <v>26.02</v>
      </c>
      <c r="T48" s="122"/>
    </row>
    <row r="49" spans="1:20" s="123" customFormat="1" ht="141.75" x14ac:dyDescent="0.25">
      <c r="A49" s="72">
        <v>32</v>
      </c>
      <c r="B49" s="207" t="s">
        <v>114</v>
      </c>
      <c r="C49" s="109" t="s">
        <v>59</v>
      </c>
      <c r="D49" s="207" t="s">
        <v>79</v>
      </c>
      <c r="E49" s="207" t="s">
        <v>79</v>
      </c>
      <c r="F49" s="208">
        <v>6110309900</v>
      </c>
      <c r="G49" s="207" t="s">
        <v>60</v>
      </c>
      <c r="H49" s="109" t="s">
        <v>41</v>
      </c>
      <c r="I49" s="207">
        <v>10</v>
      </c>
      <c r="J49" s="74">
        <f t="shared" si="0"/>
        <v>4.95</v>
      </c>
      <c r="K49" s="74">
        <f t="shared" si="1"/>
        <v>49.5</v>
      </c>
      <c r="L49" s="110">
        <f t="shared" si="2"/>
        <v>0.89898989898989901</v>
      </c>
      <c r="M49" s="74">
        <f t="shared" si="3"/>
        <v>0.5</v>
      </c>
      <c r="N49" s="74">
        <f t="shared" si="4"/>
        <v>5</v>
      </c>
      <c r="O49" s="73" t="s">
        <v>74</v>
      </c>
      <c r="P49" s="208" t="s">
        <v>53</v>
      </c>
      <c r="Q49" s="127">
        <f t="shared" si="5"/>
        <v>1.9</v>
      </c>
      <c r="R49" s="215">
        <v>2</v>
      </c>
      <c r="S49" s="118">
        <v>26.02</v>
      </c>
      <c r="T49" s="122"/>
    </row>
    <row r="50" spans="1:20" s="123" customFormat="1" ht="157.5" x14ac:dyDescent="0.25">
      <c r="A50" s="72">
        <v>33</v>
      </c>
      <c r="B50" s="207" t="s">
        <v>115</v>
      </c>
      <c r="C50" s="109" t="s">
        <v>59</v>
      </c>
      <c r="D50" s="207" t="s">
        <v>186</v>
      </c>
      <c r="E50" s="207" t="s">
        <v>186</v>
      </c>
      <c r="F50" s="208">
        <v>6110309900</v>
      </c>
      <c r="G50" s="207" t="s">
        <v>60</v>
      </c>
      <c r="H50" s="109" t="s">
        <v>41</v>
      </c>
      <c r="I50" s="207">
        <v>10</v>
      </c>
      <c r="J50" s="74">
        <f t="shared" si="0"/>
        <v>4.95</v>
      </c>
      <c r="K50" s="74">
        <f t="shared" si="1"/>
        <v>49.5</v>
      </c>
      <c r="L50" s="110">
        <f t="shared" si="2"/>
        <v>0.89898989898989901</v>
      </c>
      <c r="M50" s="74">
        <f t="shared" si="3"/>
        <v>0.5</v>
      </c>
      <c r="N50" s="74">
        <f t="shared" si="4"/>
        <v>5</v>
      </c>
      <c r="O50" s="73" t="s">
        <v>74</v>
      </c>
      <c r="P50" s="208" t="s">
        <v>53</v>
      </c>
      <c r="Q50" s="127">
        <f t="shared" si="5"/>
        <v>1.9</v>
      </c>
      <c r="R50" s="215">
        <v>2</v>
      </c>
      <c r="S50" s="220">
        <v>26.02</v>
      </c>
      <c r="T50" s="122"/>
    </row>
    <row r="51" spans="1:20" s="123" customFormat="1" ht="157.5" x14ac:dyDescent="0.25">
      <c r="A51" s="72">
        <v>34</v>
      </c>
      <c r="B51" s="207" t="s">
        <v>116</v>
      </c>
      <c r="C51" s="109" t="s">
        <v>59</v>
      </c>
      <c r="D51" s="207" t="s">
        <v>78</v>
      </c>
      <c r="E51" s="207" t="s">
        <v>78</v>
      </c>
      <c r="F51" s="207">
        <v>6110309900</v>
      </c>
      <c r="G51" s="207" t="s">
        <v>60</v>
      </c>
      <c r="H51" s="109" t="s">
        <v>41</v>
      </c>
      <c r="I51" s="207">
        <v>11</v>
      </c>
      <c r="J51" s="74">
        <f t="shared" si="0"/>
        <v>8.99</v>
      </c>
      <c r="K51" s="74">
        <f t="shared" si="1"/>
        <v>98.89</v>
      </c>
      <c r="L51" s="110">
        <f t="shared" si="2"/>
        <v>0.89988876529477202</v>
      </c>
      <c r="M51" s="74">
        <f t="shared" si="3"/>
        <v>0.9</v>
      </c>
      <c r="N51" s="74">
        <f t="shared" si="4"/>
        <v>9.9</v>
      </c>
      <c r="O51" s="73" t="s">
        <v>74</v>
      </c>
      <c r="P51" s="208" t="s">
        <v>53</v>
      </c>
      <c r="Q51" s="127">
        <f t="shared" si="5"/>
        <v>3.8</v>
      </c>
      <c r="R51" s="215">
        <v>4</v>
      </c>
      <c r="S51" s="118">
        <v>26.02</v>
      </c>
      <c r="T51" s="122"/>
    </row>
    <row r="52" spans="1:20" s="123" customFormat="1" ht="126" x14ac:dyDescent="0.25">
      <c r="A52" s="72">
        <v>35</v>
      </c>
      <c r="B52" s="207" t="s">
        <v>117</v>
      </c>
      <c r="C52" s="109" t="s">
        <v>59</v>
      </c>
      <c r="D52" s="207" t="s">
        <v>182</v>
      </c>
      <c r="E52" s="207" t="s">
        <v>182</v>
      </c>
      <c r="F52" s="207">
        <v>6110309900</v>
      </c>
      <c r="G52" s="207" t="s">
        <v>61</v>
      </c>
      <c r="H52" s="109" t="s">
        <v>41</v>
      </c>
      <c r="I52" s="207">
        <v>15</v>
      </c>
      <c r="J52" s="74">
        <f t="shared" si="0"/>
        <v>6.47</v>
      </c>
      <c r="K52" s="74">
        <f t="shared" si="1"/>
        <v>97.05</v>
      </c>
      <c r="L52" s="110">
        <f t="shared" si="2"/>
        <v>0.89953632148377127</v>
      </c>
      <c r="M52" s="74">
        <f t="shared" si="3"/>
        <v>0.65</v>
      </c>
      <c r="N52" s="74">
        <f t="shared" si="4"/>
        <v>9.75</v>
      </c>
      <c r="O52" s="73" t="s">
        <v>74</v>
      </c>
      <c r="P52" s="208" t="s">
        <v>53</v>
      </c>
      <c r="Q52" s="127">
        <f t="shared" si="5"/>
        <v>2.85</v>
      </c>
      <c r="R52" s="215">
        <v>3</v>
      </c>
      <c r="S52" s="220">
        <v>34.020000000000003</v>
      </c>
      <c r="T52" s="122"/>
    </row>
    <row r="53" spans="1:20" s="123" customFormat="1" ht="220.5" x14ac:dyDescent="0.25">
      <c r="A53" s="72">
        <v>36</v>
      </c>
      <c r="B53" s="207" t="s">
        <v>118</v>
      </c>
      <c r="C53" s="109" t="s">
        <v>59</v>
      </c>
      <c r="D53" s="207" t="s">
        <v>64</v>
      </c>
      <c r="E53" s="207" t="s">
        <v>64</v>
      </c>
      <c r="F53" s="208">
        <v>6110309900</v>
      </c>
      <c r="G53" s="207" t="s">
        <v>60</v>
      </c>
      <c r="H53" s="109" t="s">
        <v>41</v>
      </c>
      <c r="I53" s="207">
        <v>15</v>
      </c>
      <c r="J53" s="74">
        <f t="shared" si="0"/>
        <v>18.64</v>
      </c>
      <c r="K53" s="74">
        <f t="shared" si="1"/>
        <v>279.60000000000002</v>
      </c>
      <c r="L53" s="110">
        <f t="shared" si="2"/>
        <v>0.90021459227467815</v>
      </c>
      <c r="M53" s="74">
        <f t="shared" si="3"/>
        <v>1.86</v>
      </c>
      <c r="N53" s="74">
        <f t="shared" si="4"/>
        <v>27.9</v>
      </c>
      <c r="O53" s="73" t="s">
        <v>74</v>
      </c>
      <c r="P53" s="208">
        <v>1</v>
      </c>
      <c r="Q53" s="127">
        <f t="shared" si="5"/>
        <v>10.74</v>
      </c>
      <c r="R53" s="215">
        <v>11.3</v>
      </c>
      <c r="S53" s="118">
        <v>26.02</v>
      </c>
      <c r="T53" s="122"/>
    </row>
    <row r="54" spans="1:20" s="123" customFormat="1" ht="126" x14ac:dyDescent="0.25">
      <c r="A54" s="72">
        <v>37</v>
      </c>
      <c r="B54" s="207" t="s">
        <v>119</v>
      </c>
      <c r="C54" s="109" t="s">
        <v>59</v>
      </c>
      <c r="D54" s="73" t="s">
        <v>187</v>
      </c>
      <c r="E54" s="73" t="s">
        <v>187</v>
      </c>
      <c r="F54" s="208">
        <v>6110309900</v>
      </c>
      <c r="G54" s="207" t="s">
        <v>60</v>
      </c>
      <c r="H54" s="109" t="s">
        <v>41</v>
      </c>
      <c r="I54" s="207">
        <v>16</v>
      </c>
      <c r="J54" s="74">
        <f t="shared" si="0"/>
        <v>4.0199999999999996</v>
      </c>
      <c r="K54" s="74">
        <f t="shared" si="1"/>
        <v>64.319999999999993</v>
      </c>
      <c r="L54" s="110">
        <f t="shared" si="2"/>
        <v>0.90049751243781095</v>
      </c>
      <c r="M54" s="74">
        <f t="shared" si="3"/>
        <v>0.4</v>
      </c>
      <c r="N54" s="74">
        <f t="shared" si="4"/>
        <v>6.4</v>
      </c>
      <c r="O54" s="73" t="s">
        <v>74</v>
      </c>
      <c r="P54" s="208" t="s">
        <v>53</v>
      </c>
      <c r="Q54" s="127">
        <f t="shared" si="5"/>
        <v>2.4700000000000002</v>
      </c>
      <c r="R54" s="215">
        <v>2.6</v>
      </c>
      <c r="S54" s="220">
        <v>26.02</v>
      </c>
      <c r="T54" s="122"/>
    </row>
    <row r="55" spans="1:20" s="123" customFormat="1" ht="189" x14ac:dyDescent="0.25">
      <c r="A55" s="72">
        <v>38</v>
      </c>
      <c r="B55" s="207" t="s">
        <v>244</v>
      </c>
      <c r="C55" s="109" t="s">
        <v>59</v>
      </c>
      <c r="D55" s="207" t="s">
        <v>78</v>
      </c>
      <c r="E55" s="207" t="s">
        <v>78</v>
      </c>
      <c r="F55" s="208">
        <v>6110309900</v>
      </c>
      <c r="G55" s="207" t="s">
        <v>60</v>
      </c>
      <c r="H55" s="109" t="s">
        <v>41</v>
      </c>
      <c r="I55" s="207">
        <v>17</v>
      </c>
      <c r="J55" s="74">
        <f t="shared" si="0"/>
        <v>8.01</v>
      </c>
      <c r="K55" s="74">
        <f t="shared" si="1"/>
        <v>136.16999999999999</v>
      </c>
      <c r="L55" s="110">
        <f t="shared" si="2"/>
        <v>0.90012484394506864</v>
      </c>
      <c r="M55" s="74">
        <f t="shared" si="3"/>
        <v>0.8</v>
      </c>
      <c r="N55" s="74">
        <f t="shared" si="4"/>
        <v>13.6</v>
      </c>
      <c r="O55" s="73" t="s">
        <v>74</v>
      </c>
      <c r="P55" s="208" t="s">
        <v>53</v>
      </c>
      <c r="Q55" s="127">
        <f t="shared" si="5"/>
        <v>5.2299999999999995</v>
      </c>
      <c r="R55" s="215">
        <v>5.5</v>
      </c>
      <c r="S55" s="118">
        <v>26.02</v>
      </c>
      <c r="T55" s="122"/>
    </row>
    <row r="56" spans="1:20" s="123" customFormat="1" ht="173.25" x14ac:dyDescent="0.25">
      <c r="A56" s="72">
        <v>39</v>
      </c>
      <c r="B56" s="207" t="s">
        <v>120</v>
      </c>
      <c r="C56" s="109" t="s">
        <v>59</v>
      </c>
      <c r="D56" s="207" t="s">
        <v>188</v>
      </c>
      <c r="E56" s="207" t="s">
        <v>188</v>
      </c>
      <c r="F56" s="208">
        <v>6110309900</v>
      </c>
      <c r="G56" s="207" t="s">
        <v>60</v>
      </c>
      <c r="H56" s="109" t="s">
        <v>41</v>
      </c>
      <c r="I56" s="207">
        <v>20</v>
      </c>
      <c r="J56" s="74">
        <f t="shared" si="0"/>
        <v>4.95</v>
      </c>
      <c r="K56" s="74">
        <f t="shared" si="1"/>
        <v>99</v>
      </c>
      <c r="L56" s="110">
        <f t="shared" si="2"/>
        <v>0.89898989898989901</v>
      </c>
      <c r="M56" s="74">
        <f t="shared" si="3"/>
        <v>0.5</v>
      </c>
      <c r="N56" s="74">
        <f t="shared" si="4"/>
        <v>10</v>
      </c>
      <c r="O56" s="73" t="s">
        <v>74</v>
      </c>
      <c r="P56" s="208" t="s">
        <v>53</v>
      </c>
      <c r="Q56" s="127">
        <f t="shared" si="5"/>
        <v>3.8</v>
      </c>
      <c r="R56" s="215">
        <v>4</v>
      </c>
      <c r="S56" s="220">
        <v>26.02</v>
      </c>
      <c r="T56" s="122"/>
    </row>
    <row r="57" spans="1:20" s="123" customFormat="1" ht="173.25" x14ac:dyDescent="0.25">
      <c r="A57" s="72">
        <v>40</v>
      </c>
      <c r="B57" s="207" t="s">
        <v>110</v>
      </c>
      <c r="C57" s="109" t="s">
        <v>59</v>
      </c>
      <c r="D57" s="207" t="s">
        <v>78</v>
      </c>
      <c r="E57" s="207" t="s">
        <v>78</v>
      </c>
      <c r="F57" s="208">
        <v>6110309900</v>
      </c>
      <c r="G57" s="207" t="s">
        <v>60</v>
      </c>
      <c r="H57" s="109" t="s">
        <v>41</v>
      </c>
      <c r="I57" s="207">
        <v>20</v>
      </c>
      <c r="J57" s="74">
        <f t="shared" si="0"/>
        <v>5.9399999999999995</v>
      </c>
      <c r="K57" s="74">
        <f t="shared" si="1"/>
        <v>118.8</v>
      </c>
      <c r="L57" s="110">
        <f t="shared" si="2"/>
        <v>0.90067340067340063</v>
      </c>
      <c r="M57" s="74">
        <f t="shared" si="3"/>
        <v>0.59</v>
      </c>
      <c r="N57" s="74">
        <f t="shared" si="4"/>
        <v>11.8</v>
      </c>
      <c r="O57" s="73" t="s">
        <v>74</v>
      </c>
      <c r="P57" s="208">
        <v>1</v>
      </c>
      <c r="Q57" s="127">
        <f t="shared" si="5"/>
        <v>4.5599999999999996</v>
      </c>
      <c r="R57" s="215">
        <v>4.8</v>
      </c>
      <c r="S57" s="118">
        <v>26.02</v>
      </c>
      <c r="T57" s="122"/>
    </row>
    <row r="58" spans="1:20" s="123" customFormat="1" ht="157.5" x14ac:dyDescent="0.25">
      <c r="A58" s="72">
        <v>41</v>
      </c>
      <c r="B58" s="207" t="s">
        <v>121</v>
      </c>
      <c r="C58" s="109" t="s">
        <v>59</v>
      </c>
      <c r="D58" s="207" t="s">
        <v>189</v>
      </c>
      <c r="E58" s="207" t="s">
        <v>189</v>
      </c>
      <c r="F58" s="208">
        <v>6110309900</v>
      </c>
      <c r="G58" s="207" t="s">
        <v>60</v>
      </c>
      <c r="H58" s="109" t="s">
        <v>41</v>
      </c>
      <c r="I58" s="207">
        <v>20</v>
      </c>
      <c r="J58" s="74">
        <f t="shared" si="0"/>
        <v>4.95</v>
      </c>
      <c r="K58" s="74">
        <f t="shared" si="1"/>
        <v>99</v>
      </c>
      <c r="L58" s="110">
        <f t="shared" si="2"/>
        <v>0.89898989898989901</v>
      </c>
      <c r="M58" s="74">
        <f t="shared" si="3"/>
        <v>0.5</v>
      </c>
      <c r="N58" s="74">
        <f t="shared" si="4"/>
        <v>10</v>
      </c>
      <c r="O58" s="73" t="s">
        <v>74</v>
      </c>
      <c r="P58" s="208" t="s">
        <v>53</v>
      </c>
      <c r="Q58" s="127">
        <f t="shared" si="5"/>
        <v>3.8</v>
      </c>
      <c r="R58" s="215">
        <v>4</v>
      </c>
      <c r="S58" s="220">
        <v>26.02</v>
      </c>
      <c r="T58" s="122"/>
    </row>
    <row r="59" spans="1:20" s="123" customFormat="1" ht="126" x14ac:dyDescent="0.25">
      <c r="A59" s="72">
        <v>42</v>
      </c>
      <c r="B59" s="207" t="s">
        <v>122</v>
      </c>
      <c r="C59" s="109" t="s">
        <v>59</v>
      </c>
      <c r="D59" s="207" t="s">
        <v>183</v>
      </c>
      <c r="E59" s="207" t="s">
        <v>183</v>
      </c>
      <c r="F59" s="208">
        <v>6110309900</v>
      </c>
      <c r="G59" s="207" t="s">
        <v>63</v>
      </c>
      <c r="H59" s="109" t="s">
        <v>41</v>
      </c>
      <c r="I59" s="207">
        <v>20</v>
      </c>
      <c r="J59" s="74">
        <f t="shared" si="0"/>
        <v>3.94</v>
      </c>
      <c r="K59" s="74">
        <f t="shared" si="1"/>
        <v>78.8</v>
      </c>
      <c r="L59" s="110">
        <f t="shared" si="2"/>
        <v>0.90101522842639592</v>
      </c>
      <c r="M59" s="74">
        <f t="shared" si="3"/>
        <v>0.39</v>
      </c>
      <c r="N59" s="74">
        <f t="shared" si="4"/>
        <v>7.8</v>
      </c>
      <c r="O59" s="73" t="s">
        <v>74</v>
      </c>
      <c r="P59" s="208" t="s">
        <v>53</v>
      </c>
      <c r="Q59" s="127">
        <f t="shared" si="5"/>
        <v>5.7</v>
      </c>
      <c r="R59" s="215">
        <v>6</v>
      </c>
      <c r="S59" s="118">
        <v>13.82</v>
      </c>
      <c r="T59" s="122"/>
    </row>
    <row r="60" spans="1:20" s="123" customFormat="1" ht="157.5" x14ac:dyDescent="0.25">
      <c r="A60" s="72">
        <v>43</v>
      </c>
      <c r="B60" s="207" t="s">
        <v>245</v>
      </c>
      <c r="C60" s="109" t="s">
        <v>59</v>
      </c>
      <c r="D60" s="207" t="s">
        <v>190</v>
      </c>
      <c r="E60" s="207" t="s">
        <v>190</v>
      </c>
      <c r="F60" s="208">
        <v>6110309900</v>
      </c>
      <c r="G60" s="207" t="s">
        <v>60</v>
      </c>
      <c r="H60" s="109" t="s">
        <v>41</v>
      </c>
      <c r="I60" s="207">
        <v>25</v>
      </c>
      <c r="J60" s="74">
        <f t="shared" si="0"/>
        <v>5.54</v>
      </c>
      <c r="K60" s="74">
        <f t="shared" si="1"/>
        <v>138.5</v>
      </c>
      <c r="L60" s="110">
        <f t="shared" si="2"/>
        <v>0.90072202166064985</v>
      </c>
      <c r="M60" s="74">
        <f t="shared" si="3"/>
        <v>0.55000000000000004</v>
      </c>
      <c r="N60" s="74">
        <f t="shared" si="4"/>
        <v>13.75</v>
      </c>
      <c r="O60" s="73" t="s">
        <v>74</v>
      </c>
      <c r="P60" s="208">
        <v>1</v>
      </c>
      <c r="Q60" s="127">
        <f t="shared" si="5"/>
        <v>5.32</v>
      </c>
      <c r="R60" s="215">
        <v>5.6</v>
      </c>
      <c r="S60" s="220">
        <v>26.02</v>
      </c>
      <c r="T60" s="122"/>
    </row>
    <row r="61" spans="1:20" s="123" customFormat="1" ht="173.25" x14ac:dyDescent="0.25">
      <c r="A61" s="72">
        <v>44</v>
      </c>
      <c r="B61" s="207" t="s">
        <v>123</v>
      </c>
      <c r="C61" s="109" t="s">
        <v>59</v>
      </c>
      <c r="D61" s="207" t="s">
        <v>191</v>
      </c>
      <c r="E61" s="207" t="s">
        <v>191</v>
      </c>
      <c r="F61" s="208">
        <v>6110309900</v>
      </c>
      <c r="G61" s="207" t="s">
        <v>60</v>
      </c>
      <c r="H61" s="109" t="s">
        <v>41</v>
      </c>
      <c r="I61" s="207">
        <v>26</v>
      </c>
      <c r="J61" s="74">
        <f t="shared" si="0"/>
        <v>9.51</v>
      </c>
      <c r="K61" s="74">
        <f t="shared" si="1"/>
        <v>247.26</v>
      </c>
      <c r="L61" s="110">
        <f t="shared" si="2"/>
        <v>0.90010515247108303</v>
      </c>
      <c r="M61" s="74">
        <f t="shared" si="3"/>
        <v>0.95</v>
      </c>
      <c r="N61" s="74">
        <f t="shared" si="4"/>
        <v>24.7</v>
      </c>
      <c r="O61" s="73" t="s">
        <v>74</v>
      </c>
      <c r="P61" s="208" t="s">
        <v>53</v>
      </c>
      <c r="Q61" s="127">
        <f t="shared" si="5"/>
        <v>9.5</v>
      </c>
      <c r="R61" s="215">
        <v>10</v>
      </c>
      <c r="S61" s="118">
        <v>26.02</v>
      </c>
      <c r="T61" s="122"/>
    </row>
    <row r="62" spans="1:20" s="123" customFormat="1" ht="157.5" x14ac:dyDescent="0.25">
      <c r="A62" s="72">
        <v>45</v>
      </c>
      <c r="B62" s="207" t="s">
        <v>124</v>
      </c>
      <c r="C62" s="109" t="s">
        <v>59</v>
      </c>
      <c r="D62" s="207" t="s">
        <v>69</v>
      </c>
      <c r="E62" s="207" t="s">
        <v>69</v>
      </c>
      <c r="F62" s="207">
        <v>6110309900</v>
      </c>
      <c r="G62" s="207" t="s">
        <v>61</v>
      </c>
      <c r="H62" s="109" t="s">
        <v>41</v>
      </c>
      <c r="I62" s="207">
        <v>27</v>
      </c>
      <c r="J62" s="74">
        <f t="shared" si="0"/>
        <v>5.99</v>
      </c>
      <c r="K62" s="74">
        <f t="shared" si="1"/>
        <v>161.72999999999999</v>
      </c>
      <c r="L62" s="110">
        <f t="shared" si="2"/>
        <v>0.89983305509181966</v>
      </c>
      <c r="M62" s="74">
        <f t="shared" si="3"/>
        <v>0.6</v>
      </c>
      <c r="N62" s="74">
        <f t="shared" si="4"/>
        <v>16.2</v>
      </c>
      <c r="O62" s="73" t="s">
        <v>74</v>
      </c>
      <c r="P62" s="208" t="s">
        <v>53</v>
      </c>
      <c r="Q62" s="127">
        <f t="shared" si="5"/>
        <v>4.75</v>
      </c>
      <c r="R62" s="215">
        <v>5</v>
      </c>
      <c r="S62" s="220">
        <v>34.020000000000003</v>
      </c>
      <c r="T62" s="122"/>
    </row>
    <row r="63" spans="1:20" s="123" customFormat="1" ht="220.5" x14ac:dyDescent="0.25">
      <c r="A63" s="72">
        <v>46</v>
      </c>
      <c r="B63" s="207" t="s">
        <v>118</v>
      </c>
      <c r="C63" s="109" t="s">
        <v>59</v>
      </c>
      <c r="D63" s="207" t="s">
        <v>64</v>
      </c>
      <c r="E63" s="207" t="s">
        <v>64</v>
      </c>
      <c r="F63" s="208">
        <v>6110309900</v>
      </c>
      <c r="G63" s="207" t="s">
        <v>60</v>
      </c>
      <c r="H63" s="109" t="s">
        <v>41</v>
      </c>
      <c r="I63" s="207">
        <v>45</v>
      </c>
      <c r="J63" s="74">
        <f t="shared" si="0"/>
        <v>16.920000000000002</v>
      </c>
      <c r="K63" s="74">
        <f t="shared" si="1"/>
        <v>761.4</v>
      </c>
      <c r="L63" s="110">
        <f t="shared" si="2"/>
        <v>0.90011820330969272</v>
      </c>
      <c r="M63" s="74">
        <f t="shared" si="3"/>
        <v>1.69</v>
      </c>
      <c r="N63" s="74">
        <f t="shared" si="4"/>
        <v>76.05</v>
      </c>
      <c r="O63" s="73" t="s">
        <v>74</v>
      </c>
      <c r="P63" s="208">
        <v>1</v>
      </c>
      <c r="Q63" s="127">
        <f t="shared" si="5"/>
        <v>29.26</v>
      </c>
      <c r="R63" s="215">
        <v>30.8</v>
      </c>
      <c r="S63" s="118">
        <v>26.02</v>
      </c>
      <c r="T63" s="122"/>
    </row>
    <row r="64" spans="1:20" s="123" customFormat="1" ht="126" x14ac:dyDescent="0.25">
      <c r="A64" s="72">
        <v>47</v>
      </c>
      <c r="B64" s="207" t="s">
        <v>125</v>
      </c>
      <c r="C64" s="109" t="s">
        <v>59</v>
      </c>
      <c r="D64" s="207" t="s">
        <v>69</v>
      </c>
      <c r="E64" s="207" t="s">
        <v>69</v>
      </c>
      <c r="F64" s="207">
        <v>6110309900</v>
      </c>
      <c r="G64" s="207" t="s">
        <v>61</v>
      </c>
      <c r="H64" s="109" t="s">
        <v>41</v>
      </c>
      <c r="I64" s="207">
        <v>46</v>
      </c>
      <c r="J64" s="74">
        <f t="shared" si="0"/>
        <v>7.95</v>
      </c>
      <c r="K64" s="74">
        <f t="shared" si="1"/>
        <v>365.7</v>
      </c>
      <c r="L64" s="110">
        <f t="shared" si="2"/>
        <v>0.89937106918238996</v>
      </c>
      <c r="M64" s="74">
        <f t="shared" si="3"/>
        <v>0.8</v>
      </c>
      <c r="N64" s="74">
        <f t="shared" si="4"/>
        <v>36.799999999999997</v>
      </c>
      <c r="O64" s="73" t="s">
        <v>74</v>
      </c>
      <c r="P64" s="208">
        <v>1</v>
      </c>
      <c r="Q64" s="127">
        <f t="shared" si="5"/>
        <v>10.74</v>
      </c>
      <c r="R64" s="215">
        <v>11.3</v>
      </c>
      <c r="S64" s="220">
        <v>34.020000000000003</v>
      </c>
      <c r="T64" s="122"/>
    </row>
    <row r="65" spans="1:20" s="123" customFormat="1" ht="173.25" x14ac:dyDescent="0.25">
      <c r="A65" s="72">
        <v>48</v>
      </c>
      <c r="B65" s="207" t="s">
        <v>126</v>
      </c>
      <c r="C65" s="109" t="s">
        <v>59</v>
      </c>
      <c r="D65" s="207" t="s">
        <v>186</v>
      </c>
      <c r="E65" s="207" t="s">
        <v>186</v>
      </c>
      <c r="F65" s="208">
        <v>6110309900</v>
      </c>
      <c r="G65" s="207" t="s">
        <v>60</v>
      </c>
      <c r="H65" s="109" t="s">
        <v>41</v>
      </c>
      <c r="I65" s="207">
        <v>50</v>
      </c>
      <c r="J65" s="74">
        <f t="shared" si="0"/>
        <v>4.95</v>
      </c>
      <c r="K65" s="74">
        <f t="shared" si="1"/>
        <v>247.5</v>
      </c>
      <c r="L65" s="110">
        <f t="shared" si="2"/>
        <v>0.89898989898989901</v>
      </c>
      <c r="M65" s="74">
        <f t="shared" si="3"/>
        <v>0.5</v>
      </c>
      <c r="N65" s="74">
        <f t="shared" si="4"/>
        <v>25</v>
      </c>
      <c r="O65" s="73" t="s">
        <v>74</v>
      </c>
      <c r="P65" s="208" t="s">
        <v>53</v>
      </c>
      <c r="Q65" s="127">
        <f t="shared" si="5"/>
        <v>9.5</v>
      </c>
      <c r="R65" s="215">
        <v>10</v>
      </c>
      <c r="S65" s="118">
        <v>26.02</v>
      </c>
      <c r="T65" s="122"/>
    </row>
    <row r="66" spans="1:20" s="123" customFormat="1" ht="104.25" customHeight="1" x14ac:dyDescent="0.25">
      <c r="A66" s="72">
        <v>49</v>
      </c>
      <c r="B66" s="207" t="s">
        <v>127</v>
      </c>
      <c r="C66" s="109" t="s">
        <v>59</v>
      </c>
      <c r="D66" s="207" t="s">
        <v>192</v>
      </c>
      <c r="E66" s="207" t="s">
        <v>192</v>
      </c>
      <c r="F66" s="208">
        <v>6110309900</v>
      </c>
      <c r="G66" s="207" t="s">
        <v>60</v>
      </c>
      <c r="H66" s="109" t="s">
        <v>41</v>
      </c>
      <c r="I66" s="207">
        <v>52</v>
      </c>
      <c r="J66" s="74">
        <f t="shared" si="0"/>
        <v>5.2299999999999995</v>
      </c>
      <c r="K66" s="74">
        <f t="shared" si="1"/>
        <v>271.95999999999998</v>
      </c>
      <c r="L66" s="110">
        <f t="shared" si="2"/>
        <v>0.9005736137667304</v>
      </c>
      <c r="M66" s="74">
        <f t="shared" si="3"/>
        <v>0.52</v>
      </c>
      <c r="N66" s="74">
        <f t="shared" si="4"/>
        <v>27.04</v>
      </c>
      <c r="O66" s="73" t="s">
        <v>74</v>
      </c>
      <c r="P66" s="208">
        <v>1</v>
      </c>
      <c r="Q66" s="127">
        <f t="shared" si="5"/>
        <v>10.45</v>
      </c>
      <c r="R66" s="215">
        <v>11</v>
      </c>
      <c r="S66" s="220">
        <v>26.02</v>
      </c>
      <c r="T66" s="122"/>
    </row>
    <row r="67" spans="1:20" s="123" customFormat="1" ht="157.5" x14ac:dyDescent="0.25">
      <c r="A67" s="72">
        <v>50</v>
      </c>
      <c r="B67" s="207" t="s">
        <v>128</v>
      </c>
      <c r="C67" s="109" t="s">
        <v>59</v>
      </c>
      <c r="D67" s="207" t="s">
        <v>193</v>
      </c>
      <c r="E67" s="207" t="s">
        <v>193</v>
      </c>
      <c r="F67" s="208">
        <v>6110309900</v>
      </c>
      <c r="G67" s="207" t="s">
        <v>60</v>
      </c>
      <c r="H67" s="109" t="s">
        <v>41</v>
      </c>
      <c r="I67" s="207">
        <v>57</v>
      </c>
      <c r="J67" s="74">
        <f t="shared" si="0"/>
        <v>4.6899999999999995</v>
      </c>
      <c r="K67" s="74">
        <f t="shared" si="1"/>
        <v>267.33</v>
      </c>
      <c r="L67" s="110">
        <f t="shared" si="2"/>
        <v>0.89978678038379534</v>
      </c>
      <c r="M67" s="74">
        <f t="shared" si="3"/>
        <v>0.47</v>
      </c>
      <c r="N67" s="74">
        <f t="shared" si="4"/>
        <v>26.79</v>
      </c>
      <c r="O67" s="73" t="s">
        <v>74</v>
      </c>
      <c r="P67" s="208">
        <v>1</v>
      </c>
      <c r="Q67" s="127">
        <f t="shared" si="5"/>
        <v>10.26</v>
      </c>
      <c r="R67" s="215">
        <v>10.8</v>
      </c>
      <c r="S67" s="118">
        <v>26.02</v>
      </c>
      <c r="T67" s="122"/>
    </row>
    <row r="68" spans="1:20" s="123" customFormat="1" ht="157.5" x14ac:dyDescent="0.25">
      <c r="A68" s="72">
        <v>51</v>
      </c>
      <c r="B68" s="207" t="s">
        <v>129</v>
      </c>
      <c r="C68" s="109" t="s">
        <v>59</v>
      </c>
      <c r="D68" s="207" t="s">
        <v>182</v>
      </c>
      <c r="E68" s="207" t="s">
        <v>182</v>
      </c>
      <c r="F68" s="208">
        <v>6110309900</v>
      </c>
      <c r="G68" s="207" t="s">
        <v>61</v>
      </c>
      <c r="H68" s="109" t="s">
        <v>41</v>
      </c>
      <c r="I68" s="207">
        <v>58</v>
      </c>
      <c r="J68" s="74">
        <f t="shared" si="0"/>
        <v>6.6899999999999995</v>
      </c>
      <c r="K68" s="74">
        <f t="shared" si="1"/>
        <v>388.02</v>
      </c>
      <c r="L68" s="110">
        <f t="shared" si="2"/>
        <v>0.89985052316890879</v>
      </c>
      <c r="M68" s="74">
        <f t="shared" si="3"/>
        <v>0.67</v>
      </c>
      <c r="N68" s="74">
        <f t="shared" si="4"/>
        <v>38.86</v>
      </c>
      <c r="O68" s="73" t="s">
        <v>74</v>
      </c>
      <c r="P68" s="208">
        <v>1</v>
      </c>
      <c r="Q68" s="127">
        <f t="shared" si="5"/>
        <v>11.4</v>
      </c>
      <c r="R68" s="215">
        <v>12</v>
      </c>
      <c r="S68" s="220">
        <v>34.020000000000003</v>
      </c>
      <c r="T68" s="122"/>
    </row>
    <row r="69" spans="1:20" s="123" customFormat="1" ht="173.25" x14ac:dyDescent="0.25">
      <c r="A69" s="72">
        <v>52</v>
      </c>
      <c r="B69" s="207" t="s">
        <v>120</v>
      </c>
      <c r="C69" s="109" t="s">
        <v>59</v>
      </c>
      <c r="D69" s="207" t="s">
        <v>188</v>
      </c>
      <c r="E69" s="207" t="s">
        <v>188</v>
      </c>
      <c r="F69" s="208">
        <v>6110309900</v>
      </c>
      <c r="G69" s="207" t="s">
        <v>60</v>
      </c>
      <c r="H69" s="109" t="s">
        <v>41</v>
      </c>
      <c r="I69" s="207">
        <v>60</v>
      </c>
      <c r="J69" s="74">
        <f t="shared" si="0"/>
        <v>4.54</v>
      </c>
      <c r="K69" s="74">
        <f t="shared" si="1"/>
        <v>272.39999999999998</v>
      </c>
      <c r="L69" s="110">
        <f t="shared" si="2"/>
        <v>0.90088105726872247</v>
      </c>
      <c r="M69" s="74">
        <f t="shared" si="3"/>
        <v>0.45</v>
      </c>
      <c r="N69" s="74">
        <f t="shared" si="4"/>
        <v>27</v>
      </c>
      <c r="O69" s="73" t="s">
        <v>74</v>
      </c>
      <c r="P69" s="208" t="s">
        <v>53</v>
      </c>
      <c r="Q69" s="127">
        <f t="shared" si="5"/>
        <v>10.45</v>
      </c>
      <c r="R69" s="215">
        <v>11</v>
      </c>
      <c r="S69" s="118">
        <v>26.02</v>
      </c>
      <c r="T69" s="122"/>
    </row>
    <row r="70" spans="1:20" s="123" customFormat="1" ht="157.5" x14ac:dyDescent="0.25">
      <c r="A70" s="72">
        <v>53</v>
      </c>
      <c r="B70" s="207" t="s">
        <v>115</v>
      </c>
      <c r="C70" s="109" t="s">
        <v>59</v>
      </c>
      <c r="D70" s="207" t="s">
        <v>186</v>
      </c>
      <c r="E70" s="207" t="s">
        <v>186</v>
      </c>
      <c r="F70" s="208">
        <v>6110309900</v>
      </c>
      <c r="G70" s="207" t="s">
        <v>60</v>
      </c>
      <c r="H70" s="109" t="s">
        <v>41</v>
      </c>
      <c r="I70" s="207">
        <v>100</v>
      </c>
      <c r="J70" s="74">
        <f t="shared" si="0"/>
        <v>4.58</v>
      </c>
      <c r="K70" s="74">
        <f t="shared" si="1"/>
        <v>458</v>
      </c>
      <c r="L70" s="110">
        <f t="shared" si="2"/>
        <v>0.89956331877729256</v>
      </c>
      <c r="M70" s="74">
        <f t="shared" si="3"/>
        <v>0.46</v>
      </c>
      <c r="N70" s="74">
        <f t="shared" si="4"/>
        <v>46</v>
      </c>
      <c r="O70" s="73" t="s">
        <v>74</v>
      </c>
      <c r="P70" s="208">
        <v>1</v>
      </c>
      <c r="Q70" s="127">
        <f t="shared" si="5"/>
        <v>17.580000000000002</v>
      </c>
      <c r="R70" s="215">
        <v>18.5</v>
      </c>
      <c r="S70" s="220">
        <v>26.02</v>
      </c>
      <c r="T70" s="122"/>
    </row>
    <row r="71" spans="1:20" s="123" customFormat="1" ht="141.75" x14ac:dyDescent="0.25">
      <c r="A71" s="72">
        <v>54</v>
      </c>
      <c r="B71" s="207" t="s">
        <v>130</v>
      </c>
      <c r="C71" s="109" t="s">
        <v>59</v>
      </c>
      <c r="D71" s="207" t="s">
        <v>182</v>
      </c>
      <c r="E71" s="207" t="s">
        <v>182</v>
      </c>
      <c r="F71" s="208">
        <v>6110309900</v>
      </c>
      <c r="G71" s="207" t="s">
        <v>61</v>
      </c>
      <c r="H71" s="109" t="s">
        <v>41</v>
      </c>
      <c r="I71" s="207">
        <v>116</v>
      </c>
      <c r="J71" s="74">
        <f t="shared" si="0"/>
        <v>6.6899999999999995</v>
      </c>
      <c r="K71" s="74">
        <f t="shared" si="1"/>
        <v>776.04</v>
      </c>
      <c r="L71" s="110">
        <f t="shared" si="2"/>
        <v>0.89985052316890879</v>
      </c>
      <c r="M71" s="74">
        <f t="shared" si="3"/>
        <v>0.67</v>
      </c>
      <c r="N71" s="74">
        <f t="shared" si="4"/>
        <v>77.72</v>
      </c>
      <c r="O71" s="73" t="s">
        <v>74</v>
      </c>
      <c r="P71" s="208">
        <v>1</v>
      </c>
      <c r="Q71" s="127">
        <f t="shared" si="5"/>
        <v>22.8</v>
      </c>
      <c r="R71" s="215">
        <v>24</v>
      </c>
      <c r="S71" s="118">
        <v>34.020000000000003</v>
      </c>
      <c r="T71" s="122"/>
    </row>
    <row r="72" spans="1:20" s="123" customFormat="1" ht="173.25" x14ac:dyDescent="0.25">
      <c r="A72" s="72">
        <v>55</v>
      </c>
      <c r="B72" s="207" t="s">
        <v>126</v>
      </c>
      <c r="C72" s="109" t="s">
        <v>59</v>
      </c>
      <c r="D72" s="207" t="s">
        <v>186</v>
      </c>
      <c r="E72" s="207" t="s">
        <v>186</v>
      </c>
      <c r="F72" s="208">
        <v>6110309900</v>
      </c>
      <c r="G72" s="207" t="s">
        <v>60</v>
      </c>
      <c r="H72" s="109" t="s">
        <v>41</v>
      </c>
      <c r="I72" s="207">
        <v>150</v>
      </c>
      <c r="J72" s="74">
        <f t="shared" si="0"/>
        <v>4.49</v>
      </c>
      <c r="K72" s="74">
        <f t="shared" si="1"/>
        <v>673.5</v>
      </c>
      <c r="L72" s="110">
        <f t="shared" si="2"/>
        <v>0.89977728285077951</v>
      </c>
      <c r="M72" s="74">
        <f t="shared" si="3"/>
        <v>0.45</v>
      </c>
      <c r="N72" s="74">
        <f t="shared" si="4"/>
        <v>67.5</v>
      </c>
      <c r="O72" s="73" t="s">
        <v>74</v>
      </c>
      <c r="P72" s="208">
        <v>1</v>
      </c>
      <c r="Q72" s="127">
        <f t="shared" si="5"/>
        <v>25.84</v>
      </c>
      <c r="R72" s="215">
        <v>27.2</v>
      </c>
      <c r="S72" s="220">
        <v>26.02</v>
      </c>
      <c r="T72" s="122"/>
    </row>
    <row r="73" spans="1:20" s="123" customFormat="1" ht="126" x14ac:dyDescent="0.25">
      <c r="A73" s="72">
        <v>56</v>
      </c>
      <c r="B73" s="207" t="s">
        <v>117</v>
      </c>
      <c r="C73" s="109" t="s">
        <v>59</v>
      </c>
      <c r="D73" s="207" t="s">
        <v>194</v>
      </c>
      <c r="E73" s="207" t="s">
        <v>194</v>
      </c>
      <c r="F73" s="208">
        <v>6110309900</v>
      </c>
      <c r="G73" s="207" t="s">
        <v>60</v>
      </c>
      <c r="H73" s="109" t="s">
        <v>41</v>
      </c>
      <c r="I73" s="207">
        <v>150</v>
      </c>
      <c r="J73" s="74">
        <f t="shared" si="0"/>
        <v>3.63</v>
      </c>
      <c r="K73" s="74">
        <f t="shared" si="1"/>
        <v>544.5</v>
      </c>
      <c r="L73" s="110">
        <f t="shared" si="2"/>
        <v>0.90082644628099173</v>
      </c>
      <c r="M73" s="74">
        <f t="shared" si="3"/>
        <v>0.36</v>
      </c>
      <c r="N73" s="74">
        <f t="shared" si="4"/>
        <v>54</v>
      </c>
      <c r="O73" s="73" t="s">
        <v>74</v>
      </c>
      <c r="P73" s="208" t="s">
        <v>53</v>
      </c>
      <c r="Q73" s="127">
        <f t="shared" si="5"/>
        <v>20.9</v>
      </c>
      <c r="R73" s="215">
        <v>22</v>
      </c>
      <c r="S73" s="118">
        <v>26.02</v>
      </c>
      <c r="T73" s="122"/>
    </row>
    <row r="74" spans="1:20" s="123" customFormat="1" ht="126" x14ac:dyDescent="0.25">
      <c r="A74" s="72">
        <v>57</v>
      </c>
      <c r="B74" s="207" t="s">
        <v>131</v>
      </c>
      <c r="C74" s="109" t="s">
        <v>59</v>
      </c>
      <c r="D74" s="207" t="s">
        <v>69</v>
      </c>
      <c r="E74" s="207" t="s">
        <v>69</v>
      </c>
      <c r="F74" s="208">
        <v>6110901000</v>
      </c>
      <c r="G74" s="207" t="s">
        <v>61</v>
      </c>
      <c r="H74" s="109" t="s">
        <v>41</v>
      </c>
      <c r="I74" s="207">
        <v>12</v>
      </c>
      <c r="J74" s="74">
        <f t="shared" si="0"/>
        <v>9.51</v>
      </c>
      <c r="K74" s="74">
        <f t="shared" si="1"/>
        <v>114.12</v>
      </c>
      <c r="L74" s="110">
        <f t="shared" si="2"/>
        <v>0.90010515247108303</v>
      </c>
      <c r="M74" s="74">
        <f t="shared" si="3"/>
        <v>0.95</v>
      </c>
      <c r="N74" s="74">
        <f t="shared" si="4"/>
        <v>11.4</v>
      </c>
      <c r="O74" s="73" t="s">
        <v>74</v>
      </c>
      <c r="P74" s="208" t="s">
        <v>53</v>
      </c>
      <c r="Q74" s="127">
        <f t="shared" si="5"/>
        <v>2.85</v>
      </c>
      <c r="R74" s="215">
        <v>3</v>
      </c>
      <c r="S74" s="220">
        <v>40.020000000000003</v>
      </c>
      <c r="T74" s="122"/>
    </row>
    <row r="75" spans="1:20" s="123" customFormat="1" ht="126" x14ac:dyDescent="0.25">
      <c r="A75" s="72">
        <v>58</v>
      </c>
      <c r="B75" s="207" t="s">
        <v>132</v>
      </c>
      <c r="C75" s="109" t="s">
        <v>59</v>
      </c>
      <c r="D75" s="207" t="s">
        <v>182</v>
      </c>
      <c r="E75" s="207" t="s">
        <v>182</v>
      </c>
      <c r="F75" s="207">
        <v>6110909000</v>
      </c>
      <c r="G75" s="207" t="s">
        <v>61</v>
      </c>
      <c r="H75" s="109" t="s">
        <v>41</v>
      </c>
      <c r="I75" s="207">
        <v>9</v>
      </c>
      <c r="J75" s="74">
        <f t="shared" si="0"/>
        <v>7.1899999999999995</v>
      </c>
      <c r="K75" s="74">
        <f t="shared" si="1"/>
        <v>64.709999999999994</v>
      </c>
      <c r="L75" s="110">
        <f t="shared" si="2"/>
        <v>0.89986091794158551</v>
      </c>
      <c r="M75" s="74">
        <f t="shared" si="3"/>
        <v>0.72</v>
      </c>
      <c r="N75" s="74">
        <f t="shared" si="4"/>
        <v>6.48</v>
      </c>
      <c r="O75" s="73" t="s">
        <v>74</v>
      </c>
      <c r="P75" s="208" t="s">
        <v>53</v>
      </c>
      <c r="Q75" s="127">
        <f t="shared" si="5"/>
        <v>1.9</v>
      </c>
      <c r="R75" s="215">
        <v>2</v>
      </c>
      <c r="S75" s="118">
        <v>34.020000000000003</v>
      </c>
      <c r="T75" s="122"/>
    </row>
    <row r="76" spans="1:20" s="123" customFormat="1" ht="110.25" x14ac:dyDescent="0.25">
      <c r="A76" s="72">
        <v>59</v>
      </c>
      <c r="B76" s="207" t="s">
        <v>133</v>
      </c>
      <c r="C76" s="109" t="s">
        <v>59</v>
      </c>
      <c r="D76" s="207" t="s">
        <v>195</v>
      </c>
      <c r="E76" s="207" t="s">
        <v>195</v>
      </c>
      <c r="F76" s="207">
        <v>6202110000</v>
      </c>
      <c r="G76" s="207" t="s">
        <v>61</v>
      </c>
      <c r="H76" s="109" t="s">
        <v>41</v>
      </c>
      <c r="I76" s="207">
        <v>63</v>
      </c>
      <c r="J76" s="74">
        <f t="shared" si="0"/>
        <v>31.84</v>
      </c>
      <c r="K76" s="74">
        <f t="shared" si="1"/>
        <v>2005.92</v>
      </c>
      <c r="L76" s="110">
        <f t="shared" si="2"/>
        <v>0.90012562814070352</v>
      </c>
      <c r="M76" s="74">
        <f t="shared" si="3"/>
        <v>3.18</v>
      </c>
      <c r="N76" s="74">
        <f t="shared" si="4"/>
        <v>200.34</v>
      </c>
      <c r="O76" s="73" t="s">
        <v>74</v>
      </c>
      <c r="P76" s="208">
        <v>1</v>
      </c>
      <c r="Q76" s="127">
        <f t="shared" si="5"/>
        <v>40.090000000000003</v>
      </c>
      <c r="R76" s="215">
        <v>42.2</v>
      </c>
      <c r="S76" s="220">
        <v>50.02</v>
      </c>
      <c r="T76" s="122"/>
    </row>
    <row r="77" spans="1:20" s="123" customFormat="1" ht="126" x14ac:dyDescent="0.25">
      <c r="A77" s="72">
        <v>60</v>
      </c>
      <c r="B77" s="207" t="s">
        <v>134</v>
      </c>
      <c r="C77" s="109" t="s">
        <v>59</v>
      </c>
      <c r="D77" s="207" t="s">
        <v>71</v>
      </c>
      <c r="E77" s="207" t="s">
        <v>71</v>
      </c>
      <c r="F77" s="109">
        <v>6202920000</v>
      </c>
      <c r="G77" s="207" t="s">
        <v>61</v>
      </c>
      <c r="H77" s="109" t="s">
        <v>41</v>
      </c>
      <c r="I77" s="207">
        <v>3</v>
      </c>
      <c r="J77" s="74">
        <f t="shared" si="0"/>
        <v>26.990000000000002</v>
      </c>
      <c r="K77" s="74">
        <f t="shared" si="1"/>
        <v>80.97</v>
      </c>
      <c r="L77" s="110">
        <f t="shared" si="2"/>
        <v>0.89996294924045939</v>
      </c>
      <c r="M77" s="74">
        <f t="shared" si="3"/>
        <v>2.7</v>
      </c>
      <c r="N77" s="74">
        <f t="shared" si="4"/>
        <v>8.1</v>
      </c>
      <c r="O77" s="73" t="s">
        <v>74</v>
      </c>
      <c r="P77" s="208" t="s">
        <v>53</v>
      </c>
      <c r="Q77" s="127">
        <f t="shared" si="5"/>
        <v>2.38</v>
      </c>
      <c r="R77" s="215">
        <v>2.5</v>
      </c>
      <c r="S77" s="118">
        <v>34.020000000000003</v>
      </c>
      <c r="T77" s="122"/>
    </row>
    <row r="78" spans="1:20" s="123" customFormat="1" ht="141.75" x14ac:dyDescent="0.25">
      <c r="A78" s="72">
        <v>61</v>
      </c>
      <c r="B78" s="207" t="s">
        <v>135</v>
      </c>
      <c r="C78" s="109" t="s">
        <v>59</v>
      </c>
      <c r="D78" s="207" t="s">
        <v>78</v>
      </c>
      <c r="E78" s="207" t="s">
        <v>78</v>
      </c>
      <c r="F78" s="207">
        <v>6202930000</v>
      </c>
      <c r="G78" s="207" t="s">
        <v>60</v>
      </c>
      <c r="H78" s="109" t="s">
        <v>41</v>
      </c>
      <c r="I78" s="207">
        <v>1</v>
      </c>
      <c r="J78" s="74">
        <f t="shared" si="0"/>
        <v>24.720000000000002</v>
      </c>
      <c r="K78" s="74">
        <f t="shared" si="1"/>
        <v>24.72</v>
      </c>
      <c r="L78" s="110">
        <f t="shared" si="2"/>
        <v>0.90008090614886727</v>
      </c>
      <c r="M78" s="74">
        <f t="shared" si="3"/>
        <v>2.4700000000000002</v>
      </c>
      <c r="N78" s="74">
        <f t="shared" si="4"/>
        <v>2.4700000000000002</v>
      </c>
      <c r="O78" s="73" t="s">
        <v>74</v>
      </c>
      <c r="P78" s="208" t="s">
        <v>53</v>
      </c>
      <c r="Q78" s="127">
        <f t="shared" si="5"/>
        <v>0.95</v>
      </c>
      <c r="R78" s="215">
        <v>1</v>
      </c>
      <c r="S78" s="220">
        <v>26.02</v>
      </c>
      <c r="T78" s="122"/>
    </row>
    <row r="79" spans="1:20" s="123" customFormat="1" ht="126" x14ac:dyDescent="0.25">
      <c r="A79" s="72">
        <v>62</v>
      </c>
      <c r="B79" s="207" t="s">
        <v>136</v>
      </c>
      <c r="C79" s="109" t="s">
        <v>59</v>
      </c>
      <c r="D79" s="207" t="s">
        <v>64</v>
      </c>
      <c r="E79" s="207" t="s">
        <v>64</v>
      </c>
      <c r="F79" s="208">
        <v>6202930000</v>
      </c>
      <c r="G79" s="207" t="s">
        <v>60</v>
      </c>
      <c r="H79" s="109" t="s">
        <v>41</v>
      </c>
      <c r="I79" s="207">
        <v>30</v>
      </c>
      <c r="J79" s="74">
        <f t="shared" si="0"/>
        <v>10.31</v>
      </c>
      <c r="K79" s="74">
        <f t="shared" si="1"/>
        <v>309.3</v>
      </c>
      <c r="L79" s="110">
        <f t="shared" si="2"/>
        <v>0.90009699321047532</v>
      </c>
      <c r="M79" s="74">
        <f t="shared" si="3"/>
        <v>1.03</v>
      </c>
      <c r="N79" s="74">
        <f t="shared" si="4"/>
        <v>30.9</v>
      </c>
      <c r="O79" s="73" t="s">
        <v>74</v>
      </c>
      <c r="P79" s="208">
        <v>1</v>
      </c>
      <c r="Q79" s="127">
        <f t="shared" si="5"/>
        <v>11.879999999999999</v>
      </c>
      <c r="R79" s="215">
        <v>12.5</v>
      </c>
      <c r="S79" s="118">
        <v>26.02</v>
      </c>
      <c r="T79" s="122"/>
    </row>
    <row r="80" spans="1:20" s="123" customFormat="1" ht="126" x14ac:dyDescent="0.25">
      <c r="A80" s="72">
        <v>63</v>
      </c>
      <c r="B80" s="207" t="s">
        <v>137</v>
      </c>
      <c r="C80" s="109" t="s">
        <v>59</v>
      </c>
      <c r="D80" s="207" t="s">
        <v>78</v>
      </c>
      <c r="E80" s="207" t="s">
        <v>78</v>
      </c>
      <c r="F80" s="208">
        <v>6204310000</v>
      </c>
      <c r="G80" s="207" t="s">
        <v>60</v>
      </c>
      <c r="H80" s="109" t="s">
        <v>41</v>
      </c>
      <c r="I80" s="207">
        <v>1</v>
      </c>
      <c r="J80" s="74">
        <f t="shared" si="0"/>
        <v>18.73</v>
      </c>
      <c r="K80" s="74">
        <f t="shared" si="1"/>
        <v>18.73</v>
      </c>
      <c r="L80" s="110">
        <f t="shared" si="2"/>
        <v>0.90016017084890554</v>
      </c>
      <c r="M80" s="74">
        <f t="shared" si="3"/>
        <v>1.87</v>
      </c>
      <c r="N80" s="74">
        <f t="shared" si="4"/>
        <v>1.87</v>
      </c>
      <c r="O80" s="73" t="s">
        <v>74</v>
      </c>
      <c r="P80" s="208" t="s">
        <v>53</v>
      </c>
      <c r="Q80" s="127">
        <f t="shared" si="5"/>
        <v>0.48</v>
      </c>
      <c r="R80" s="215">
        <v>0.5</v>
      </c>
      <c r="S80" s="220">
        <v>39.020000000000003</v>
      </c>
      <c r="T80" s="122"/>
    </row>
    <row r="81" spans="1:20" s="123" customFormat="1" ht="126" x14ac:dyDescent="0.25">
      <c r="A81" s="72">
        <v>64</v>
      </c>
      <c r="B81" s="207" t="s">
        <v>138</v>
      </c>
      <c r="C81" s="109" t="s">
        <v>59</v>
      </c>
      <c r="D81" s="207" t="s">
        <v>78</v>
      </c>
      <c r="E81" s="207" t="s">
        <v>78</v>
      </c>
      <c r="F81" s="109">
        <v>6204329000</v>
      </c>
      <c r="G81" s="207" t="s">
        <v>60</v>
      </c>
      <c r="H81" s="109" t="s">
        <v>41</v>
      </c>
      <c r="I81" s="207">
        <v>2</v>
      </c>
      <c r="J81" s="74">
        <f t="shared" si="0"/>
        <v>9.0399999999999991</v>
      </c>
      <c r="K81" s="74">
        <f t="shared" si="1"/>
        <v>18.079999999999998</v>
      </c>
      <c r="L81" s="110">
        <f t="shared" si="2"/>
        <v>0.90044247787610621</v>
      </c>
      <c r="M81" s="74">
        <f t="shared" si="3"/>
        <v>0.9</v>
      </c>
      <c r="N81" s="74">
        <f t="shared" si="4"/>
        <v>1.8</v>
      </c>
      <c r="O81" s="73" t="s">
        <v>74</v>
      </c>
      <c r="P81" s="208" t="s">
        <v>53</v>
      </c>
      <c r="Q81" s="127">
        <f t="shared" si="5"/>
        <v>0.95</v>
      </c>
      <c r="R81" s="215">
        <v>1</v>
      </c>
      <c r="S81" s="118">
        <v>19.02</v>
      </c>
      <c r="T81" s="122"/>
    </row>
    <row r="82" spans="1:20" s="123" customFormat="1" ht="141.75" x14ac:dyDescent="0.25">
      <c r="A82" s="72">
        <v>65</v>
      </c>
      <c r="B82" s="207" t="s">
        <v>139</v>
      </c>
      <c r="C82" s="109" t="s">
        <v>59</v>
      </c>
      <c r="D82" s="207" t="s">
        <v>65</v>
      </c>
      <c r="E82" s="207" t="s">
        <v>65</v>
      </c>
      <c r="F82" s="208">
        <v>6204339000</v>
      </c>
      <c r="G82" s="207" t="s">
        <v>63</v>
      </c>
      <c r="H82" s="109" t="s">
        <v>41</v>
      </c>
      <c r="I82" s="207">
        <v>7</v>
      </c>
      <c r="J82" s="74">
        <f t="shared" ref="J82:J145" si="6">ROUNDUP(S82*Q82/I82,2)</f>
        <v>4.7699999999999996</v>
      </c>
      <c r="K82" s="74">
        <f t="shared" ref="K82:K145" si="7">ROUND(J82*I82,2)</f>
        <v>33.39</v>
      </c>
      <c r="L82" s="110">
        <f t="shared" ref="L82:L145" si="8">1-M82/J82</f>
        <v>0.89937106918238996</v>
      </c>
      <c r="M82" s="74">
        <f t="shared" ref="M82:M145" si="9">ROUND(J82/10,2)</f>
        <v>0.48</v>
      </c>
      <c r="N82" s="74">
        <f t="shared" ref="N82:N145" si="10">ROUND(M82*I82,2)</f>
        <v>3.36</v>
      </c>
      <c r="O82" s="73" t="s">
        <v>74</v>
      </c>
      <c r="P82" s="208" t="s">
        <v>53</v>
      </c>
      <c r="Q82" s="127">
        <f t="shared" ref="Q82:Q145" si="11">ROUNDUP(R82*0.95,2)</f>
        <v>2.85</v>
      </c>
      <c r="R82" s="215">
        <v>3</v>
      </c>
      <c r="S82" s="220">
        <v>11.71</v>
      </c>
      <c r="T82" s="122"/>
    </row>
    <row r="83" spans="1:20" s="123" customFormat="1" ht="110.25" x14ac:dyDescent="0.25">
      <c r="A83" s="72">
        <v>66</v>
      </c>
      <c r="B83" s="207" t="s">
        <v>140</v>
      </c>
      <c r="C83" s="109" t="s">
        <v>59</v>
      </c>
      <c r="D83" s="207" t="s">
        <v>71</v>
      </c>
      <c r="E83" s="207" t="s">
        <v>71</v>
      </c>
      <c r="F83" s="208">
        <v>6204339000</v>
      </c>
      <c r="G83" s="207" t="s">
        <v>63</v>
      </c>
      <c r="H83" s="109" t="s">
        <v>41</v>
      </c>
      <c r="I83" s="207">
        <v>11</v>
      </c>
      <c r="J83" s="74">
        <f t="shared" si="6"/>
        <v>3.0399999999999996</v>
      </c>
      <c r="K83" s="74">
        <f>ROUND(J83*I83,2)</f>
        <v>33.44</v>
      </c>
      <c r="L83" s="110">
        <f t="shared" si="8"/>
        <v>0.90131578947368418</v>
      </c>
      <c r="M83" s="74">
        <f t="shared" si="9"/>
        <v>0.3</v>
      </c>
      <c r="N83" s="74">
        <f t="shared" si="10"/>
        <v>3.3</v>
      </c>
      <c r="O83" s="73" t="s">
        <v>74</v>
      </c>
      <c r="P83" s="208" t="s">
        <v>53</v>
      </c>
      <c r="Q83" s="127">
        <f t="shared" si="11"/>
        <v>2.85</v>
      </c>
      <c r="R83" s="215">
        <v>3</v>
      </c>
      <c r="S83" s="118">
        <v>11.71</v>
      </c>
      <c r="T83" s="122"/>
    </row>
    <row r="84" spans="1:20" s="123" customFormat="1" ht="141.75" x14ac:dyDescent="0.25">
      <c r="A84" s="72">
        <v>67</v>
      </c>
      <c r="B84" s="207" t="s">
        <v>141</v>
      </c>
      <c r="C84" s="109" t="s">
        <v>59</v>
      </c>
      <c r="D84" s="207" t="s">
        <v>66</v>
      </c>
      <c r="E84" s="207" t="s">
        <v>66</v>
      </c>
      <c r="F84" s="109">
        <v>6204339000</v>
      </c>
      <c r="G84" s="207" t="s">
        <v>60</v>
      </c>
      <c r="H84" s="109" t="s">
        <v>41</v>
      </c>
      <c r="I84" s="207">
        <v>30</v>
      </c>
      <c r="J84" s="74">
        <f t="shared" si="6"/>
        <v>15.04</v>
      </c>
      <c r="K84" s="74">
        <f t="shared" si="7"/>
        <v>451.2</v>
      </c>
      <c r="L84" s="110">
        <f t="shared" si="8"/>
        <v>0.90026595744680848</v>
      </c>
      <c r="M84" s="74">
        <f t="shared" si="9"/>
        <v>1.5</v>
      </c>
      <c r="N84" s="74">
        <f t="shared" si="10"/>
        <v>45</v>
      </c>
      <c r="O84" s="73" t="s">
        <v>74</v>
      </c>
      <c r="P84" s="208">
        <v>1</v>
      </c>
      <c r="Q84" s="127">
        <f t="shared" si="11"/>
        <v>26.32</v>
      </c>
      <c r="R84" s="215">
        <v>27.7</v>
      </c>
      <c r="S84" s="220">
        <v>17.14</v>
      </c>
      <c r="T84" s="122"/>
    </row>
    <row r="85" spans="1:20" s="123" customFormat="1" ht="141.75" x14ac:dyDescent="0.25">
      <c r="A85" s="72">
        <v>68</v>
      </c>
      <c r="B85" s="207" t="s">
        <v>141</v>
      </c>
      <c r="C85" s="109" t="s">
        <v>59</v>
      </c>
      <c r="D85" s="207" t="s">
        <v>66</v>
      </c>
      <c r="E85" s="207" t="s">
        <v>66</v>
      </c>
      <c r="F85" s="109">
        <v>6204339000</v>
      </c>
      <c r="G85" s="207" t="s">
        <v>60</v>
      </c>
      <c r="H85" s="109" t="s">
        <v>41</v>
      </c>
      <c r="I85" s="207">
        <v>35</v>
      </c>
      <c r="J85" s="74">
        <f t="shared" si="6"/>
        <v>16.850000000000001</v>
      </c>
      <c r="K85" s="74">
        <f t="shared" si="7"/>
        <v>589.75</v>
      </c>
      <c r="L85" s="110">
        <f t="shared" si="8"/>
        <v>0.89970326409495549</v>
      </c>
      <c r="M85" s="74">
        <f t="shared" si="9"/>
        <v>1.69</v>
      </c>
      <c r="N85" s="74">
        <f t="shared" si="10"/>
        <v>59.15</v>
      </c>
      <c r="O85" s="73" t="s">
        <v>74</v>
      </c>
      <c r="P85" s="208">
        <v>1</v>
      </c>
      <c r="Q85" s="127">
        <f t="shared" si="11"/>
        <v>34.39</v>
      </c>
      <c r="R85" s="215">
        <v>36.200000000000003</v>
      </c>
      <c r="S85" s="118">
        <v>17.14</v>
      </c>
      <c r="T85" s="122"/>
    </row>
    <row r="86" spans="1:20" s="123" customFormat="1" ht="141.75" x14ac:dyDescent="0.25">
      <c r="A86" s="72">
        <v>69</v>
      </c>
      <c r="B86" s="207" t="s">
        <v>141</v>
      </c>
      <c r="C86" s="109" t="s">
        <v>59</v>
      </c>
      <c r="D86" s="207" t="s">
        <v>66</v>
      </c>
      <c r="E86" s="207" t="s">
        <v>66</v>
      </c>
      <c r="F86" s="109">
        <v>6204339000</v>
      </c>
      <c r="G86" s="207" t="s">
        <v>60</v>
      </c>
      <c r="H86" s="109" t="s">
        <v>41</v>
      </c>
      <c r="I86" s="207">
        <v>35</v>
      </c>
      <c r="J86" s="74">
        <f t="shared" si="6"/>
        <v>16.290000000000003</v>
      </c>
      <c r="K86" s="74">
        <f t="shared" si="7"/>
        <v>570.15</v>
      </c>
      <c r="L86" s="110">
        <f t="shared" si="8"/>
        <v>0.899938612645795</v>
      </c>
      <c r="M86" s="74">
        <f t="shared" si="9"/>
        <v>1.63</v>
      </c>
      <c r="N86" s="74">
        <f t="shared" si="10"/>
        <v>57.05</v>
      </c>
      <c r="O86" s="73" t="s">
        <v>74</v>
      </c>
      <c r="P86" s="208">
        <v>1</v>
      </c>
      <c r="Q86" s="127">
        <f t="shared" si="11"/>
        <v>33.25</v>
      </c>
      <c r="R86" s="215">
        <v>35</v>
      </c>
      <c r="S86" s="220">
        <v>17.14</v>
      </c>
      <c r="T86" s="122"/>
    </row>
    <row r="87" spans="1:20" s="123" customFormat="1" ht="141.75" x14ac:dyDescent="0.25">
      <c r="A87" s="72">
        <v>70</v>
      </c>
      <c r="B87" s="207" t="s">
        <v>141</v>
      </c>
      <c r="C87" s="109" t="s">
        <v>59</v>
      </c>
      <c r="D87" s="207" t="s">
        <v>66</v>
      </c>
      <c r="E87" s="207" t="s">
        <v>66</v>
      </c>
      <c r="F87" s="109">
        <v>6204339000</v>
      </c>
      <c r="G87" s="207" t="s">
        <v>60</v>
      </c>
      <c r="H87" s="109" t="s">
        <v>41</v>
      </c>
      <c r="I87" s="207">
        <v>40</v>
      </c>
      <c r="J87" s="74">
        <f t="shared" si="6"/>
        <v>16.78</v>
      </c>
      <c r="K87" s="74">
        <f t="shared" si="7"/>
        <v>671.2</v>
      </c>
      <c r="L87" s="110">
        <f t="shared" si="8"/>
        <v>0.89988081048867696</v>
      </c>
      <c r="M87" s="74">
        <f t="shared" si="9"/>
        <v>1.68</v>
      </c>
      <c r="N87" s="74">
        <f t="shared" si="10"/>
        <v>67.2</v>
      </c>
      <c r="O87" s="73" t="s">
        <v>74</v>
      </c>
      <c r="P87" s="208">
        <v>1</v>
      </c>
      <c r="Q87" s="127">
        <f t="shared" si="11"/>
        <v>39.14</v>
      </c>
      <c r="R87" s="215">
        <v>41.2</v>
      </c>
      <c r="S87" s="118">
        <v>17.14</v>
      </c>
      <c r="T87" s="122"/>
    </row>
    <row r="88" spans="1:20" s="123" customFormat="1" ht="157.5" x14ac:dyDescent="0.25">
      <c r="A88" s="72">
        <v>71</v>
      </c>
      <c r="B88" s="207" t="s">
        <v>142</v>
      </c>
      <c r="C88" s="109" t="s">
        <v>59</v>
      </c>
      <c r="D88" s="207" t="s">
        <v>192</v>
      </c>
      <c r="E88" s="207" t="s">
        <v>192</v>
      </c>
      <c r="F88" s="208">
        <v>6204391900</v>
      </c>
      <c r="G88" s="207" t="s">
        <v>60</v>
      </c>
      <c r="H88" s="109" t="s">
        <v>41</v>
      </c>
      <c r="I88" s="207">
        <v>28</v>
      </c>
      <c r="J88" s="74">
        <f t="shared" si="6"/>
        <v>5.3</v>
      </c>
      <c r="K88" s="74">
        <f t="shared" si="7"/>
        <v>148.4</v>
      </c>
      <c r="L88" s="110">
        <f t="shared" si="8"/>
        <v>0.9</v>
      </c>
      <c r="M88" s="74">
        <f t="shared" si="9"/>
        <v>0.53</v>
      </c>
      <c r="N88" s="74">
        <f t="shared" si="10"/>
        <v>14.84</v>
      </c>
      <c r="O88" s="73" t="s">
        <v>74</v>
      </c>
      <c r="P88" s="208" t="s">
        <v>53</v>
      </c>
      <c r="Q88" s="127">
        <f t="shared" si="11"/>
        <v>5.7</v>
      </c>
      <c r="R88" s="215">
        <v>6</v>
      </c>
      <c r="S88" s="220">
        <v>26.02</v>
      </c>
      <c r="T88" s="122"/>
    </row>
    <row r="89" spans="1:20" s="123" customFormat="1" ht="126" x14ac:dyDescent="0.25">
      <c r="A89" s="72">
        <v>72</v>
      </c>
      <c r="B89" s="207" t="s">
        <v>143</v>
      </c>
      <c r="C89" s="109" t="s">
        <v>59</v>
      </c>
      <c r="D89" s="207" t="s">
        <v>196</v>
      </c>
      <c r="E89" s="207" t="s">
        <v>196</v>
      </c>
      <c r="F89" s="207">
        <v>6204420000</v>
      </c>
      <c r="G89" s="207" t="s">
        <v>60</v>
      </c>
      <c r="H89" s="109" t="s">
        <v>41</v>
      </c>
      <c r="I89" s="207">
        <v>4</v>
      </c>
      <c r="J89" s="74">
        <f t="shared" si="6"/>
        <v>4.5199999999999996</v>
      </c>
      <c r="K89" s="74">
        <f t="shared" si="7"/>
        <v>18.079999999999998</v>
      </c>
      <c r="L89" s="110">
        <f t="shared" si="8"/>
        <v>0.90044247787610621</v>
      </c>
      <c r="M89" s="74">
        <f t="shared" si="9"/>
        <v>0.45</v>
      </c>
      <c r="N89" s="74">
        <f t="shared" si="10"/>
        <v>1.8</v>
      </c>
      <c r="O89" s="73" t="s">
        <v>74</v>
      </c>
      <c r="P89" s="208" t="s">
        <v>53</v>
      </c>
      <c r="Q89" s="127">
        <f t="shared" si="11"/>
        <v>0.95</v>
      </c>
      <c r="R89" s="215">
        <v>1</v>
      </c>
      <c r="S89" s="118">
        <v>19.02</v>
      </c>
      <c r="T89" s="122"/>
    </row>
    <row r="90" spans="1:20" s="123" customFormat="1" ht="126" x14ac:dyDescent="0.25">
      <c r="A90" s="72">
        <v>73</v>
      </c>
      <c r="B90" s="207" t="s">
        <v>144</v>
      </c>
      <c r="C90" s="109" t="s">
        <v>59</v>
      </c>
      <c r="D90" s="207" t="s">
        <v>69</v>
      </c>
      <c r="E90" s="207" t="s">
        <v>69</v>
      </c>
      <c r="F90" s="207">
        <v>6204420000</v>
      </c>
      <c r="G90" s="207" t="s">
        <v>61</v>
      </c>
      <c r="H90" s="109" t="s">
        <v>41</v>
      </c>
      <c r="I90" s="207">
        <v>6</v>
      </c>
      <c r="J90" s="74">
        <f t="shared" si="6"/>
        <v>7.6099999999999994</v>
      </c>
      <c r="K90" s="74">
        <f t="shared" si="7"/>
        <v>45.66</v>
      </c>
      <c r="L90" s="110">
        <f t="shared" si="8"/>
        <v>0.90013140604467801</v>
      </c>
      <c r="M90" s="74">
        <f t="shared" si="9"/>
        <v>0.76</v>
      </c>
      <c r="N90" s="74">
        <f t="shared" si="10"/>
        <v>4.5599999999999996</v>
      </c>
      <c r="O90" s="73" t="s">
        <v>74</v>
      </c>
      <c r="P90" s="208" t="s">
        <v>53</v>
      </c>
      <c r="Q90" s="127">
        <f t="shared" si="11"/>
        <v>1.9</v>
      </c>
      <c r="R90" s="215">
        <v>2</v>
      </c>
      <c r="S90" s="220">
        <v>24.02</v>
      </c>
      <c r="T90" s="122"/>
    </row>
    <row r="91" spans="1:20" s="123" customFormat="1" ht="73.5" customHeight="1" x14ac:dyDescent="0.25">
      <c r="A91" s="72">
        <v>74</v>
      </c>
      <c r="B91" s="207" t="s">
        <v>143</v>
      </c>
      <c r="C91" s="109" t="s">
        <v>59</v>
      </c>
      <c r="D91" s="207" t="s">
        <v>78</v>
      </c>
      <c r="E91" s="207" t="s">
        <v>78</v>
      </c>
      <c r="F91" s="207">
        <v>6204420000</v>
      </c>
      <c r="G91" s="207" t="s">
        <v>60</v>
      </c>
      <c r="H91" s="109" t="s">
        <v>41</v>
      </c>
      <c r="I91" s="207">
        <v>11</v>
      </c>
      <c r="J91" s="74">
        <f t="shared" si="6"/>
        <v>5.92</v>
      </c>
      <c r="K91" s="74">
        <f t="shared" si="7"/>
        <v>65.12</v>
      </c>
      <c r="L91" s="110">
        <f t="shared" si="8"/>
        <v>0.90033783783783783</v>
      </c>
      <c r="M91" s="74">
        <f t="shared" si="9"/>
        <v>0.59</v>
      </c>
      <c r="N91" s="74">
        <f t="shared" si="10"/>
        <v>6.49</v>
      </c>
      <c r="O91" s="73" t="s">
        <v>74</v>
      </c>
      <c r="P91" s="208" t="s">
        <v>53</v>
      </c>
      <c r="Q91" s="127">
        <f t="shared" si="11"/>
        <v>3.42</v>
      </c>
      <c r="R91" s="215">
        <v>3.6</v>
      </c>
      <c r="S91" s="118">
        <v>19.02</v>
      </c>
      <c r="T91" s="122"/>
    </row>
    <row r="92" spans="1:20" s="123" customFormat="1" ht="94.5" x14ac:dyDescent="0.25">
      <c r="A92" s="72">
        <v>75</v>
      </c>
      <c r="B92" s="207" t="s">
        <v>145</v>
      </c>
      <c r="C92" s="109" t="s">
        <v>59</v>
      </c>
      <c r="D92" s="207" t="s">
        <v>195</v>
      </c>
      <c r="E92" s="207" t="s">
        <v>195</v>
      </c>
      <c r="F92" s="207">
        <v>6204420000</v>
      </c>
      <c r="G92" s="207" t="s">
        <v>61</v>
      </c>
      <c r="H92" s="109" t="s">
        <v>41</v>
      </c>
      <c r="I92" s="207">
        <v>12</v>
      </c>
      <c r="J92" s="74">
        <f t="shared" si="6"/>
        <v>4.7699999999999996</v>
      </c>
      <c r="K92" s="74">
        <f t="shared" si="7"/>
        <v>57.24</v>
      </c>
      <c r="L92" s="110">
        <f t="shared" si="8"/>
        <v>0.89937106918238996</v>
      </c>
      <c r="M92" s="74">
        <f t="shared" si="9"/>
        <v>0.48</v>
      </c>
      <c r="N92" s="74">
        <f t="shared" si="10"/>
        <v>5.76</v>
      </c>
      <c r="O92" s="73" t="s">
        <v>74</v>
      </c>
      <c r="P92" s="208" t="s">
        <v>53</v>
      </c>
      <c r="Q92" s="127">
        <f t="shared" si="11"/>
        <v>2.38</v>
      </c>
      <c r="R92" s="215">
        <v>2.5</v>
      </c>
      <c r="S92" s="220">
        <v>24.02</v>
      </c>
      <c r="T92" s="122"/>
    </row>
    <row r="93" spans="1:20" s="123" customFormat="1" ht="94.5" x14ac:dyDescent="0.25">
      <c r="A93" s="72">
        <v>76</v>
      </c>
      <c r="B93" s="207" t="s">
        <v>145</v>
      </c>
      <c r="C93" s="109" t="s">
        <v>59</v>
      </c>
      <c r="D93" s="207" t="s">
        <v>65</v>
      </c>
      <c r="E93" s="207" t="s">
        <v>65</v>
      </c>
      <c r="F93" s="207">
        <v>6204420000</v>
      </c>
      <c r="G93" s="207" t="s">
        <v>61</v>
      </c>
      <c r="H93" s="109" t="s">
        <v>41</v>
      </c>
      <c r="I93" s="207">
        <v>14</v>
      </c>
      <c r="J93" s="74">
        <f t="shared" si="6"/>
        <v>4.8899999999999997</v>
      </c>
      <c r="K93" s="74">
        <f t="shared" si="7"/>
        <v>68.459999999999994</v>
      </c>
      <c r="L93" s="110">
        <f t="shared" si="8"/>
        <v>0.89979550102249484</v>
      </c>
      <c r="M93" s="74">
        <f t="shared" si="9"/>
        <v>0.49</v>
      </c>
      <c r="N93" s="74">
        <f t="shared" si="10"/>
        <v>6.86</v>
      </c>
      <c r="O93" s="73" t="s">
        <v>74</v>
      </c>
      <c r="P93" s="208" t="s">
        <v>53</v>
      </c>
      <c r="Q93" s="127">
        <f t="shared" si="11"/>
        <v>2.85</v>
      </c>
      <c r="R93" s="215">
        <v>3</v>
      </c>
      <c r="S93" s="118">
        <v>24.02</v>
      </c>
      <c r="T93" s="122"/>
    </row>
    <row r="94" spans="1:20" s="123" customFormat="1" ht="126" x14ac:dyDescent="0.25">
      <c r="A94" s="72">
        <v>77</v>
      </c>
      <c r="B94" s="207" t="s">
        <v>143</v>
      </c>
      <c r="C94" s="109" t="s">
        <v>59</v>
      </c>
      <c r="D94" s="207" t="s">
        <v>197</v>
      </c>
      <c r="E94" s="207" t="s">
        <v>197</v>
      </c>
      <c r="F94" s="207">
        <v>6204420000</v>
      </c>
      <c r="G94" s="207" t="s">
        <v>61</v>
      </c>
      <c r="H94" s="109" t="s">
        <v>41</v>
      </c>
      <c r="I94" s="207">
        <v>16</v>
      </c>
      <c r="J94" s="74">
        <f t="shared" si="6"/>
        <v>4.5699999999999994</v>
      </c>
      <c r="K94" s="74">
        <f t="shared" si="7"/>
        <v>73.12</v>
      </c>
      <c r="L94" s="110">
        <f t="shared" si="8"/>
        <v>0.89934354485776802</v>
      </c>
      <c r="M94" s="74">
        <f t="shared" si="9"/>
        <v>0.46</v>
      </c>
      <c r="N94" s="74">
        <f t="shared" si="10"/>
        <v>7.36</v>
      </c>
      <c r="O94" s="73" t="s">
        <v>74</v>
      </c>
      <c r="P94" s="208" t="s">
        <v>53</v>
      </c>
      <c r="Q94" s="127">
        <f t="shared" si="11"/>
        <v>3.04</v>
      </c>
      <c r="R94" s="215">
        <v>3.2</v>
      </c>
      <c r="S94" s="220">
        <v>24.02</v>
      </c>
      <c r="T94" s="122"/>
    </row>
    <row r="95" spans="1:20" s="123" customFormat="1" ht="126" x14ac:dyDescent="0.25">
      <c r="A95" s="72">
        <v>78</v>
      </c>
      <c r="B95" s="207" t="s">
        <v>143</v>
      </c>
      <c r="C95" s="109" t="s">
        <v>59</v>
      </c>
      <c r="D95" s="207" t="s">
        <v>75</v>
      </c>
      <c r="E95" s="207" t="s">
        <v>75</v>
      </c>
      <c r="F95" s="207">
        <v>6204420000</v>
      </c>
      <c r="G95" s="207" t="s">
        <v>61</v>
      </c>
      <c r="H95" s="109" t="s">
        <v>41</v>
      </c>
      <c r="I95" s="207">
        <v>19</v>
      </c>
      <c r="J95" s="74">
        <f t="shared" si="6"/>
        <v>4.8099999999999996</v>
      </c>
      <c r="K95" s="74">
        <f t="shared" si="7"/>
        <v>91.39</v>
      </c>
      <c r="L95" s="110">
        <f t="shared" si="8"/>
        <v>0.9002079002079002</v>
      </c>
      <c r="M95" s="74">
        <f t="shared" si="9"/>
        <v>0.48</v>
      </c>
      <c r="N95" s="74">
        <f t="shared" si="10"/>
        <v>9.1199999999999992</v>
      </c>
      <c r="O95" s="73" t="s">
        <v>74</v>
      </c>
      <c r="P95" s="208" t="s">
        <v>53</v>
      </c>
      <c r="Q95" s="127">
        <f t="shared" si="11"/>
        <v>3.8</v>
      </c>
      <c r="R95" s="215">
        <v>4</v>
      </c>
      <c r="S95" s="118">
        <v>24.02</v>
      </c>
      <c r="T95" s="122"/>
    </row>
    <row r="96" spans="1:20" s="123" customFormat="1" ht="94.5" x14ac:dyDescent="0.25">
      <c r="A96" s="72">
        <v>79</v>
      </c>
      <c r="B96" s="207" t="s">
        <v>145</v>
      </c>
      <c r="C96" s="109" t="s">
        <v>59</v>
      </c>
      <c r="D96" s="207" t="s">
        <v>69</v>
      </c>
      <c r="E96" s="207" t="s">
        <v>69</v>
      </c>
      <c r="F96" s="208">
        <v>6204420000</v>
      </c>
      <c r="G96" s="207" t="s">
        <v>61</v>
      </c>
      <c r="H96" s="109" t="s">
        <v>41</v>
      </c>
      <c r="I96" s="207">
        <v>20</v>
      </c>
      <c r="J96" s="74">
        <f t="shared" si="6"/>
        <v>5.71</v>
      </c>
      <c r="K96" s="74">
        <f t="shared" si="7"/>
        <v>114.2</v>
      </c>
      <c r="L96" s="110">
        <f t="shared" si="8"/>
        <v>0.90017513134851135</v>
      </c>
      <c r="M96" s="74">
        <f t="shared" si="9"/>
        <v>0.56999999999999995</v>
      </c>
      <c r="N96" s="74">
        <f t="shared" si="10"/>
        <v>11.4</v>
      </c>
      <c r="O96" s="73" t="s">
        <v>74</v>
      </c>
      <c r="P96" s="208" t="s">
        <v>53</v>
      </c>
      <c r="Q96" s="127">
        <f t="shared" si="11"/>
        <v>4.75</v>
      </c>
      <c r="R96" s="215">
        <v>5</v>
      </c>
      <c r="S96" s="220">
        <v>24.02</v>
      </c>
      <c r="T96" s="122"/>
    </row>
    <row r="97" spans="1:20" s="123" customFormat="1" ht="94.5" x14ac:dyDescent="0.25">
      <c r="A97" s="72">
        <v>80</v>
      </c>
      <c r="B97" s="207" t="s">
        <v>145</v>
      </c>
      <c r="C97" s="109" t="s">
        <v>59</v>
      </c>
      <c r="D97" s="207" t="s">
        <v>69</v>
      </c>
      <c r="E97" s="207" t="s">
        <v>69</v>
      </c>
      <c r="F97" s="207">
        <v>6204420000</v>
      </c>
      <c r="G97" s="207" t="s">
        <v>61</v>
      </c>
      <c r="H97" s="109" t="s">
        <v>41</v>
      </c>
      <c r="I97" s="207">
        <v>36</v>
      </c>
      <c r="J97" s="74">
        <f t="shared" si="6"/>
        <v>13.32</v>
      </c>
      <c r="K97" s="74">
        <f t="shared" si="7"/>
        <v>479.52</v>
      </c>
      <c r="L97" s="110">
        <f t="shared" si="8"/>
        <v>0.9001501501501501</v>
      </c>
      <c r="M97" s="74">
        <f t="shared" si="9"/>
        <v>1.33</v>
      </c>
      <c r="N97" s="74">
        <f t="shared" si="10"/>
        <v>47.88</v>
      </c>
      <c r="O97" s="73" t="s">
        <v>74</v>
      </c>
      <c r="P97" s="208">
        <v>1</v>
      </c>
      <c r="Q97" s="127">
        <f t="shared" si="11"/>
        <v>19.95</v>
      </c>
      <c r="R97" s="215">
        <v>21</v>
      </c>
      <c r="S97" s="118">
        <v>24.02</v>
      </c>
      <c r="T97" s="122"/>
    </row>
    <row r="98" spans="1:20" s="123" customFormat="1" ht="94.5" x14ac:dyDescent="0.25">
      <c r="A98" s="72">
        <v>81</v>
      </c>
      <c r="B98" s="207" t="s">
        <v>145</v>
      </c>
      <c r="C98" s="109" t="s">
        <v>59</v>
      </c>
      <c r="D98" s="207" t="s">
        <v>70</v>
      </c>
      <c r="E98" s="207" t="s">
        <v>70</v>
      </c>
      <c r="F98" s="207">
        <v>6204420000</v>
      </c>
      <c r="G98" s="207" t="s">
        <v>61</v>
      </c>
      <c r="H98" s="109" t="s">
        <v>41</v>
      </c>
      <c r="I98" s="207">
        <v>82</v>
      </c>
      <c r="J98" s="74">
        <f t="shared" si="6"/>
        <v>5.5699999999999994</v>
      </c>
      <c r="K98" s="74">
        <f t="shared" si="7"/>
        <v>456.74</v>
      </c>
      <c r="L98" s="110">
        <f t="shared" si="8"/>
        <v>0.89946140035906641</v>
      </c>
      <c r="M98" s="74">
        <f t="shared" si="9"/>
        <v>0.56000000000000005</v>
      </c>
      <c r="N98" s="74">
        <f t="shared" si="10"/>
        <v>45.92</v>
      </c>
      <c r="O98" s="73" t="s">
        <v>74</v>
      </c>
      <c r="P98" s="208">
        <v>1</v>
      </c>
      <c r="Q98" s="127">
        <f t="shared" si="11"/>
        <v>19</v>
      </c>
      <c r="R98" s="215">
        <v>20</v>
      </c>
      <c r="S98" s="220">
        <v>24.02</v>
      </c>
      <c r="T98" s="122"/>
    </row>
    <row r="99" spans="1:20" s="123" customFormat="1" ht="126" x14ac:dyDescent="0.25">
      <c r="A99" s="72">
        <v>82</v>
      </c>
      <c r="B99" s="207" t="s">
        <v>146</v>
      </c>
      <c r="C99" s="109" t="s">
        <v>59</v>
      </c>
      <c r="D99" s="207" t="s">
        <v>78</v>
      </c>
      <c r="E99" s="207" t="s">
        <v>78</v>
      </c>
      <c r="F99" s="207">
        <v>6204430000</v>
      </c>
      <c r="G99" s="207" t="s">
        <v>60</v>
      </c>
      <c r="H99" s="109" t="s">
        <v>41</v>
      </c>
      <c r="I99" s="207">
        <v>1</v>
      </c>
      <c r="J99" s="74">
        <f t="shared" si="6"/>
        <v>6.56</v>
      </c>
      <c r="K99" s="74">
        <f t="shared" si="7"/>
        <v>6.56</v>
      </c>
      <c r="L99" s="110">
        <f t="shared" si="8"/>
        <v>0.89939024390243905</v>
      </c>
      <c r="M99" s="74">
        <f t="shared" si="9"/>
        <v>0.66</v>
      </c>
      <c r="N99" s="74">
        <f t="shared" si="10"/>
        <v>0.66</v>
      </c>
      <c r="O99" s="73" t="s">
        <v>74</v>
      </c>
      <c r="P99" s="208" t="s">
        <v>53</v>
      </c>
      <c r="Q99" s="127">
        <f t="shared" si="11"/>
        <v>0.29000000000000004</v>
      </c>
      <c r="R99" s="215">
        <v>0.3</v>
      </c>
      <c r="S99" s="118">
        <v>22.6</v>
      </c>
      <c r="T99" s="122"/>
    </row>
    <row r="100" spans="1:20" s="123" customFormat="1" ht="126" x14ac:dyDescent="0.25">
      <c r="A100" s="72">
        <v>83</v>
      </c>
      <c r="B100" s="207" t="s">
        <v>147</v>
      </c>
      <c r="C100" s="109" t="s">
        <v>59</v>
      </c>
      <c r="D100" s="207" t="s">
        <v>78</v>
      </c>
      <c r="E100" s="207" t="s">
        <v>78</v>
      </c>
      <c r="F100" s="207">
        <v>6204430000</v>
      </c>
      <c r="G100" s="207" t="s">
        <v>60</v>
      </c>
      <c r="H100" s="109" t="s">
        <v>41</v>
      </c>
      <c r="I100" s="207">
        <v>2</v>
      </c>
      <c r="J100" s="74">
        <f t="shared" si="6"/>
        <v>6.45</v>
      </c>
      <c r="K100" s="74">
        <f t="shared" si="7"/>
        <v>12.9</v>
      </c>
      <c r="L100" s="110">
        <f t="shared" si="8"/>
        <v>0.89922480620155043</v>
      </c>
      <c r="M100" s="74">
        <f t="shared" si="9"/>
        <v>0.65</v>
      </c>
      <c r="N100" s="74">
        <f t="shared" si="10"/>
        <v>1.3</v>
      </c>
      <c r="O100" s="73" t="s">
        <v>74</v>
      </c>
      <c r="P100" s="208" t="s">
        <v>53</v>
      </c>
      <c r="Q100" s="127">
        <f t="shared" si="11"/>
        <v>0.56999999999999995</v>
      </c>
      <c r="R100" s="215">
        <v>0.6</v>
      </c>
      <c r="S100" s="220">
        <v>22.6</v>
      </c>
      <c r="T100" s="122"/>
    </row>
    <row r="101" spans="1:20" s="123" customFormat="1" ht="126" x14ac:dyDescent="0.25">
      <c r="A101" s="72">
        <v>84</v>
      </c>
      <c r="B101" s="207" t="s">
        <v>148</v>
      </c>
      <c r="C101" s="109" t="s">
        <v>59</v>
      </c>
      <c r="D101" s="207" t="s">
        <v>78</v>
      </c>
      <c r="E101" s="207" t="s">
        <v>78</v>
      </c>
      <c r="F101" s="208">
        <v>6204430000</v>
      </c>
      <c r="G101" s="207" t="s">
        <v>60</v>
      </c>
      <c r="H101" s="109" t="s">
        <v>41</v>
      </c>
      <c r="I101" s="207">
        <v>3</v>
      </c>
      <c r="J101" s="74">
        <f t="shared" si="6"/>
        <v>7.16</v>
      </c>
      <c r="K101" s="74">
        <f t="shared" si="7"/>
        <v>21.48</v>
      </c>
      <c r="L101" s="110">
        <f t="shared" si="8"/>
        <v>0.8994413407821229</v>
      </c>
      <c r="M101" s="74">
        <f t="shared" si="9"/>
        <v>0.72</v>
      </c>
      <c r="N101" s="74">
        <f t="shared" si="10"/>
        <v>2.16</v>
      </c>
      <c r="O101" s="73" t="s">
        <v>74</v>
      </c>
      <c r="P101" s="208" t="s">
        <v>53</v>
      </c>
      <c r="Q101" s="127">
        <f t="shared" si="11"/>
        <v>0.95</v>
      </c>
      <c r="R101" s="215">
        <v>1</v>
      </c>
      <c r="S101" s="118">
        <v>22.6</v>
      </c>
      <c r="T101" s="122"/>
    </row>
    <row r="102" spans="1:20" s="123" customFormat="1" ht="126" x14ac:dyDescent="0.25">
      <c r="A102" s="72">
        <v>85</v>
      </c>
      <c r="B102" s="207" t="s">
        <v>149</v>
      </c>
      <c r="C102" s="109" t="s">
        <v>59</v>
      </c>
      <c r="D102" s="207" t="s">
        <v>78</v>
      </c>
      <c r="E102" s="207" t="s">
        <v>78</v>
      </c>
      <c r="F102" s="208">
        <v>6204430000</v>
      </c>
      <c r="G102" s="207" t="s">
        <v>60</v>
      </c>
      <c r="H102" s="109" t="s">
        <v>41</v>
      </c>
      <c r="I102" s="207">
        <v>4</v>
      </c>
      <c r="J102" s="74">
        <f t="shared" si="6"/>
        <v>5.37</v>
      </c>
      <c r="K102" s="74">
        <f t="shared" si="7"/>
        <v>21.48</v>
      </c>
      <c r="L102" s="110">
        <f t="shared" si="8"/>
        <v>0.8994413407821229</v>
      </c>
      <c r="M102" s="74">
        <f t="shared" si="9"/>
        <v>0.54</v>
      </c>
      <c r="N102" s="74">
        <f t="shared" si="10"/>
        <v>2.16</v>
      </c>
      <c r="O102" s="73" t="s">
        <v>74</v>
      </c>
      <c r="P102" s="208" t="s">
        <v>53</v>
      </c>
      <c r="Q102" s="127">
        <f t="shared" si="11"/>
        <v>0.95</v>
      </c>
      <c r="R102" s="215">
        <v>1</v>
      </c>
      <c r="S102" s="220">
        <v>22.6</v>
      </c>
      <c r="T102" s="122"/>
    </row>
    <row r="103" spans="1:20" s="123" customFormat="1" ht="126" x14ac:dyDescent="0.25">
      <c r="A103" s="72">
        <v>86</v>
      </c>
      <c r="B103" s="207" t="s">
        <v>150</v>
      </c>
      <c r="C103" s="109" t="s">
        <v>59</v>
      </c>
      <c r="D103" s="207" t="s">
        <v>78</v>
      </c>
      <c r="E103" s="207" t="s">
        <v>78</v>
      </c>
      <c r="F103" s="207">
        <v>6204430000</v>
      </c>
      <c r="G103" s="207" t="s">
        <v>60</v>
      </c>
      <c r="H103" s="109" t="s">
        <v>41</v>
      </c>
      <c r="I103" s="207">
        <v>5</v>
      </c>
      <c r="J103" s="74">
        <f t="shared" si="6"/>
        <v>6.02</v>
      </c>
      <c r="K103" s="74">
        <f t="shared" si="7"/>
        <v>30.1</v>
      </c>
      <c r="L103" s="110">
        <f t="shared" si="8"/>
        <v>0.90033222591362128</v>
      </c>
      <c r="M103" s="74">
        <f t="shared" si="9"/>
        <v>0.6</v>
      </c>
      <c r="N103" s="74">
        <f t="shared" si="10"/>
        <v>3</v>
      </c>
      <c r="O103" s="73" t="s">
        <v>74</v>
      </c>
      <c r="P103" s="208" t="s">
        <v>53</v>
      </c>
      <c r="Q103" s="127">
        <f t="shared" si="11"/>
        <v>1.33</v>
      </c>
      <c r="R103" s="215">
        <v>1.4</v>
      </c>
      <c r="S103" s="118">
        <v>22.6</v>
      </c>
      <c r="T103" s="122"/>
    </row>
    <row r="104" spans="1:20" s="123" customFormat="1" ht="87.75" customHeight="1" x14ac:dyDescent="0.25">
      <c r="A104" s="72">
        <v>87</v>
      </c>
      <c r="B104" s="207" t="s">
        <v>149</v>
      </c>
      <c r="C104" s="109" t="s">
        <v>59</v>
      </c>
      <c r="D104" s="207" t="s">
        <v>78</v>
      </c>
      <c r="E104" s="207" t="s">
        <v>78</v>
      </c>
      <c r="F104" s="208">
        <v>6204430000</v>
      </c>
      <c r="G104" s="207" t="s">
        <v>60</v>
      </c>
      <c r="H104" s="109" t="s">
        <v>41</v>
      </c>
      <c r="I104" s="207">
        <v>5</v>
      </c>
      <c r="J104" s="74">
        <f t="shared" si="6"/>
        <v>4.3</v>
      </c>
      <c r="K104" s="74">
        <f t="shared" si="7"/>
        <v>21.5</v>
      </c>
      <c r="L104" s="110">
        <f t="shared" si="8"/>
        <v>0.9</v>
      </c>
      <c r="M104" s="74">
        <f t="shared" si="9"/>
        <v>0.43</v>
      </c>
      <c r="N104" s="74">
        <f t="shared" si="10"/>
        <v>2.15</v>
      </c>
      <c r="O104" s="73" t="s">
        <v>74</v>
      </c>
      <c r="P104" s="208" t="s">
        <v>53</v>
      </c>
      <c r="Q104" s="127">
        <f t="shared" si="11"/>
        <v>0.95</v>
      </c>
      <c r="R104" s="215">
        <v>1</v>
      </c>
      <c r="S104" s="220">
        <v>22.6</v>
      </c>
      <c r="T104" s="122"/>
    </row>
    <row r="105" spans="1:20" s="123" customFormat="1" ht="104.25" customHeight="1" x14ac:dyDescent="0.25">
      <c r="A105" s="72">
        <v>88</v>
      </c>
      <c r="B105" s="207" t="s">
        <v>151</v>
      </c>
      <c r="C105" s="109" t="s">
        <v>59</v>
      </c>
      <c r="D105" s="207" t="s">
        <v>78</v>
      </c>
      <c r="E105" s="207" t="s">
        <v>78</v>
      </c>
      <c r="F105" s="207">
        <v>6204430000</v>
      </c>
      <c r="G105" s="207" t="s">
        <v>60</v>
      </c>
      <c r="H105" s="109" t="s">
        <v>41</v>
      </c>
      <c r="I105" s="207">
        <v>7</v>
      </c>
      <c r="J105" s="74">
        <f t="shared" si="6"/>
        <v>9.2099999999999991</v>
      </c>
      <c r="K105" s="74">
        <f t="shared" si="7"/>
        <v>64.47</v>
      </c>
      <c r="L105" s="110">
        <f t="shared" si="8"/>
        <v>0.90010857763300756</v>
      </c>
      <c r="M105" s="74">
        <f t="shared" si="9"/>
        <v>0.92</v>
      </c>
      <c r="N105" s="74">
        <f t="shared" si="10"/>
        <v>6.44</v>
      </c>
      <c r="O105" s="73" t="s">
        <v>74</v>
      </c>
      <c r="P105" s="208" t="s">
        <v>53</v>
      </c>
      <c r="Q105" s="127">
        <f t="shared" si="11"/>
        <v>2.85</v>
      </c>
      <c r="R105" s="215">
        <v>3</v>
      </c>
      <c r="S105" s="118">
        <v>22.6</v>
      </c>
      <c r="T105" s="122"/>
    </row>
    <row r="106" spans="1:20" s="123" customFormat="1" ht="126" x14ac:dyDescent="0.25">
      <c r="A106" s="72">
        <v>89</v>
      </c>
      <c r="B106" s="207" t="s">
        <v>246</v>
      </c>
      <c r="C106" s="109" t="s">
        <v>59</v>
      </c>
      <c r="D106" s="207" t="s">
        <v>78</v>
      </c>
      <c r="E106" s="207" t="s">
        <v>78</v>
      </c>
      <c r="F106" s="208">
        <v>6204430000</v>
      </c>
      <c r="G106" s="207" t="s">
        <v>60</v>
      </c>
      <c r="H106" s="109" t="s">
        <v>41</v>
      </c>
      <c r="I106" s="207">
        <v>9</v>
      </c>
      <c r="J106" s="74">
        <f t="shared" si="6"/>
        <v>7.16</v>
      </c>
      <c r="K106" s="74">
        <f t="shared" si="7"/>
        <v>64.44</v>
      </c>
      <c r="L106" s="110">
        <f t="shared" si="8"/>
        <v>0.8994413407821229</v>
      </c>
      <c r="M106" s="74">
        <f t="shared" si="9"/>
        <v>0.72</v>
      </c>
      <c r="N106" s="74">
        <f t="shared" si="10"/>
        <v>6.48</v>
      </c>
      <c r="O106" s="73" t="s">
        <v>74</v>
      </c>
      <c r="P106" s="208" t="s">
        <v>53</v>
      </c>
      <c r="Q106" s="127">
        <f t="shared" si="11"/>
        <v>2.85</v>
      </c>
      <c r="R106" s="215">
        <v>3</v>
      </c>
      <c r="S106" s="220">
        <v>22.6</v>
      </c>
      <c r="T106" s="122"/>
    </row>
    <row r="107" spans="1:20" s="123" customFormat="1" ht="157.5" x14ac:dyDescent="0.25">
      <c r="A107" s="72">
        <v>90</v>
      </c>
      <c r="B107" s="207" t="s">
        <v>151</v>
      </c>
      <c r="C107" s="109" t="s">
        <v>59</v>
      </c>
      <c r="D107" s="207" t="s">
        <v>78</v>
      </c>
      <c r="E107" s="207" t="s">
        <v>78</v>
      </c>
      <c r="F107" s="207">
        <v>6204430000</v>
      </c>
      <c r="G107" s="207" t="s">
        <v>60</v>
      </c>
      <c r="H107" s="109" t="s">
        <v>41</v>
      </c>
      <c r="I107" s="207">
        <v>15</v>
      </c>
      <c r="J107" s="74">
        <f t="shared" si="6"/>
        <v>7.16</v>
      </c>
      <c r="K107" s="74">
        <f t="shared" si="7"/>
        <v>107.4</v>
      </c>
      <c r="L107" s="110">
        <f t="shared" si="8"/>
        <v>0.8994413407821229</v>
      </c>
      <c r="M107" s="74">
        <f t="shared" si="9"/>
        <v>0.72</v>
      </c>
      <c r="N107" s="74">
        <f t="shared" si="10"/>
        <v>10.8</v>
      </c>
      <c r="O107" s="73" t="s">
        <v>74</v>
      </c>
      <c r="P107" s="208">
        <v>1</v>
      </c>
      <c r="Q107" s="127">
        <f t="shared" si="11"/>
        <v>4.75</v>
      </c>
      <c r="R107" s="215">
        <v>5</v>
      </c>
      <c r="S107" s="118">
        <v>22.6</v>
      </c>
      <c r="T107" s="122"/>
    </row>
    <row r="108" spans="1:20" s="123" customFormat="1" ht="126" x14ac:dyDescent="0.25">
      <c r="A108" s="72">
        <v>91</v>
      </c>
      <c r="B108" s="207" t="s">
        <v>152</v>
      </c>
      <c r="C108" s="109" t="s">
        <v>59</v>
      </c>
      <c r="D108" s="207" t="s">
        <v>78</v>
      </c>
      <c r="E108" s="207" t="s">
        <v>78</v>
      </c>
      <c r="F108" s="208">
        <v>6204430000</v>
      </c>
      <c r="G108" s="207" t="s">
        <v>60</v>
      </c>
      <c r="H108" s="109" t="s">
        <v>41</v>
      </c>
      <c r="I108" s="207">
        <v>19</v>
      </c>
      <c r="J108" s="74">
        <f t="shared" si="6"/>
        <v>5.65</v>
      </c>
      <c r="K108" s="74">
        <f t="shared" si="7"/>
        <v>107.35</v>
      </c>
      <c r="L108" s="110">
        <f t="shared" si="8"/>
        <v>0.89911504424778765</v>
      </c>
      <c r="M108" s="74">
        <f t="shared" si="9"/>
        <v>0.56999999999999995</v>
      </c>
      <c r="N108" s="74">
        <f t="shared" si="10"/>
        <v>10.83</v>
      </c>
      <c r="O108" s="73" t="s">
        <v>74</v>
      </c>
      <c r="P108" s="208" t="s">
        <v>53</v>
      </c>
      <c r="Q108" s="127">
        <f t="shared" si="11"/>
        <v>4.75</v>
      </c>
      <c r="R108" s="215">
        <v>5</v>
      </c>
      <c r="S108" s="220">
        <v>22.6</v>
      </c>
      <c r="T108" s="122"/>
    </row>
    <row r="109" spans="1:20" s="123" customFormat="1" ht="126" x14ac:dyDescent="0.25">
      <c r="A109" s="72">
        <v>92</v>
      </c>
      <c r="B109" s="207" t="s">
        <v>148</v>
      </c>
      <c r="C109" s="109" t="s">
        <v>59</v>
      </c>
      <c r="D109" s="207" t="s">
        <v>78</v>
      </c>
      <c r="E109" s="207" t="s">
        <v>78</v>
      </c>
      <c r="F109" s="208">
        <v>6204430000</v>
      </c>
      <c r="G109" s="207" t="s">
        <v>60</v>
      </c>
      <c r="H109" s="109" t="s">
        <v>41</v>
      </c>
      <c r="I109" s="207">
        <v>31</v>
      </c>
      <c r="J109" s="74">
        <f t="shared" si="6"/>
        <v>6.24</v>
      </c>
      <c r="K109" s="74">
        <f t="shared" si="7"/>
        <v>193.44</v>
      </c>
      <c r="L109" s="110">
        <f t="shared" si="8"/>
        <v>0.90064102564102566</v>
      </c>
      <c r="M109" s="74">
        <f t="shared" si="9"/>
        <v>0.62</v>
      </c>
      <c r="N109" s="74">
        <f t="shared" si="10"/>
        <v>19.22</v>
      </c>
      <c r="O109" s="73" t="s">
        <v>74</v>
      </c>
      <c r="P109" s="208">
        <v>1</v>
      </c>
      <c r="Q109" s="127">
        <f t="shared" si="11"/>
        <v>8.5500000000000007</v>
      </c>
      <c r="R109" s="215">
        <v>9</v>
      </c>
      <c r="S109" s="118">
        <v>22.6</v>
      </c>
      <c r="T109" s="122"/>
    </row>
    <row r="110" spans="1:20" s="123" customFormat="1" ht="126" x14ac:dyDescent="0.25">
      <c r="A110" s="72">
        <v>93</v>
      </c>
      <c r="B110" s="207" t="s">
        <v>153</v>
      </c>
      <c r="C110" s="109" t="s">
        <v>59</v>
      </c>
      <c r="D110" s="207" t="s">
        <v>193</v>
      </c>
      <c r="E110" s="207" t="s">
        <v>193</v>
      </c>
      <c r="F110" s="208">
        <v>6204440000</v>
      </c>
      <c r="G110" s="207" t="s">
        <v>60</v>
      </c>
      <c r="H110" s="109" t="s">
        <v>41</v>
      </c>
      <c r="I110" s="207">
        <v>9</v>
      </c>
      <c r="J110" s="74">
        <f t="shared" si="6"/>
        <v>2.4099999999999997</v>
      </c>
      <c r="K110" s="74">
        <f t="shared" si="7"/>
        <v>21.69</v>
      </c>
      <c r="L110" s="110">
        <f t="shared" si="8"/>
        <v>0.90041493775933612</v>
      </c>
      <c r="M110" s="74">
        <f t="shared" si="9"/>
        <v>0.24</v>
      </c>
      <c r="N110" s="74">
        <f t="shared" si="10"/>
        <v>2.16</v>
      </c>
      <c r="O110" s="73" t="s">
        <v>74</v>
      </c>
      <c r="P110" s="208" t="s">
        <v>53</v>
      </c>
      <c r="Q110" s="127">
        <f t="shared" si="11"/>
        <v>0.95</v>
      </c>
      <c r="R110" s="215">
        <v>1</v>
      </c>
      <c r="S110" s="220">
        <v>22.82</v>
      </c>
      <c r="T110" s="122"/>
    </row>
    <row r="111" spans="1:20" s="123" customFormat="1" ht="94.5" x14ac:dyDescent="0.25">
      <c r="A111" s="72">
        <v>94</v>
      </c>
      <c r="B111" s="207" t="s">
        <v>154</v>
      </c>
      <c r="C111" s="109" t="s">
        <v>59</v>
      </c>
      <c r="D111" s="207" t="s">
        <v>192</v>
      </c>
      <c r="E111" s="207" t="s">
        <v>192</v>
      </c>
      <c r="F111" s="208">
        <v>6204440000</v>
      </c>
      <c r="G111" s="207" t="s">
        <v>60</v>
      </c>
      <c r="H111" s="109" t="s">
        <v>41</v>
      </c>
      <c r="I111" s="207">
        <v>12</v>
      </c>
      <c r="J111" s="74">
        <f t="shared" si="6"/>
        <v>3.6199999999999997</v>
      </c>
      <c r="K111" s="74">
        <f t="shared" si="7"/>
        <v>43.44</v>
      </c>
      <c r="L111" s="110">
        <f t="shared" si="8"/>
        <v>0.90055248618784534</v>
      </c>
      <c r="M111" s="74">
        <f t="shared" si="9"/>
        <v>0.36</v>
      </c>
      <c r="N111" s="74">
        <f t="shared" si="10"/>
        <v>4.32</v>
      </c>
      <c r="O111" s="73" t="s">
        <v>74</v>
      </c>
      <c r="P111" s="208" t="s">
        <v>53</v>
      </c>
      <c r="Q111" s="127">
        <f t="shared" si="11"/>
        <v>1.9</v>
      </c>
      <c r="R111" s="215">
        <v>2</v>
      </c>
      <c r="S111" s="118">
        <v>22.82</v>
      </c>
      <c r="T111" s="122"/>
    </row>
    <row r="112" spans="1:20" s="123" customFormat="1" ht="94.5" x14ac:dyDescent="0.25">
      <c r="A112" s="72">
        <v>95</v>
      </c>
      <c r="B112" s="207" t="s">
        <v>155</v>
      </c>
      <c r="C112" s="109" t="s">
        <v>59</v>
      </c>
      <c r="D112" s="207" t="s">
        <v>69</v>
      </c>
      <c r="E112" s="207" t="s">
        <v>69</v>
      </c>
      <c r="F112" s="207">
        <v>6204440000</v>
      </c>
      <c r="G112" s="207" t="s">
        <v>61</v>
      </c>
      <c r="H112" s="109" t="s">
        <v>41</v>
      </c>
      <c r="I112" s="207">
        <v>16</v>
      </c>
      <c r="J112" s="74">
        <f t="shared" si="6"/>
        <v>13.02</v>
      </c>
      <c r="K112" s="74">
        <f t="shared" si="7"/>
        <v>208.32</v>
      </c>
      <c r="L112" s="110">
        <f t="shared" si="8"/>
        <v>0.90015360983102921</v>
      </c>
      <c r="M112" s="74">
        <f t="shared" si="9"/>
        <v>1.3</v>
      </c>
      <c r="N112" s="74">
        <f t="shared" si="10"/>
        <v>20.8</v>
      </c>
      <c r="O112" s="73" t="s">
        <v>74</v>
      </c>
      <c r="P112" s="208" t="s">
        <v>53</v>
      </c>
      <c r="Q112" s="127">
        <f t="shared" si="11"/>
        <v>7.6</v>
      </c>
      <c r="R112" s="215">
        <v>8</v>
      </c>
      <c r="S112" s="220">
        <v>27.39</v>
      </c>
      <c r="T112" s="122"/>
    </row>
    <row r="113" spans="1:20" s="123" customFormat="1" ht="126" x14ac:dyDescent="0.25">
      <c r="A113" s="72">
        <v>96</v>
      </c>
      <c r="B113" s="207" t="s">
        <v>156</v>
      </c>
      <c r="C113" s="109" t="s">
        <v>59</v>
      </c>
      <c r="D113" s="207" t="s">
        <v>192</v>
      </c>
      <c r="E113" s="207" t="s">
        <v>192</v>
      </c>
      <c r="F113" s="208">
        <v>6204440000</v>
      </c>
      <c r="G113" s="207" t="s">
        <v>60</v>
      </c>
      <c r="H113" s="109" t="s">
        <v>41</v>
      </c>
      <c r="I113" s="207">
        <v>40</v>
      </c>
      <c r="J113" s="74">
        <f t="shared" si="6"/>
        <v>4.34</v>
      </c>
      <c r="K113" s="74">
        <f t="shared" si="7"/>
        <v>173.6</v>
      </c>
      <c r="L113" s="110">
        <f t="shared" si="8"/>
        <v>0.90092165898617516</v>
      </c>
      <c r="M113" s="74">
        <f t="shared" si="9"/>
        <v>0.43</v>
      </c>
      <c r="N113" s="74">
        <f t="shared" si="10"/>
        <v>17.2</v>
      </c>
      <c r="O113" s="73" t="s">
        <v>74</v>
      </c>
      <c r="P113" s="208" t="s">
        <v>53</v>
      </c>
      <c r="Q113" s="127">
        <f t="shared" si="11"/>
        <v>7.6</v>
      </c>
      <c r="R113" s="215">
        <v>8</v>
      </c>
      <c r="S113" s="118">
        <v>22.82</v>
      </c>
      <c r="T113" s="122"/>
    </row>
    <row r="114" spans="1:20" s="123" customFormat="1" ht="78.75" x14ac:dyDescent="0.25">
      <c r="A114" s="72">
        <v>97</v>
      </c>
      <c r="B114" s="207" t="s">
        <v>157</v>
      </c>
      <c r="C114" s="109" t="s">
        <v>59</v>
      </c>
      <c r="D114" s="207" t="s">
        <v>69</v>
      </c>
      <c r="E114" s="207" t="s">
        <v>69</v>
      </c>
      <c r="F114" s="207">
        <v>6204499000</v>
      </c>
      <c r="G114" s="207" t="s">
        <v>61</v>
      </c>
      <c r="H114" s="109" t="s">
        <v>41</v>
      </c>
      <c r="I114" s="207">
        <v>9</v>
      </c>
      <c r="J114" s="74">
        <f t="shared" si="6"/>
        <v>22.21</v>
      </c>
      <c r="K114" s="74">
        <f t="shared" si="7"/>
        <v>199.89</v>
      </c>
      <c r="L114" s="110">
        <f t="shared" si="8"/>
        <v>0.90004502476362003</v>
      </c>
      <c r="M114" s="74">
        <f t="shared" si="9"/>
        <v>2.2200000000000002</v>
      </c>
      <c r="N114" s="74">
        <f t="shared" si="10"/>
        <v>19.98</v>
      </c>
      <c r="O114" s="73" t="s">
        <v>74</v>
      </c>
      <c r="P114" s="208" t="s">
        <v>53</v>
      </c>
      <c r="Q114" s="127">
        <f t="shared" si="11"/>
        <v>3.3299999999999996</v>
      </c>
      <c r="R114" s="215">
        <v>3.5</v>
      </c>
      <c r="S114" s="220">
        <v>60.02</v>
      </c>
      <c r="T114" s="122"/>
    </row>
    <row r="115" spans="1:20" s="123" customFormat="1" ht="78.75" x14ac:dyDescent="0.25">
      <c r="A115" s="72">
        <v>98</v>
      </c>
      <c r="B115" s="207" t="s">
        <v>157</v>
      </c>
      <c r="C115" s="109" t="s">
        <v>59</v>
      </c>
      <c r="D115" s="207" t="s">
        <v>198</v>
      </c>
      <c r="E115" s="207" t="s">
        <v>198</v>
      </c>
      <c r="F115" s="207">
        <v>6204499000</v>
      </c>
      <c r="G115" s="207" t="s">
        <v>61</v>
      </c>
      <c r="H115" s="109" t="s">
        <v>41</v>
      </c>
      <c r="I115" s="207">
        <v>32</v>
      </c>
      <c r="J115" s="74">
        <f t="shared" si="6"/>
        <v>14.26</v>
      </c>
      <c r="K115" s="74">
        <f t="shared" si="7"/>
        <v>456.32</v>
      </c>
      <c r="L115" s="110">
        <f t="shared" si="8"/>
        <v>0.89971949509116411</v>
      </c>
      <c r="M115" s="74">
        <f t="shared" si="9"/>
        <v>1.43</v>
      </c>
      <c r="N115" s="74">
        <f t="shared" si="10"/>
        <v>45.76</v>
      </c>
      <c r="O115" s="73" t="s">
        <v>74</v>
      </c>
      <c r="P115" s="208" t="s">
        <v>53</v>
      </c>
      <c r="Q115" s="127">
        <f t="shared" si="11"/>
        <v>7.6</v>
      </c>
      <c r="R115" s="215">
        <v>8</v>
      </c>
      <c r="S115" s="118">
        <v>60.02</v>
      </c>
      <c r="T115" s="122"/>
    </row>
    <row r="116" spans="1:20" s="123" customFormat="1" ht="78.75" x14ac:dyDescent="0.25">
      <c r="A116" s="72">
        <v>99</v>
      </c>
      <c r="B116" s="207" t="s">
        <v>157</v>
      </c>
      <c r="C116" s="109" t="s">
        <v>59</v>
      </c>
      <c r="D116" s="207" t="s">
        <v>199</v>
      </c>
      <c r="E116" s="207" t="s">
        <v>199</v>
      </c>
      <c r="F116" s="207">
        <v>6204499000</v>
      </c>
      <c r="G116" s="207" t="s">
        <v>61</v>
      </c>
      <c r="H116" s="109" t="s">
        <v>41</v>
      </c>
      <c r="I116" s="207">
        <v>39</v>
      </c>
      <c r="J116" s="74">
        <f t="shared" si="6"/>
        <v>18.290000000000003</v>
      </c>
      <c r="K116" s="74">
        <f t="shared" si="7"/>
        <v>713.31</v>
      </c>
      <c r="L116" s="110">
        <f t="shared" si="8"/>
        <v>0.89994532531437943</v>
      </c>
      <c r="M116" s="74">
        <f t="shared" si="9"/>
        <v>1.83</v>
      </c>
      <c r="N116" s="74">
        <f t="shared" si="10"/>
        <v>71.37</v>
      </c>
      <c r="O116" s="73" t="s">
        <v>74</v>
      </c>
      <c r="P116" s="208">
        <v>1</v>
      </c>
      <c r="Q116" s="127">
        <f t="shared" si="11"/>
        <v>11.879999999999999</v>
      </c>
      <c r="R116" s="215">
        <v>12.5</v>
      </c>
      <c r="S116" s="220">
        <v>60.02</v>
      </c>
      <c r="T116" s="122"/>
    </row>
    <row r="117" spans="1:20" s="123" customFormat="1" ht="78.75" x14ac:dyDescent="0.25">
      <c r="A117" s="72">
        <v>100</v>
      </c>
      <c r="B117" s="207" t="s">
        <v>157</v>
      </c>
      <c r="C117" s="109" t="s">
        <v>59</v>
      </c>
      <c r="D117" s="207" t="s">
        <v>69</v>
      </c>
      <c r="E117" s="207" t="s">
        <v>69</v>
      </c>
      <c r="F117" s="207">
        <v>6204499000</v>
      </c>
      <c r="G117" s="207" t="s">
        <v>61</v>
      </c>
      <c r="H117" s="109" t="s">
        <v>41</v>
      </c>
      <c r="I117" s="207">
        <v>47</v>
      </c>
      <c r="J117" s="74">
        <f t="shared" si="6"/>
        <v>12.14</v>
      </c>
      <c r="K117" s="74">
        <f t="shared" si="7"/>
        <v>570.58000000000004</v>
      </c>
      <c r="L117" s="110">
        <f t="shared" si="8"/>
        <v>0.90032948929159806</v>
      </c>
      <c r="M117" s="74">
        <f t="shared" si="9"/>
        <v>1.21</v>
      </c>
      <c r="N117" s="74">
        <f t="shared" si="10"/>
        <v>56.87</v>
      </c>
      <c r="O117" s="73" t="s">
        <v>74</v>
      </c>
      <c r="P117" s="208" t="s">
        <v>53</v>
      </c>
      <c r="Q117" s="127">
        <f t="shared" si="11"/>
        <v>9.5</v>
      </c>
      <c r="R117" s="215">
        <v>10</v>
      </c>
      <c r="S117" s="118">
        <v>60.02</v>
      </c>
      <c r="T117" s="122"/>
    </row>
    <row r="118" spans="1:20" s="123" customFormat="1" ht="63" x14ac:dyDescent="0.25">
      <c r="A118" s="72">
        <v>101</v>
      </c>
      <c r="B118" s="207" t="s">
        <v>158</v>
      </c>
      <c r="C118" s="109" t="s">
        <v>59</v>
      </c>
      <c r="D118" s="207" t="s">
        <v>183</v>
      </c>
      <c r="E118" s="207" t="s">
        <v>183</v>
      </c>
      <c r="F118" s="109">
        <v>6204520000</v>
      </c>
      <c r="G118" s="207" t="s">
        <v>63</v>
      </c>
      <c r="H118" s="109" t="s">
        <v>41</v>
      </c>
      <c r="I118" s="207">
        <v>13</v>
      </c>
      <c r="J118" s="74">
        <f t="shared" si="6"/>
        <v>4.6899999999999995</v>
      </c>
      <c r="K118" s="74">
        <f t="shared" si="7"/>
        <v>60.97</v>
      </c>
      <c r="L118" s="110">
        <f t="shared" si="8"/>
        <v>0.89978678038379534</v>
      </c>
      <c r="M118" s="74">
        <f t="shared" si="9"/>
        <v>0.47</v>
      </c>
      <c r="N118" s="74">
        <f t="shared" si="10"/>
        <v>6.11</v>
      </c>
      <c r="O118" s="73" t="s">
        <v>74</v>
      </c>
      <c r="P118" s="208" t="s">
        <v>53</v>
      </c>
      <c r="Q118" s="127">
        <f t="shared" si="11"/>
        <v>3.8</v>
      </c>
      <c r="R118" s="215">
        <v>4</v>
      </c>
      <c r="S118" s="220">
        <v>16.02</v>
      </c>
      <c r="T118" s="122"/>
    </row>
    <row r="119" spans="1:20" s="123" customFormat="1" ht="63" x14ac:dyDescent="0.25">
      <c r="A119" s="72">
        <v>102</v>
      </c>
      <c r="B119" s="207" t="s">
        <v>159</v>
      </c>
      <c r="C119" s="109" t="s">
        <v>59</v>
      </c>
      <c r="D119" s="207" t="s">
        <v>65</v>
      </c>
      <c r="E119" s="207" t="s">
        <v>65</v>
      </c>
      <c r="F119" s="208">
        <v>6204591000</v>
      </c>
      <c r="G119" s="207" t="s">
        <v>63</v>
      </c>
      <c r="H119" s="109" t="s">
        <v>41</v>
      </c>
      <c r="I119" s="207">
        <v>20</v>
      </c>
      <c r="J119" s="74">
        <f t="shared" si="6"/>
        <v>5.2299999999999995</v>
      </c>
      <c r="K119" s="74">
        <f t="shared" si="7"/>
        <v>104.6</v>
      </c>
      <c r="L119" s="110">
        <f t="shared" si="8"/>
        <v>0.9005736137667304</v>
      </c>
      <c r="M119" s="74">
        <f t="shared" si="9"/>
        <v>0.52</v>
      </c>
      <c r="N119" s="74">
        <f t="shared" si="10"/>
        <v>10.4</v>
      </c>
      <c r="O119" s="73" t="s">
        <v>74</v>
      </c>
      <c r="P119" s="208" t="s">
        <v>53</v>
      </c>
      <c r="Q119" s="127">
        <f t="shared" si="11"/>
        <v>4.75</v>
      </c>
      <c r="R119" s="215">
        <v>5</v>
      </c>
      <c r="S119" s="118">
        <v>22.02</v>
      </c>
      <c r="T119" s="122"/>
    </row>
    <row r="120" spans="1:20" s="123" customFormat="1" ht="87.75" customHeight="1" x14ac:dyDescent="0.25">
      <c r="A120" s="72">
        <v>103</v>
      </c>
      <c r="B120" s="207" t="s">
        <v>160</v>
      </c>
      <c r="C120" s="109" t="s">
        <v>59</v>
      </c>
      <c r="D120" s="207" t="s">
        <v>182</v>
      </c>
      <c r="E120" s="207" t="s">
        <v>182</v>
      </c>
      <c r="F120" s="208">
        <v>6204591000</v>
      </c>
      <c r="G120" s="207" t="s">
        <v>61</v>
      </c>
      <c r="H120" s="109" t="s">
        <v>41</v>
      </c>
      <c r="I120" s="207">
        <v>36</v>
      </c>
      <c r="J120" s="74">
        <f t="shared" si="6"/>
        <v>5.39</v>
      </c>
      <c r="K120" s="74">
        <f t="shared" si="7"/>
        <v>194.04</v>
      </c>
      <c r="L120" s="110">
        <f t="shared" si="8"/>
        <v>0.8998144712430427</v>
      </c>
      <c r="M120" s="74">
        <f t="shared" si="9"/>
        <v>0.54</v>
      </c>
      <c r="N120" s="74">
        <f t="shared" si="10"/>
        <v>19.440000000000001</v>
      </c>
      <c r="O120" s="73" t="s">
        <v>74</v>
      </c>
      <c r="P120" s="208" t="s">
        <v>53</v>
      </c>
      <c r="Q120" s="127">
        <f t="shared" si="11"/>
        <v>5.7</v>
      </c>
      <c r="R120" s="215">
        <v>6</v>
      </c>
      <c r="S120" s="220">
        <v>34.020000000000003</v>
      </c>
      <c r="T120" s="122"/>
    </row>
    <row r="121" spans="1:20" s="123" customFormat="1" ht="126" x14ac:dyDescent="0.25">
      <c r="A121" s="72">
        <v>104</v>
      </c>
      <c r="B121" s="207" t="s">
        <v>161</v>
      </c>
      <c r="C121" s="109" t="s">
        <v>59</v>
      </c>
      <c r="D121" s="207" t="s">
        <v>182</v>
      </c>
      <c r="E121" s="207" t="s">
        <v>182</v>
      </c>
      <c r="F121" s="207">
        <v>6204591000</v>
      </c>
      <c r="G121" s="207" t="s">
        <v>61</v>
      </c>
      <c r="H121" s="109" t="s">
        <v>41</v>
      </c>
      <c r="I121" s="207">
        <v>82</v>
      </c>
      <c r="J121" s="74">
        <f t="shared" si="6"/>
        <v>4.7299999999999995</v>
      </c>
      <c r="K121" s="74">
        <f t="shared" si="7"/>
        <v>387.86</v>
      </c>
      <c r="L121" s="110">
        <f t="shared" si="8"/>
        <v>0.90063424947145876</v>
      </c>
      <c r="M121" s="74">
        <f t="shared" si="9"/>
        <v>0.47</v>
      </c>
      <c r="N121" s="74">
        <f t="shared" si="10"/>
        <v>38.54</v>
      </c>
      <c r="O121" s="73" t="s">
        <v>74</v>
      </c>
      <c r="P121" s="208" t="s">
        <v>53</v>
      </c>
      <c r="Q121" s="127">
        <f t="shared" si="11"/>
        <v>11.4</v>
      </c>
      <c r="R121" s="215">
        <v>12</v>
      </c>
      <c r="S121" s="118">
        <v>34.020000000000003</v>
      </c>
      <c r="T121" s="122"/>
    </row>
    <row r="122" spans="1:20" s="123" customFormat="1" ht="110.25" x14ac:dyDescent="0.25">
      <c r="A122" s="72">
        <v>105</v>
      </c>
      <c r="B122" s="207" t="s">
        <v>167</v>
      </c>
      <c r="C122" s="109" t="s">
        <v>59</v>
      </c>
      <c r="D122" s="207" t="s">
        <v>180</v>
      </c>
      <c r="E122" s="207" t="s">
        <v>180</v>
      </c>
      <c r="F122" s="109">
        <v>6204623900</v>
      </c>
      <c r="G122" s="207" t="s">
        <v>61</v>
      </c>
      <c r="H122" s="109" t="s">
        <v>41</v>
      </c>
      <c r="I122" s="207">
        <v>6</v>
      </c>
      <c r="J122" s="74">
        <f t="shared" si="6"/>
        <v>6.71</v>
      </c>
      <c r="K122" s="74">
        <f t="shared" si="7"/>
        <v>40.26</v>
      </c>
      <c r="L122" s="110">
        <f t="shared" si="8"/>
        <v>0.90014903129657231</v>
      </c>
      <c r="M122" s="74">
        <f t="shared" si="9"/>
        <v>0.67</v>
      </c>
      <c r="N122" s="74">
        <f t="shared" si="10"/>
        <v>4.0199999999999996</v>
      </c>
      <c r="O122" s="73" t="s">
        <v>74</v>
      </c>
      <c r="P122" s="208" t="s">
        <v>53</v>
      </c>
      <c r="Q122" s="127">
        <f t="shared" si="11"/>
        <v>1.9</v>
      </c>
      <c r="R122" s="215">
        <v>2</v>
      </c>
      <c r="S122" s="220">
        <v>21.18</v>
      </c>
      <c r="T122" s="122"/>
    </row>
    <row r="123" spans="1:20" s="123" customFormat="1" ht="141.75" x14ac:dyDescent="0.25">
      <c r="A123" s="72">
        <v>106</v>
      </c>
      <c r="B123" s="207" t="s">
        <v>162</v>
      </c>
      <c r="C123" s="109" t="s">
        <v>59</v>
      </c>
      <c r="D123" s="207" t="s">
        <v>65</v>
      </c>
      <c r="E123" s="207" t="s">
        <v>65</v>
      </c>
      <c r="F123" s="109">
        <v>6204623900</v>
      </c>
      <c r="G123" s="207" t="s">
        <v>63</v>
      </c>
      <c r="H123" s="109" t="s">
        <v>41</v>
      </c>
      <c r="I123" s="207">
        <v>8</v>
      </c>
      <c r="J123" s="74">
        <f t="shared" si="6"/>
        <v>2.5299999999999998</v>
      </c>
      <c r="K123" s="74">
        <f t="shared" si="7"/>
        <v>20.239999999999998</v>
      </c>
      <c r="L123" s="110">
        <f t="shared" si="8"/>
        <v>0.90118577075098816</v>
      </c>
      <c r="M123" s="74">
        <f t="shared" si="9"/>
        <v>0.25</v>
      </c>
      <c r="N123" s="74">
        <f t="shared" si="10"/>
        <v>2</v>
      </c>
      <c r="O123" s="73" t="s">
        <v>74</v>
      </c>
      <c r="P123" s="208" t="s">
        <v>53</v>
      </c>
      <c r="Q123" s="127">
        <f t="shared" si="11"/>
        <v>1.9</v>
      </c>
      <c r="R123" s="215">
        <v>2</v>
      </c>
      <c r="S123" s="118">
        <v>10.62</v>
      </c>
      <c r="T123" s="122"/>
    </row>
    <row r="124" spans="1:20" s="123" customFormat="1" ht="78.75" x14ac:dyDescent="0.25">
      <c r="A124" s="72">
        <v>107</v>
      </c>
      <c r="B124" s="207" t="s">
        <v>163</v>
      </c>
      <c r="C124" s="109" t="s">
        <v>59</v>
      </c>
      <c r="D124" s="207" t="s">
        <v>69</v>
      </c>
      <c r="E124" s="207" t="s">
        <v>69</v>
      </c>
      <c r="F124" s="109">
        <v>6204623900</v>
      </c>
      <c r="G124" s="207" t="s">
        <v>61</v>
      </c>
      <c r="H124" s="109" t="s">
        <v>41</v>
      </c>
      <c r="I124" s="207">
        <v>9</v>
      </c>
      <c r="J124" s="74">
        <f t="shared" si="6"/>
        <v>10.08</v>
      </c>
      <c r="K124" s="74">
        <f t="shared" si="7"/>
        <v>90.72</v>
      </c>
      <c r="L124" s="110">
        <f t="shared" si="8"/>
        <v>0.89980158730158732</v>
      </c>
      <c r="M124" s="74">
        <f t="shared" si="9"/>
        <v>1.01</v>
      </c>
      <c r="N124" s="74">
        <f t="shared" si="10"/>
        <v>9.09</v>
      </c>
      <c r="O124" s="73" t="s">
        <v>74</v>
      </c>
      <c r="P124" s="208" t="s">
        <v>53</v>
      </c>
      <c r="Q124" s="127">
        <f t="shared" si="11"/>
        <v>4.2799999999999994</v>
      </c>
      <c r="R124" s="215">
        <v>4.5</v>
      </c>
      <c r="S124" s="220">
        <v>21.18</v>
      </c>
      <c r="T124" s="122"/>
    </row>
    <row r="125" spans="1:20" s="123" customFormat="1" ht="110.25" x14ac:dyDescent="0.25">
      <c r="A125" s="72">
        <v>108</v>
      </c>
      <c r="B125" s="207" t="s">
        <v>164</v>
      </c>
      <c r="C125" s="109" t="s">
        <v>59</v>
      </c>
      <c r="D125" s="207" t="s">
        <v>72</v>
      </c>
      <c r="E125" s="207" t="s">
        <v>72</v>
      </c>
      <c r="F125" s="109">
        <v>6204623900</v>
      </c>
      <c r="G125" s="207" t="s">
        <v>61</v>
      </c>
      <c r="H125" s="109" t="s">
        <v>41</v>
      </c>
      <c r="I125" s="207">
        <v>11</v>
      </c>
      <c r="J125" s="74">
        <f t="shared" si="6"/>
        <v>9.15</v>
      </c>
      <c r="K125" s="74">
        <f t="shared" si="7"/>
        <v>100.65</v>
      </c>
      <c r="L125" s="110">
        <f t="shared" si="8"/>
        <v>0.89945355191256826</v>
      </c>
      <c r="M125" s="74">
        <f t="shared" si="9"/>
        <v>0.92</v>
      </c>
      <c r="N125" s="74">
        <f t="shared" si="10"/>
        <v>10.119999999999999</v>
      </c>
      <c r="O125" s="73" t="s">
        <v>74</v>
      </c>
      <c r="P125" s="208" t="s">
        <v>53</v>
      </c>
      <c r="Q125" s="127">
        <f t="shared" si="11"/>
        <v>4.75</v>
      </c>
      <c r="R125" s="215">
        <v>5</v>
      </c>
      <c r="S125" s="118">
        <v>21.18</v>
      </c>
      <c r="T125" s="122"/>
    </row>
    <row r="126" spans="1:20" s="123" customFormat="1" ht="141.75" x14ac:dyDescent="0.25">
      <c r="A126" s="72">
        <v>109</v>
      </c>
      <c r="B126" s="207" t="s">
        <v>165</v>
      </c>
      <c r="C126" s="109" t="s">
        <v>59</v>
      </c>
      <c r="D126" s="207" t="s">
        <v>71</v>
      </c>
      <c r="E126" s="207" t="s">
        <v>71</v>
      </c>
      <c r="F126" s="109">
        <v>6204623900</v>
      </c>
      <c r="G126" s="207" t="s">
        <v>63</v>
      </c>
      <c r="H126" s="109" t="s">
        <v>41</v>
      </c>
      <c r="I126" s="207">
        <v>12</v>
      </c>
      <c r="J126" s="74">
        <f t="shared" si="6"/>
        <v>5.89</v>
      </c>
      <c r="K126" s="74">
        <f t="shared" si="7"/>
        <v>70.680000000000007</v>
      </c>
      <c r="L126" s="110">
        <f t="shared" si="8"/>
        <v>0.89983022071307306</v>
      </c>
      <c r="M126" s="74">
        <f t="shared" si="9"/>
        <v>0.59</v>
      </c>
      <c r="N126" s="74">
        <f t="shared" si="10"/>
        <v>7.08</v>
      </c>
      <c r="O126" s="73" t="s">
        <v>74</v>
      </c>
      <c r="P126" s="208" t="s">
        <v>53</v>
      </c>
      <c r="Q126" s="127">
        <f t="shared" si="11"/>
        <v>6.65</v>
      </c>
      <c r="R126" s="215">
        <v>7</v>
      </c>
      <c r="S126" s="220">
        <v>10.62</v>
      </c>
      <c r="T126" s="122"/>
    </row>
    <row r="127" spans="1:20" s="123" customFormat="1" ht="141.75" x14ac:dyDescent="0.25">
      <c r="A127" s="72">
        <v>110</v>
      </c>
      <c r="B127" s="207" t="s">
        <v>166</v>
      </c>
      <c r="C127" s="109" t="s">
        <v>59</v>
      </c>
      <c r="D127" s="207" t="s">
        <v>180</v>
      </c>
      <c r="E127" s="207" t="s">
        <v>180</v>
      </c>
      <c r="F127" s="109">
        <v>6204623900</v>
      </c>
      <c r="G127" s="207" t="s">
        <v>63</v>
      </c>
      <c r="H127" s="109" t="s">
        <v>41</v>
      </c>
      <c r="I127" s="207">
        <v>18</v>
      </c>
      <c r="J127" s="74">
        <f t="shared" si="6"/>
        <v>3.3699999999999997</v>
      </c>
      <c r="K127" s="74">
        <f t="shared" si="7"/>
        <v>60.66</v>
      </c>
      <c r="L127" s="110">
        <f t="shared" si="8"/>
        <v>0.89910979228486643</v>
      </c>
      <c r="M127" s="74">
        <f t="shared" si="9"/>
        <v>0.34</v>
      </c>
      <c r="N127" s="74">
        <f t="shared" si="10"/>
        <v>6.12</v>
      </c>
      <c r="O127" s="73" t="s">
        <v>74</v>
      </c>
      <c r="P127" s="208" t="s">
        <v>53</v>
      </c>
      <c r="Q127" s="127">
        <f t="shared" si="11"/>
        <v>5.7</v>
      </c>
      <c r="R127" s="215">
        <v>6</v>
      </c>
      <c r="S127" s="118">
        <v>10.62</v>
      </c>
      <c r="T127" s="122"/>
    </row>
    <row r="128" spans="1:20" s="123" customFormat="1" ht="110.25" x14ac:dyDescent="0.25">
      <c r="A128" s="72">
        <v>111</v>
      </c>
      <c r="B128" s="207" t="s">
        <v>164</v>
      </c>
      <c r="C128" s="109" t="s">
        <v>59</v>
      </c>
      <c r="D128" s="207" t="s">
        <v>75</v>
      </c>
      <c r="E128" s="207" t="s">
        <v>75</v>
      </c>
      <c r="F128" s="109">
        <v>6204623900</v>
      </c>
      <c r="G128" s="207" t="s">
        <v>61</v>
      </c>
      <c r="H128" s="109" t="s">
        <v>41</v>
      </c>
      <c r="I128" s="207">
        <v>25</v>
      </c>
      <c r="J128" s="74">
        <f t="shared" si="6"/>
        <v>6.4399999999999995</v>
      </c>
      <c r="K128" s="74">
        <f t="shared" si="7"/>
        <v>161</v>
      </c>
      <c r="L128" s="110">
        <f t="shared" si="8"/>
        <v>0.90062111801242239</v>
      </c>
      <c r="M128" s="74">
        <f t="shared" si="9"/>
        <v>0.64</v>
      </c>
      <c r="N128" s="74">
        <f t="shared" si="10"/>
        <v>16</v>
      </c>
      <c r="O128" s="73" t="s">
        <v>74</v>
      </c>
      <c r="P128" s="208" t="s">
        <v>53</v>
      </c>
      <c r="Q128" s="127">
        <f t="shared" si="11"/>
        <v>7.6</v>
      </c>
      <c r="R128" s="215">
        <v>8</v>
      </c>
      <c r="S128" s="220">
        <v>21.18</v>
      </c>
      <c r="T128" s="122"/>
    </row>
    <row r="129" spans="1:20" s="123" customFormat="1" ht="110.25" x14ac:dyDescent="0.25">
      <c r="A129" s="72">
        <v>112</v>
      </c>
      <c r="B129" s="207" t="s">
        <v>167</v>
      </c>
      <c r="C129" s="109" t="s">
        <v>59</v>
      </c>
      <c r="D129" s="207" t="s">
        <v>65</v>
      </c>
      <c r="E129" s="207" t="s">
        <v>65</v>
      </c>
      <c r="F129" s="109">
        <v>6204623900</v>
      </c>
      <c r="G129" s="207" t="s">
        <v>63</v>
      </c>
      <c r="H129" s="109" t="s">
        <v>41</v>
      </c>
      <c r="I129" s="207">
        <v>27</v>
      </c>
      <c r="J129" s="74">
        <f t="shared" si="6"/>
        <v>3.59</v>
      </c>
      <c r="K129" s="74">
        <f t="shared" si="7"/>
        <v>96.93</v>
      </c>
      <c r="L129" s="110">
        <f t="shared" si="8"/>
        <v>0.89972144846796653</v>
      </c>
      <c r="M129" s="74">
        <f t="shared" si="9"/>
        <v>0.36</v>
      </c>
      <c r="N129" s="74">
        <f t="shared" si="10"/>
        <v>9.7200000000000006</v>
      </c>
      <c r="O129" s="73" t="s">
        <v>74</v>
      </c>
      <c r="P129" s="208">
        <v>1</v>
      </c>
      <c r="Q129" s="127">
        <f t="shared" si="11"/>
        <v>9.1199999999999992</v>
      </c>
      <c r="R129" s="215">
        <v>9.6</v>
      </c>
      <c r="S129" s="118">
        <v>10.62</v>
      </c>
      <c r="T129" s="122"/>
    </row>
    <row r="130" spans="1:20" s="123" customFormat="1" ht="110.25" x14ac:dyDescent="0.25">
      <c r="A130" s="72">
        <v>113</v>
      </c>
      <c r="B130" s="207" t="s">
        <v>164</v>
      </c>
      <c r="C130" s="109" t="s">
        <v>59</v>
      </c>
      <c r="D130" s="207" t="s">
        <v>71</v>
      </c>
      <c r="E130" s="207" t="s">
        <v>71</v>
      </c>
      <c r="F130" s="109">
        <v>6204623900</v>
      </c>
      <c r="G130" s="207" t="s">
        <v>61</v>
      </c>
      <c r="H130" s="109" t="s">
        <v>41</v>
      </c>
      <c r="I130" s="207">
        <v>29</v>
      </c>
      <c r="J130" s="74">
        <f t="shared" si="6"/>
        <v>6.9399999999999995</v>
      </c>
      <c r="K130" s="74">
        <f t="shared" si="7"/>
        <v>201.26</v>
      </c>
      <c r="L130" s="110">
        <f t="shared" si="8"/>
        <v>0.90057636887608072</v>
      </c>
      <c r="M130" s="74">
        <f t="shared" si="9"/>
        <v>0.69</v>
      </c>
      <c r="N130" s="74">
        <f t="shared" si="10"/>
        <v>20.010000000000002</v>
      </c>
      <c r="O130" s="73" t="s">
        <v>74</v>
      </c>
      <c r="P130" s="208" t="s">
        <v>53</v>
      </c>
      <c r="Q130" s="127">
        <f t="shared" si="11"/>
        <v>9.5</v>
      </c>
      <c r="R130" s="215">
        <v>10</v>
      </c>
      <c r="S130" s="220">
        <v>21.18</v>
      </c>
      <c r="T130" s="122"/>
    </row>
    <row r="131" spans="1:20" s="123" customFormat="1" ht="110.25" x14ac:dyDescent="0.25">
      <c r="A131" s="72">
        <v>114</v>
      </c>
      <c r="B131" s="207" t="s">
        <v>164</v>
      </c>
      <c r="C131" s="109" t="s">
        <v>59</v>
      </c>
      <c r="D131" s="207" t="s">
        <v>65</v>
      </c>
      <c r="E131" s="207" t="s">
        <v>65</v>
      </c>
      <c r="F131" s="109">
        <v>6204623900</v>
      </c>
      <c r="G131" s="207" t="s">
        <v>61</v>
      </c>
      <c r="H131" s="109" t="s">
        <v>41</v>
      </c>
      <c r="I131" s="207">
        <v>36</v>
      </c>
      <c r="J131" s="74">
        <f t="shared" si="6"/>
        <v>5.76</v>
      </c>
      <c r="K131" s="74">
        <f t="shared" si="7"/>
        <v>207.36</v>
      </c>
      <c r="L131" s="110">
        <f t="shared" si="8"/>
        <v>0.89930555555555558</v>
      </c>
      <c r="M131" s="74">
        <f t="shared" si="9"/>
        <v>0.57999999999999996</v>
      </c>
      <c r="N131" s="74">
        <f t="shared" si="10"/>
        <v>20.88</v>
      </c>
      <c r="O131" s="73" t="s">
        <v>74</v>
      </c>
      <c r="P131" s="208" t="s">
        <v>53</v>
      </c>
      <c r="Q131" s="127">
        <f t="shared" si="11"/>
        <v>9.7899999999999991</v>
      </c>
      <c r="R131" s="215">
        <v>10.3</v>
      </c>
      <c r="S131" s="118">
        <v>21.18</v>
      </c>
      <c r="T131" s="122"/>
    </row>
    <row r="132" spans="1:20" s="123" customFormat="1" ht="110.25" x14ac:dyDescent="0.25">
      <c r="A132" s="72">
        <v>115</v>
      </c>
      <c r="B132" s="207" t="s">
        <v>164</v>
      </c>
      <c r="C132" s="109" t="s">
        <v>59</v>
      </c>
      <c r="D132" s="207" t="s">
        <v>64</v>
      </c>
      <c r="E132" s="207" t="s">
        <v>64</v>
      </c>
      <c r="F132" s="109">
        <v>6204623900</v>
      </c>
      <c r="G132" s="207" t="s">
        <v>60</v>
      </c>
      <c r="H132" s="109" t="s">
        <v>41</v>
      </c>
      <c r="I132" s="207">
        <v>52</v>
      </c>
      <c r="J132" s="74">
        <f t="shared" si="6"/>
        <v>6.6099999999999994</v>
      </c>
      <c r="K132" s="74">
        <f t="shared" si="7"/>
        <v>343.72</v>
      </c>
      <c r="L132" s="110">
        <f t="shared" si="8"/>
        <v>0.9001512859304085</v>
      </c>
      <c r="M132" s="74">
        <f t="shared" si="9"/>
        <v>0.66</v>
      </c>
      <c r="N132" s="74">
        <f t="shared" si="10"/>
        <v>34.32</v>
      </c>
      <c r="O132" s="73" t="s">
        <v>74</v>
      </c>
      <c r="P132" s="208">
        <v>1</v>
      </c>
      <c r="Q132" s="127">
        <f t="shared" si="11"/>
        <v>18.05</v>
      </c>
      <c r="R132" s="215">
        <v>19</v>
      </c>
      <c r="S132" s="220">
        <v>19.02</v>
      </c>
      <c r="T132" s="122"/>
    </row>
    <row r="133" spans="1:20" s="123" customFormat="1" ht="110.25" x14ac:dyDescent="0.25">
      <c r="A133" s="72">
        <v>116</v>
      </c>
      <c r="B133" s="207" t="s">
        <v>167</v>
      </c>
      <c r="C133" s="109" t="s">
        <v>59</v>
      </c>
      <c r="D133" s="207" t="s">
        <v>71</v>
      </c>
      <c r="E133" s="207" t="s">
        <v>71</v>
      </c>
      <c r="F133" s="109">
        <v>6204623900</v>
      </c>
      <c r="G133" s="207" t="s">
        <v>63</v>
      </c>
      <c r="H133" s="109" t="s">
        <v>41</v>
      </c>
      <c r="I133" s="207">
        <v>56</v>
      </c>
      <c r="J133" s="74">
        <f t="shared" si="6"/>
        <v>4.51</v>
      </c>
      <c r="K133" s="74">
        <f t="shared" si="7"/>
        <v>252.56</v>
      </c>
      <c r="L133" s="110">
        <f t="shared" si="8"/>
        <v>0.9002217294900221</v>
      </c>
      <c r="M133" s="74">
        <f t="shared" si="9"/>
        <v>0.45</v>
      </c>
      <c r="N133" s="74">
        <f t="shared" si="10"/>
        <v>25.2</v>
      </c>
      <c r="O133" s="73" t="s">
        <v>74</v>
      </c>
      <c r="P133" s="208">
        <v>1</v>
      </c>
      <c r="Q133" s="127">
        <f t="shared" si="11"/>
        <v>23.75</v>
      </c>
      <c r="R133" s="215">
        <v>25</v>
      </c>
      <c r="S133" s="118">
        <v>10.62</v>
      </c>
      <c r="T133" s="122"/>
    </row>
    <row r="134" spans="1:20" s="123" customFormat="1" ht="110.25" x14ac:dyDescent="0.25">
      <c r="A134" s="72">
        <v>117</v>
      </c>
      <c r="B134" s="207" t="s">
        <v>164</v>
      </c>
      <c r="C134" s="109" t="s">
        <v>59</v>
      </c>
      <c r="D134" s="207" t="s">
        <v>71</v>
      </c>
      <c r="E134" s="207" t="s">
        <v>71</v>
      </c>
      <c r="F134" s="109">
        <v>6204623900</v>
      </c>
      <c r="G134" s="207" t="s">
        <v>61</v>
      </c>
      <c r="H134" s="109" t="s">
        <v>41</v>
      </c>
      <c r="I134" s="207">
        <v>70</v>
      </c>
      <c r="J134" s="74">
        <f t="shared" si="6"/>
        <v>8.0499999999999989</v>
      </c>
      <c r="K134" s="74">
        <f t="shared" si="7"/>
        <v>563.5</v>
      </c>
      <c r="L134" s="110">
        <f t="shared" si="8"/>
        <v>0.89937888198757765</v>
      </c>
      <c r="M134" s="74">
        <f t="shared" si="9"/>
        <v>0.81</v>
      </c>
      <c r="N134" s="74">
        <f t="shared" si="10"/>
        <v>56.7</v>
      </c>
      <c r="O134" s="73" t="s">
        <v>74</v>
      </c>
      <c r="P134" s="208">
        <v>1</v>
      </c>
      <c r="Q134" s="127">
        <f t="shared" si="11"/>
        <v>26.6</v>
      </c>
      <c r="R134" s="215">
        <v>28</v>
      </c>
      <c r="S134" s="220">
        <v>21.18</v>
      </c>
      <c r="T134" s="122"/>
    </row>
    <row r="135" spans="1:20" s="123" customFormat="1" ht="78.75" x14ac:dyDescent="0.25">
      <c r="A135" s="72">
        <v>118</v>
      </c>
      <c r="B135" s="207" t="s">
        <v>163</v>
      </c>
      <c r="C135" s="109" t="s">
        <v>59</v>
      </c>
      <c r="D135" s="207" t="s">
        <v>200</v>
      </c>
      <c r="E135" s="207" t="s">
        <v>200</v>
      </c>
      <c r="F135" s="109">
        <v>6204623900</v>
      </c>
      <c r="G135" s="207" t="s">
        <v>61</v>
      </c>
      <c r="H135" s="109" t="s">
        <v>41</v>
      </c>
      <c r="I135" s="207">
        <v>99</v>
      </c>
      <c r="J135" s="74">
        <f t="shared" si="6"/>
        <v>7.3</v>
      </c>
      <c r="K135" s="74">
        <f t="shared" si="7"/>
        <v>722.7</v>
      </c>
      <c r="L135" s="110">
        <f t="shared" si="8"/>
        <v>0.9</v>
      </c>
      <c r="M135" s="74">
        <f t="shared" si="9"/>
        <v>0.73</v>
      </c>
      <c r="N135" s="74">
        <f t="shared" si="10"/>
        <v>72.27</v>
      </c>
      <c r="O135" s="73" t="s">
        <v>74</v>
      </c>
      <c r="P135" s="208">
        <v>1</v>
      </c>
      <c r="Q135" s="127">
        <f t="shared" si="11"/>
        <v>34.11</v>
      </c>
      <c r="R135" s="215">
        <v>35.9</v>
      </c>
      <c r="S135" s="118">
        <v>21.18</v>
      </c>
      <c r="T135" s="122"/>
    </row>
    <row r="136" spans="1:20" s="123" customFormat="1" ht="126" x14ac:dyDescent="0.25">
      <c r="A136" s="72">
        <v>119</v>
      </c>
      <c r="B136" s="207" t="s">
        <v>168</v>
      </c>
      <c r="C136" s="109" t="s">
        <v>59</v>
      </c>
      <c r="D136" s="207" t="s">
        <v>78</v>
      </c>
      <c r="E136" s="207" t="s">
        <v>78</v>
      </c>
      <c r="F136" s="208">
        <v>6204631800</v>
      </c>
      <c r="G136" s="207" t="s">
        <v>60</v>
      </c>
      <c r="H136" s="109" t="s">
        <v>41</v>
      </c>
      <c r="I136" s="207">
        <v>1</v>
      </c>
      <c r="J136" s="74">
        <f t="shared" si="6"/>
        <v>12.49</v>
      </c>
      <c r="K136" s="74">
        <f t="shared" si="7"/>
        <v>12.49</v>
      </c>
      <c r="L136" s="110">
        <f t="shared" si="8"/>
        <v>0.89991993594875896</v>
      </c>
      <c r="M136" s="74">
        <f t="shared" si="9"/>
        <v>1.25</v>
      </c>
      <c r="N136" s="74">
        <f t="shared" si="10"/>
        <v>1.25</v>
      </c>
      <c r="O136" s="73" t="s">
        <v>74</v>
      </c>
      <c r="P136" s="208" t="s">
        <v>53</v>
      </c>
      <c r="Q136" s="127">
        <f t="shared" si="11"/>
        <v>0.48</v>
      </c>
      <c r="R136" s="215">
        <v>0.5</v>
      </c>
      <c r="S136" s="220">
        <v>26.02</v>
      </c>
      <c r="T136" s="122"/>
    </row>
    <row r="137" spans="1:20" s="123" customFormat="1" ht="141.75" x14ac:dyDescent="0.25">
      <c r="A137" s="72">
        <v>120</v>
      </c>
      <c r="B137" s="207" t="s">
        <v>169</v>
      </c>
      <c r="C137" s="109" t="s">
        <v>59</v>
      </c>
      <c r="D137" s="207" t="s">
        <v>78</v>
      </c>
      <c r="E137" s="207" t="s">
        <v>78</v>
      </c>
      <c r="F137" s="207">
        <v>6204631800</v>
      </c>
      <c r="G137" s="207" t="s">
        <v>60</v>
      </c>
      <c r="H137" s="109" t="s">
        <v>41</v>
      </c>
      <c r="I137" s="207">
        <v>8</v>
      </c>
      <c r="J137" s="74">
        <f t="shared" si="6"/>
        <v>9.27</v>
      </c>
      <c r="K137" s="74">
        <f t="shared" si="7"/>
        <v>74.16</v>
      </c>
      <c r="L137" s="110">
        <f t="shared" si="8"/>
        <v>0.89967637540453071</v>
      </c>
      <c r="M137" s="74">
        <f t="shared" si="9"/>
        <v>0.93</v>
      </c>
      <c r="N137" s="74">
        <f t="shared" si="10"/>
        <v>7.44</v>
      </c>
      <c r="O137" s="73" t="s">
        <v>74</v>
      </c>
      <c r="P137" s="208" t="s">
        <v>53</v>
      </c>
      <c r="Q137" s="127">
        <f t="shared" si="11"/>
        <v>2.85</v>
      </c>
      <c r="R137" s="215">
        <v>3</v>
      </c>
      <c r="S137" s="118">
        <v>26.02</v>
      </c>
      <c r="T137" s="122"/>
    </row>
    <row r="138" spans="1:20" s="123" customFormat="1" ht="126" x14ac:dyDescent="0.25">
      <c r="A138" s="72">
        <v>121</v>
      </c>
      <c r="B138" s="207" t="s">
        <v>247</v>
      </c>
      <c r="C138" s="109" t="s">
        <v>59</v>
      </c>
      <c r="D138" s="207" t="s">
        <v>78</v>
      </c>
      <c r="E138" s="207" t="s">
        <v>78</v>
      </c>
      <c r="F138" s="208">
        <v>6204633900</v>
      </c>
      <c r="G138" s="207" t="s">
        <v>60</v>
      </c>
      <c r="H138" s="109" t="s">
        <v>41</v>
      </c>
      <c r="I138" s="207">
        <v>4</v>
      </c>
      <c r="J138" s="74">
        <f t="shared" si="6"/>
        <v>11.32</v>
      </c>
      <c r="K138" s="74">
        <f t="shared" si="7"/>
        <v>45.28</v>
      </c>
      <c r="L138" s="110">
        <f t="shared" si="8"/>
        <v>0.90017667844522964</v>
      </c>
      <c r="M138" s="74">
        <f t="shared" si="9"/>
        <v>1.1299999999999999</v>
      </c>
      <c r="N138" s="74">
        <f t="shared" si="10"/>
        <v>4.5199999999999996</v>
      </c>
      <c r="O138" s="73" t="s">
        <v>74</v>
      </c>
      <c r="P138" s="208" t="s">
        <v>53</v>
      </c>
      <c r="Q138" s="127">
        <f t="shared" si="11"/>
        <v>1.33</v>
      </c>
      <c r="R138" s="215">
        <v>1.4</v>
      </c>
      <c r="S138" s="220">
        <v>34.020000000000003</v>
      </c>
      <c r="T138" s="122"/>
    </row>
    <row r="139" spans="1:20" s="123" customFormat="1" ht="141.75" x14ac:dyDescent="0.25">
      <c r="A139" s="72">
        <v>122</v>
      </c>
      <c r="B139" s="207" t="s">
        <v>170</v>
      </c>
      <c r="C139" s="109" t="s">
        <v>59</v>
      </c>
      <c r="D139" s="207" t="s">
        <v>78</v>
      </c>
      <c r="E139" s="207" t="s">
        <v>78</v>
      </c>
      <c r="F139" s="208">
        <v>6204633900</v>
      </c>
      <c r="G139" s="207" t="s">
        <v>60</v>
      </c>
      <c r="H139" s="109" t="s">
        <v>41</v>
      </c>
      <c r="I139" s="207">
        <v>9</v>
      </c>
      <c r="J139" s="74">
        <f t="shared" si="6"/>
        <v>10.78</v>
      </c>
      <c r="K139" s="74">
        <f t="shared" si="7"/>
        <v>97.02</v>
      </c>
      <c r="L139" s="110">
        <f t="shared" si="8"/>
        <v>0.8998144712430427</v>
      </c>
      <c r="M139" s="74">
        <f t="shared" si="9"/>
        <v>1.08</v>
      </c>
      <c r="N139" s="74">
        <f t="shared" si="10"/>
        <v>9.7200000000000006</v>
      </c>
      <c r="O139" s="73" t="s">
        <v>74</v>
      </c>
      <c r="P139" s="208" t="s">
        <v>53</v>
      </c>
      <c r="Q139" s="127">
        <f t="shared" si="11"/>
        <v>2.85</v>
      </c>
      <c r="R139" s="215">
        <v>3</v>
      </c>
      <c r="S139" s="118">
        <v>34.020000000000003</v>
      </c>
      <c r="T139" s="122"/>
    </row>
    <row r="140" spans="1:20" s="123" customFormat="1" ht="126" x14ac:dyDescent="0.25">
      <c r="A140" s="72">
        <v>123</v>
      </c>
      <c r="B140" s="207" t="s">
        <v>171</v>
      </c>
      <c r="C140" s="109" t="s">
        <v>59</v>
      </c>
      <c r="D140" s="207" t="s">
        <v>191</v>
      </c>
      <c r="E140" s="207" t="s">
        <v>191</v>
      </c>
      <c r="F140" s="208">
        <v>6204691800</v>
      </c>
      <c r="G140" s="207" t="s">
        <v>60</v>
      </c>
      <c r="H140" s="109" t="s">
        <v>41</v>
      </c>
      <c r="I140" s="207">
        <v>26</v>
      </c>
      <c r="J140" s="74">
        <f t="shared" si="6"/>
        <v>10.27</v>
      </c>
      <c r="K140" s="74">
        <f t="shared" si="7"/>
        <v>267.02</v>
      </c>
      <c r="L140" s="110">
        <f t="shared" si="8"/>
        <v>0.89970788704965921</v>
      </c>
      <c r="M140" s="74">
        <f t="shared" si="9"/>
        <v>1.03</v>
      </c>
      <c r="N140" s="74">
        <f t="shared" si="10"/>
        <v>26.78</v>
      </c>
      <c r="O140" s="73" t="s">
        <v>74</v>
      </c>
      <c r="P140" s="208">
        <v>1</v>
      </c>
      <c r="Q140" s="127">
        <f t="shared" si="11"/>
        <v>10.26</v>
      </c>
      <c r="R140" s="215">
        <v>10.8</v>
      </c>
      <c r="S140" s="220">
        <v>26.02</v>
      </c>
      <c r="T140" s="122"/>
    </row>
    <row r="141" spans="1:20" s="123" customFormat="1" ht="110.25" x14ac:dyDescent="0.25">
      <c r="A141" s="72">
        <v>124</v>
      </c>
      <c r="B141" s="207" t="s">
        <v>172</v>
      </c>
      <c r="C141" s="109" t="s">
        <v>59</v>
      </c>
      <c r="D141" s="207" t="s">
        <v>182</v>
      </c>
      <c r="E141" s="207" t="s">
        <v>182</v>
      </c>
      <c r="F141" s="208">
        <v>6204691800</v>
      </c>
      <c r="G141" s="207" t="s">
        <v>61</v>
      </c>
      <c r="H141" s="109" t="s">
        <v>41</v>
      </c>
      <c r="I141" s="207">
        <v>36</v>
      </c>
      <c r="J141" s="74">
        <f t="shared" si="6"/>
        <v>6.9799999999999995</v>
      </c>
      <c r="K141" s="74">
        <f t="shared" si="7"/>
        <v>251.28</v>
      </c>
      <c r="L141" s="110">
        <f t="shared" si="8"/>
        <v>0.89971346704871058</v>
      </c>
      <c r="M141" s="74">
        <f t="shared" si="9"/>
        <v>0.7</v>
      </c>
      <c r="N141" s="74">
        <f t="shared" si="10"/>
        <v>25.2</v>
      </c>
      <c r="O141" s="73" t="s">
        <v>74</v>
      </c>
      <c r="P141" s="208" t="s">
        <v>53</v>
      </c>
      <c r="Q141" s="127">
        <f t="shared" si="11"/>
        <v>8.5500000000000007</v>
      </c>
      <c r="R141" s="215">
        <v>9</v>
      </c>
      <c r="S141" s="118">
        <v>29.35</v>
      </c>
      <c r="T141" s="122"/>
    </row>
    <row r="142" spans="1:20" s="123" customFormat="1" ht="173.25" x14ac:dyDescent="0.25">
      <c r="A142" s="72">
        <v>125</v>
      </c>
      <c r="B142" s="207" t="s">
        <v>294</v>
      </c>
      <c r="C142" s="109" t="s">
        <v>59</v>
      </c>
      <c r="D142" s="207" t="s">
        <v>78</v>
      </c>
      <c r="E142" s="207" t="s">
        <v>78</v>
      </c>
      <c r="F142" s="208">
        <v>6206300000</v>
      </c>
      <c r="G142" s="207" t="s">
        <v>60</v>
      </c>
      <c r="H142" s="109" t="s">
        <v>41</v>
      </c>
      <c r="I142" s="207">
        <v>1</v>
      </c>
      <c r="J142" s="74">
        <f t="shared" si="6"/>
        <v>3.6199999999999997</v>
      </c>
      <c r="K142" s="74">
        <f t="shared" si="7"/>
        <v>3.62</v>
      </c>
      <c r="L142" s="110">
        <f t="shared" si="8"/>
        <v>0.90055248618784534</v>
      </c>
      <c r="M142" s="74">
        <f t="shared" si="9"/>
        <v>0.36</v>
      </c>
      <c r="N142" s="74">
        <f t="shared" si="10"/>
        <v>0.36</v>
      </c>
      <c r="O142" s="73" t="s">
        <v>74</v>
      </c>
      <c r="P142" s="208" t="s">
        <v>53</v>
      </c>
      <c r="Q142" s="127">
        <f t="shared" si="11"/>
        <v>0.19</v>
      </c>
      <c r="R142" s="215">
        <v>0.2</v>
      </c>
      <c r="S142" s="220">
        <v>19.02</v>
      </c>
      <c r="T142" s="122"/>
    </row>
    <row r="143" spans="1:20" s="123" customFormat="1" ht="110.25" x14ac:dyDescent="0.25">
      <c r="A143" s="72">
        <v>126</v>
      </c>
      <c r="B143" s="207" t="s">
        <v>173</v>
      </c>
      <c r="C143" s="109" t="s">
        <v>59</v>
      </c>
      <c r="D143" s="207" t="s">
        <v>78</v>
      </c>
      <c r="E143" s="207" t="s">
        <v>78</v>
      </c>
      <c r="F143" s="208">
        <v>6206300000</v>
      </c>
      <c r="G143" s="207" t="s">
        <v>60</v>
      </c>
      <c r="H143" s="109" t="s">
        <v>41</v>
      </c>
      <c r="I143" s="207">
        <v>3</v>
      </c>
      <c r="J143" s="74">
        <f t="shared" si="6"/>
        <v>3.05</v>
      </c>
      <c r="K143" s="74">
        <f t="shared" si="7"/>
        <v>9.15</v>
      </c>
      <c r="L143" s="110">
        <f t="shared" si="8"/>
        <v>0.89836065573770496</v>
      </c>
      <c r="M143" s="74">
        <f t="shared" si="9"/>
        <v>0.31</v>
      </c>
      <c r="N143" s="74">
        <f t="shared" si="10"/>
        <v>0.93</v>
      </c>
      <c r="O143" s="73" t="s">
        <v>74</v>
      </c>
      <c r="P143" s="208" t="s">
        <v>53</v>
      </c>
      <c r="Q143" s="127">
        <f t="shared" si="11"/>
        <v>0.48</v>
      </c>
      <c r="R143" s="215">
        <v>0.5</v>
      </c>
      <c r="S143" s="118">
        <v>19.02</v>
      </c>
      <c r="T143" s="122"/>
    </row>
    <row r="144" spans="1:20" s="123" customFormat="1" ht="110.25" x14ac:dyDescent="0.25">
      <c r="A144" s="72">
        <v>127</v>
      </c>
      <c r="B144" s="207" t="s">
        <v>173</v>
      </c>
      <c r="C144" s="109" t="s">
        <v>59</v>
      </c>
      <c r="D144" s="207" t="s">
        <v>71</v>
      </c>
      <c r="E144" s="207" t="s">
        <v>71</v>
      </c>
      <c r="F144" s="208">
        <v>6206300000</v>
      </c>
      <c r="G144" s="207" t="s">
        <v>61</v>
      </c>
      <c r="H144" s="109" t="s">
        <v>41</v>
      </c>
      <c r="I144" s="207">
        <v>4</v>
      </c>
      <c r="J144" s="74">
        <f t="shared" si="6"/>
        <v>2.8899999999999997</v>
      </c>
      <c r="K144" s="74">
        <f t="shared" si="7"/>
        <v>11.56</v>
      </c>
      <c r="L144" s="110">
        <f t="shared" si="8"/>
        <v>0.89965397923875434</v>
      </c>
      <c r="M144" s="74">
        <f t="shared" si="9"/>
        <v>0.28999999999999998</v>
      </c>
      <c r="N144" s="74">
        <f t="shared" si="10"/>
        <v>1.1599999999999999</v>
      </c>
      <c r="O144" s="73" t="s">
        <v>74</v>
      </c>
      <c r="P144" s="208" t="s">
        <v>53</v>
      </c>
      <c r="Q144" s="127">
        <f t="shared" si="11"/>
        <v>0.48</v>
      </c>
      <c r="R144" s="215">
        <v>0.5</v>
      </c>
      <c r="S144" s="220">
        <v>24.02</v>
      </c>
      <c r="T144" s="122"/>
    </row>
    <row r="145" spans="1:20" s="123" customFormat="1" ht="141.75" x14ac:dyDescent="0.25">
      <c r="A145" s="72">
        <v>128</v>
      </c>
      <c r="B145" s="207" t="s">
        <v>174</v>
      </c>
      <c r="C145" s="109" t="s">
        <v>59</v>
      </c>
      <c r="D145" s="207" t="s">
        <v>180</v>
      </c>
      <c r="E145" s="207" t="s">
        <v>180</v>
      </c>
      <c r="F145" s="208">
        <v>6206300000</v>
      </c>
      <c r="G145" s="207" t="s">
        <v>61</v>
      </c>
      <c r="H145" s="109" t="s">
        <v>41</v>
      </c>
      <c r="I145" s="207">
        <v>6</v>
      </c>
      <c r="J145" s="74">
        <f t="shared" si="6"/>
        <v>2.69</v>
      </c>
      <c r="K145" s="74">
        <f t="shared" si="7"/>
        <v>16.14</v>
      </c>
      <c r="L145" s="110">
        <f t="shared" si="8"/>
        <v>0.8996282527881041</v>
      </c>
      <c r="M145" s="74">
        <f t="shared" si="9"/>
        <v>0.27</v>
      </c>
      <c r="N145" s="74">
        <f t="shared" si="10"/>
        <v>1.62</v>
      </c>
      <c r="O145" s="73" t="s">
        <v>74</v>
      </c>
      <c r="P145" s="208" t="s">
        <v>53</v>
      </c>
      <c r="Q145" s="127">
        <f t="shared" si="11"/>
        <v>0.67</v>
      </c>
      <c r="R145" s="215">
        <v>0.7</v>
      </c>
      <c r="S145" s="118">
        <v>24.02</v>
      </c>
      <c r="T145" s="122"/>
    </row>
    <row r="146" spans="1:20" s="123" customFormat="1" ht="141.75" x14ac:dyDescent="0.25">
      <c r="A146" s="72">
        <v>129</v>
      </c>
      <c r="B146" s="207" t="s">
        <v>174</v>
      </c>
      <c r="C146" s="109" t="s">
        <v>59</v>
      </c>
      <c r="D146" s="207" t="s">
        <v>71</v>
      </c>
      <c r="E146" s="207" t="s">
        <v>71</v>
      </c>
      <c r="F146" s="208">
        <v>6206300000</v>
      </c>
      <c r="G146" s="207" t="s">
        <v>61</v>
      </c>
      <c r="H146" s="109" t="s">
        <v>41</v>
      </c>
      <c r="I146" s="207">
        <v>8</v>
      </c>
      <c r="J146" s="74">
        <f t="shared" ref="J146:J209" si="12">ROUNDUP(S146*Q146/I146,2)</f>
        <v>2.2899999999999996</v>
      </c>
      <c r="K146" s="74">
        <f t="shared" ref="K146:K209" si="13">ROUND(J146*I146,2)</f>
        <v>18.32</v>
      </c>
      <c r="L146" s="110">
        <f t="shared" ref="L146:L209" si="14">1-M146/J146</f>
        <v>0.89956331877729256</v>
      </c>
      <c r="M146" s="74">
        <f t="shared" ref="M146:M209" si="15">ROUND(J146/10,2)</f>
        <v>0.23</v>
      </c>
      <c r="N146" s="74">
        <f t="shared" ref="N146:N209" si="16">ROUND(M146*I146,2)</f>
        <v>1.84</v>
      </c>
      <c r="O146" s="73" t="s">
        <v>74</v>
      </c>
      <c r="P146" s="208" t="s">
        <v>53</v>
      </c>
      <c r="Q146" s="127">
        <f t="shared" ref="Q146:Q209" si="17">ROUNDUP(R146*0.95,2)</f>
        <v>0.76</v>
      </c>
      <c r="R146" s="215">
        <v>0.8</v>
      </c>
      <c r="S146" s="220">
        <v>24.02</v>
      </c>
      <c r="T146" s="122"/>
    </row>
    <row r="147" spans="1:20" s="123" customFormat="1" ht="141.75" x14ac:dyDescent="0.25">
      <c r="A147" s="72">
        <v>130</v>
      </c>
      <c r="B147" s="207" t="s">
        <v>174</v>
      </c>
      <c r="C147" s="109" t="s">
        <v>59</v>
      </c>
      <c r="D147" s="207" t="s">
        <v>71</v>
      </c>
      <c r="E147" s="207" t="s">
        <v>71</v>
      </c>
      <c r="F147" s="208">
        <v>6206300000</v>
      </c>
      <c r="G147" s="207" t="s">
        <v>61</v>
      </c>
      <c r="H147" s="109" t="s">
        <v>41</v>
      </c>
      <c r="I147" s="207">
        <v>30</v>
      </c>
      <c r="J147" s="74">
        <f t="shared" si="12"/>
        <v>3.8899999999999997</v>
      </c>
      <c r="K147" s="74">
        <f t="shared" si="13"/>
        <v>116.7</v>
      </c>
      <c r="L147" s="110">
        <f t="shared" si="14"/>
        <v>0.89974293059125965</v>
      </c>
      <c r="M147" s="74">
        <f t="shared" si="15"/>
        <v>0.39</v>
      </c>
      <c r="N147" s="74">
        <f t="shared" si="16"/>
        <v>11.7</v>
      </c>
      <c r="O147" s="73" t="s">
        <v>74</v>
      </c>
      <c r="P147" s="208">
        <v>1</v>
      </c>
      <c r="Q147" s="127">
        <f t="shared" si="17"/>
        <v>4.8499999999999996</v>
      </c>
      <c r="R147" s="215">
        <v>5.0999999999999996</v>
      </c>
      <c r="S147" s="118">
        <v>24.02</v>
      </c>
      <c r="T147" s="122"/>
    </row>
    <row r="148" spans="1:20" s="123" customFormat="1" ht="157.5" x14ac:dyDescent="0.25">
      <c r="A148" s="72">
        <v>131</v>
      </c>
      <c r="B148" s="207" t="s">
        <v>175</v>
      </c>
      <c r="C148" s="109" t="s">
        <v>59</v>
      </c>
      <c r="D148" s="207" t="s">
        <v>201</v>
      </c>
      <c r="E148" s="207" t="s">
        <v>201</v>
      </c>
      <c r="F148" s="109">
        <v>6206400000</v>
      </c>
      <c r="G148" s="207" t="s">
        <v>61</v>
      </c>
      <c r="H148" s="109" t="s">
        <v>41</v>
      </c>
      <c r="I148" s="207">
        <v>4</v>
      </c>
      <c r="J148" s="74">
        <f t="shared" si="12"/>
        <v>4.09</v>
      </c>
      <c r="K148" s="74">
        <f t="shared" si="13"/>
        <v>16.36</v>
      </c>
      <c r="L148" s="110">
        <f t="shared" si="14"/>
        <v>0.89975550122249393</v>
      </c>
      <c r="M148" s="74">
        <f t="shared" si="15"/>
        <v>0.41</v>
      </c>
      <c r="N148" s="74">
        <f t="shared" si="16"/>
        <v>1.64</v>
      </c>
      <c r="O148" s="73" t="s">
        <v>74</v>
      </c>
      <c r="P148" s="208" t="s">
        <v>53</v>
      </c>
      <c r="Q148" s="127">
        <f t="shared" si="17"/>
        <v>0.48</v>
      </c>
      <c r="R148" s="215">
        <v>0.5</v>
      </c>
      <c r="S148" s="220">
        <v>34.020000000000003</v>
      </c>
      <c r="T148" s="122"/>
    </row>
    <row r="149" spans="1:20" s="123" customFormat="1" ht="110.25" x14ac:dyDescent="0.25">
      <c r="A149" s="72">
        <v>132</v>
      </c>
      <c r="B149" s="207" t="s">
        <v>176</v>
      </c>
      <c r="C149" s="109" t="s">
        <v>59</v>
      </c>
      <c r="D149" s="207" t="s">
        <v>64</v>
      </c>
      <c r="E149" s="207" t="s">
        <v>64</v>
      </c>
      <c r="F149" s="208">
        <v>6211439000</v>
      </c>
      <c r="G149" s="207" t="s">
        <v>60</v>
      </c>
      <c r="H149" s="109" t="s">
        <v>41</v>
      </c>
      <c r="I149" s="207">
        <v>35</v>
      </c>
      <c r="J149" s="74">
        <f t="shared" si="12"/>
        <v>16.46</v>
      </c>
      <c r="K149" s="74">
        <f t="shared" si="13"/>
        <v>576.1</v>
      </c>
      <c r="L149" s="110">
        <f t="shared" si="14"/>
        <v>0.89975698663426495</v>
      </c>
      <c r="M149" s="74">
        <f t="shared" si="15"/>
        <v>1.65</v>
      </c>
      <c r="N149" s="74">
        <f t="shared" si="16"/>
        <v>57.75</v>
      </c>
      <c r="O149" s="73" t="s">
        <v>74</v>
      </c>
      <c r="P149" s="208">
        <v>1</v>
      </c>
      <c r="Q149" s="127">
        <f t="shared" si="17"/>
        <v>22.14</v>
      </c>
      <c r="R149" s="215">
        <v>23.3</v>
      </c>
      <c r="S149" s="118">
        <v>26.02</v>
      </c>
      <c r="T149" s="122"/>
    </row>
    <row r="150" spans="1:20" s="123" customFormat="1" ht="63" x14ac:dyDescent="0.25">
      <c r="A150" s="72">
        <v>133</v>
      </c>
      <c r="B150" s="207" t="s">
        <v>177</v>
      </c>
      <c r="C150" s="109" t="s">
        <v>59</v>
      </c>
      <c r="D150" s="207" t="s">
        <v>202</v>
      </c>
      <c r="E150" s="207" t="s">
        <v>203</v>
      </c>
      <c r="F150" s="208">
        <v>6214900000</v>
      </c>
      <c r="G150" s="207" t="s">
        <v>61</v>
      </c>
      <c r="H150" s="109" t="s">
        <v>41</v>
      </c>
      <c r="I150" s="207">
        <v>197</v>
      </c>
      <c r="J150" s="74">
        <f t="shared" si="12"/>
        <v>1.74</v>
      </c>
      <c r="K150" s="74">
        <f t="shared" si="13"/>
        <v>342.78</v>
      </c>
      <c r="L150" s="110">
        <f t="shared" si="14"/>
        <v>0.9022988505747126</v>
      </c>
      <c r="M150" s="74">
        <f t="shared" si="15"/>
        <v>0.17</v>
      </c>
      <c r="N150" s="74">
        <f t="shared" si="16"/>
        <v>33.49</v>
      </c>
      <c r="O150" s="73" t="s">
        <v>74</v>
      </c>
      <c r="P150" s="208">
        <v>1</v>
      </c>
      <c r="Q150" s="127">
        <f t="shared" si="17"/>
        <v>14.25</v>
      </c>
      <c r="R150" s="215">
        <v>15</v>
      </c>
      <c r="S150" s="220">
        <v>24.02</v>
      </c>
      <c r="T150" s="122"/>
    </row>
    <row r="151" spans="1:20" s="123" customFormat="1" ht="94.5" x14ac:dyDescent="0.25">
      <c r="A151" s="72">
        <v>134</v>
      </c>
      <c r="B151" s="207" t="s">
        <v>178</v>
      </c>
      <c r="C151" s="109" t="s">
        <v>59</v>
      </c>
      <c r="D151" s="207" t="s">
        <v>82</v>
      </c>
      <c r="E151" s="207" t="s">
        <v>82</v>
      </c>
      <c r="F151" s="109">
        <v>6402999800</v>
      </c>
      <c r="G151" s="207" t="s">
        <v>63</v>
      </c>
      <c r="H151" s="244" t="s">
        <v>380</v>
      </c>
      <c r="I151" s="244">
        <v>21</v>
      </c>
      <c r="J151" s="245">
        <f t="shared" si="12"/>
        <v>2.0699999999999998</v>
      </c>
      <c r="K151" s="245">
        <f t="shared" si="13"/>
        <v>43.47</v>
      </c>
      <c r="L151" s="246">
        <f t="shared" si="14"/>
        <v>0.89855072463768115</v>
      </c>
      <c r="M151" s="245">
        <f t="shared" si="15"/>
        <v>0.21</v>
      </c>
      <c r="N151" s="245">
        <f t="shared" si="16"/>
        <v>4.41</v>
      </c>
      <c r="O151" s="73" t="s">
        <v>74</v>
      </c>
      <c r="P151" s="208">
        <v>1</v>
      </c>
      <c r="Q151" s="127">
        <f t="shared" si="17"/>
        <v>21.66</v>
      </c>
      <c r="R151" s="215">
        <v>22.8</v>
      </c>
      <c r="S151" s="118">
        <v>2</v>
      </c>
      <c r="T151" s="122"/>
    </row>
    <row r="152" spans="1:20" s="123" customFormat="1" ht="94.5" x14ac:dyDescent="0.25">
      <c r="A152" s="72">
        <v>135</v>
      </c>
      <c r="B152" s="207" t="s">
        <v>179</v>
      </c>
      <c r="C152" s="109" t="s">
        <v>59</v>
      </c>
      <c r="D152" s="207" t="s">
        <v>69</v>
      </c>
      <c r="E152" s="207" t="s">
        <v>69</v>
      </c>
      <c r="F152" s="109">
        <v>6403919800</v>
      </c>
      <c r="G152" s="207" t="s">
        <v>61</v>
      </c>
      <c r="H152" s="244" t="s">
        <v>380</v>
      </c>
      <c r="I152" s="244">
        <v>4</v>
      </c>
      <c r="J152" s="245">
        <v>30.02</v>
      </c>
      <c r="K152" s="245">
        <f t="shared" si="13"/>
        <v>120.08</v>
      </c>
      <c r="L152" s="246">
        <f t="shared" si="14"/>
        <v>0.90006662225183209</v>
      </c>
      <c r="M152" s="245">
        <f t="shared" si="15"/>
        <v>3</v>
      </c>
      <c r="N152" s="245">
        <f t="shared" si="16"/>
        <v>12</v>
      </c>
      <c r="O152" s="73" t="s">
        <v>74</v>
      </c>
      <c r="P152" s="208" t="s">
        <v>53</v>
      </c>
      <c r="Q152" s="127">
        <f t="shared" si="17"/>
        <v>2.85</v>
      </c>
      <c r="R152" s="215">
        <v>3</v>
      </c>
      <c r="S152" s="220">
        <v>0</v>
      </c>
      <c r="T152" s="122"/>
    </row>
    <row r="153" spans="1:20" s="123" customFormat="1" ht="141.75" x14ac:dyDescent="0.25">
      <c r="A153" s="72">
        <v>136</v>
      </c>
      <c r="B153" s="125" t="s">
        <v>248</v>
      </c>
      <c r="C153" s="109" t="s">
        <v>59</v>
      </c>
      <c r="D153" s="125" t="s">
        <v>73</v>
      </c>
      <c r="E153" s="125" t="s">
        <v>73</v>
      </c>
      <c r="F153" s="207">
        <v>6110309900</v>
      </c>
      <c r="G153" s="125" t="s">
        <v>60</v>
      </c>
      <c r="H153" s="109" t="s">
        <v>41</v>
      </c>
      <c r="I153" s="125">
        <v>190</v>
      </c>
      <c r="J153" s="74">
        <f t="shared" si="12"/>
        <v>4.95</v>
      </c>
      <c r="K153" s="74">
        <f t="shared" si="13"/>
        <v>940.5</v>
      </c>
      <c r="L153" s="110">
        <f t="shared" si="14"/>
        <v>0.89898989898989901</v>
      </c>
      <c r="M153" s="74">
        <f t="shared" si="15"/>
        <v>0.5</v>
      </c>
      <c r="N153" s="74">
        <f t="shared" si="16"/>
        <v>95</v>
      </c>
      <c r="O153" s="73" t="s">
        <v>74</v>
      </c>
      <c r="P153" s="125">
        <v>1</v>
      </c>
      <c r="Q153" s="127">
        <f t="shared" si="17"/>
        <v>36.1</v>
      </c>
      <c r="R153" s="129">
        <v>38</v>
      </c>
      <c r="S153" s="118">
        <v>26.02</v>
      </c>
      <c r="T153" s="122"/>
    </row>
    <row r="154" spans="1:20" s="123" customFormat="1" ht="141.75" x14ac:dyDescent="0.25">
      <c r="A154" s="72">
        <v>137</v>
      </c>
      <c r="B154" s="125" t="s">
        <v>248</v>
      </c>
      <c r="C154" s="109" t="s">
        <v>59</v>
      </c>
      <c r="D154" s="125" t="s">
        <v>73</v>
      </c>
      <c r="E154" s="125" t="s">
        <v>73</v>
      </c>
      <c r="F154" s="207">
        <v>6110309900</v>
      </c>
      <c r="G154" s="125" t="s">
        <v>60</v>
      </c>
      <c r="H154" s="109" t="s">
        <v>41</v>
      </c>
      <c r="I154" s="125">
        <v>125</v>
      </c>
      <c r="J154" s="74">
        <f t="shared" si="12"/>
        <v>6.6899999999999995</v>
      </c>
      <c r="K154" s="74">
        <f t="shared" si="13"/>
        <v>836.25</v>
      </c>
      <c r="L154" s="110">
        <f t="shared" si="14"/>
        <v>0.89985052316890879</v>
      </c>
      <c r="M154" s="74">
        <f t="shared" si="15"/>
        <v>0.67</v>
      </c>
      <c r="N154" s="74">
        <f t="shared" si="16"/>
        <v>83.75</v>
      </c>
      <c r="O154" s="73" t="s">
        <v>74</v>
      </c>
      <c r="P154" s="125">
        <v>1</v>
      </c>
      <c r="Q154" s="127">
        <f t="shared" si="17"/>
        <v>32.11</v>
      </c>
      <c r="R154" s="129">
        <v>33.799999999999997</v>
      </c>
      <c r="S154" s="220">
        <v>26.02</v>
      </c>
      <c r="T154" s="122"/>
    </row>
    <row r="155" spans="1:20" s="123" customFormat="1" ht="141.75" x14ac:dyDescent="0.25">
      <c r="A155" s="72">
        <v>138</v>
      </c>
      <c r="B155" s="125" t="s">
        <v>248</v>
      </c>
      <c r="C155" s="109" t="s">
        <v>59</v>
      </c>
      <c r="D155" s="125" t="s">
        <v>73</v>
      </c>
      <c r="E155" s="125" t="s">
        <v>73</v>
      </c>
      <c r="F155" s="207">
        <v>6110309900</v>
      </c>
      <c r="G155" s="125" t="s">
        <v>60</v>
      </c>
      <c r="H155" s="109" t="s">
        <v>41</v>
      </c>
      <c r="I155" s="125">
        <v>170</v>
      </c>
      <c r="J155" s="74">
        <f t="shared" si="12"/>
        <v>5.2</v>
      </c>
      <c r="K155" s="74">
        <f t="shared" si="13"/>
        <v>884</v>
      </c>
      <c r="L155" s="110">
        <f t="shared" si="14"/>
        <v>0.9</v>
      </c>
      <c r="M155" s="74">
        <f t="shared" si="15"/>
        <v>0.52</v>
      </c>
      <c r="N155" s="74">
        <f t="shared" si="16"/>
        <v>88.4</v>
      </c>
      <c r="O155" s="73" t="s">
        <v>74</v>
      </c>
      <c r="P155" s="125">
        <v>1</v>
      </c>
      <c r="Q155" s="127">
        <f t="shared" si="17"/>
        <v>33.919999999999995</v>
      </c>
      <c r="R155" s="129">
        <v>35.700000000000003</v>
      </c>
      <c r="S155" s="118">
        <v>26.02</v>
      </c>
      <c r="T155" s="122"/>
    </row>
    <row r="156" spans="1:20" s="123" customFormat="1" ht="141.75" x14ac:dyDescent="0.25">
      <c r="A156" s="72">
        <v>139</v>
      </c>
      <c r="B156" s="125" t="s">
        <v>248</v>
      </c>
      <c r="C156" s="109" t="s">
        <v>59</v>
      </c>
      <c r="D156" s="125" t="s">
        <v>73</v>
      </c>
      <c r="E156" s="125" t="s">
        <v>73</v>
      </c>
      <c r="F156" s="207">
        <v>6110309900</v>
      </c>
      <c r="G156" s="125" t="s">
        <v>60</v>
      </c>
      <c r="H156" s="109" t="s">
        <v>41</v>
      </c>
      <c r="I156" s="125">
        <v>110</v>
      </c>
      <c r="J156" s="74">
        <f t="shared" si="12"/>
        <v>6.8199999999999994</v>
      </c>
      <c r="K156" s="74">
        <f t="shared" si="13"/>
        <v>750.2</v>
      </c>
      <c r="L156" s="110">
        <f t="shared" si="14"/>
        <v>0.90029325513196479</v>
      </c>
      <c r="M156" s="74">
        <f t="shared" si="15"/>
        <v>0.68</v>
      </c>
      <c r="N156" s="74">
        <f t="shared" si="16"/>
        <v>74.8</v>
      </c>
      <c r="O156" s="73" t="s">
        <v>74</v>
      </c>
      <c r="P156" s="125">
        <v>1</v>
      </c>
      <c r="Q156" s="127">
        <f t="shared" si="17"/>
        <v>28.790000000000003</v>
      </c>
      <c r="R156" s="129">
        <v>30.3</v>
      </c>
      <c r="S156" s="220">
        <v>26.02</v>
      </c>
      <c r="T156" s="122"/>
    </row>
    <row r="157" spans="1:20" s="123" customFormat="1" ht="141.75" x14ac:dyDescent="0.25">
      <c r="A157" s="72">
        <v>140</v>
      </c>
      <c r="B157" s="125" t="s">
        <v>248</v>
      </c>
      <c r="C157" s="109" t="s">
        <v>59</v>
      </c>
      <c r="D157" s="125" t="s">
        <v>73</v>
      </c>
      <c r="E157" s="125" t="s">
        <v>73</v>
      </c>
      <c r="F157" s="207">
        <v>6110309900</v>
      </c>
      <c r="G157" s="125" t="s">
        <v>60</v>
      </c>
      <c r="H157" s="109" t="s">
        <v>41</v>
      </c>
      <c r="I157" s="125">
        <v>55</v>
      </c>
      <c r="J157" s="74">
        <f t="shared" si="12"/>
        <v>9.08</v>
      </c>
      <c r="K157" s="74">
        <f t="shared" si="13"/>
        <v>499.4</v>
      </c>
      <c r="L157" s="110">
        <f t="shared" si="14"/>
        <v>0.89977973568281944</v>
      </c>
      <c r="M157" s="74">
        <f t="shared" si="15"/>
        <v>0.91</v>
      </c>
      <c r="N157" s="74">
        <f t="shared" si="16"/>
        <v>50.05</v>
      </c>
      <c r="O157" s="73" t="s">
        <v>74</v>
      </c>
      <c r="P157" s="125">
        <v>1</v>
      </c>
      <c r="Q157" s="127">
        <f t="shared" si="17"/>
        <v>19.190000000000001</v>
      </c>
      <c r="R157" s="129">
        <v>20.2</v>
      </c>
      <c r="S157" s="118">
        <v>26.02</v>
      </c>
      <c r="T157" s="122"/>
    </row>
    <row r="158" spans="1:20" s="123" customFormat="1" ht="157.5" x14ac:dyDescent="0.25">
      <c r="A158" s="72">
        <v>141</v>
      </c>
      <c r="B158" s="125" t="s">
        <v>249</v>
      </c>
      <c r="C158" s="109" t="s">
        <v>59</v>
      </c>
      <c r="D158" s="125" t="s">
        <v>80</v>
      </c>
      <c r="E158" s="125" t="s">
        <v>80</v>
      </c>
      <c r="F158" s="207">
        <v>6110309900</v>
      </c>
      <c r="G158" s="125" t="s">
        <v>60</v>
      </c>
      <c r="H158" s="109" t="s">
        <v>41</v>
      </c>
      <c r="I158" s="125">
        <v>39</v>
      </c>
      <c r="J158" s="74">
        <f t="shared" si="12"/>
        <v>7.3</v>
      </c>
      <c r="K158" s="74">
        <f t="shared" si="13"/>
        <v>284.7</v>
      </c>
      <c r="L158" s="110">
        <f t="shared" si="14"/>
        <v>0.9</v>
      </c>
      <c r="M158" s="74">
        <f t="shared" si="15"/>
        <v>0.73</v>
      </c>
      <c r="N158" s="74">
        <f t="shared" si="16"/>
        <v>28.47</v>
      </c>
      <c r="O158" s="73" t="s">
        <v>74</v>
      </c>
      <c r="P158" s="125" t="s">
        <v>53</v>
      </c>
      <c r="Q158" s="127">
        <f t="shared" si="17"/>
        <v>10.93</v>
      </c>
      <c r="R158" s="129">
        <v>11.5</v>
      </c>
      <c r="S158" s="220">
        <v>26.02</v>
      </c>
      <c r="T158" s="122"/>
    </row>
    <row r="159" spans="1:20" s="123" customFormat="1" ht="126" x14ac:dyDescent="0.25">
      <c r="A159" s="72">
        <v>142</v>
      </c>
      <c r="B159" s="125" t="s">
        <v>250</v>
      </c>
      <c r="C159" s="109" t="s">
        <v>59</v>
      </c>
      <c r="D159" s="125" t="s">
        <v>274</v>
      </c>
      <c r="E159" s="125" t="s">
        <v>274</v>
      </c>
      <c r="F159" s="207">
        <v>6110309900</v>
      </c>
      <c r="G159" s="125" t="s">
        <v>60</v>
      </c>
      <c r="H159" s="109" t="s">
        <v>41</v>
      </c>
      <c r="I159" s="125">
        <v>94</v>
      </c>
      <c r="J159" s="74">
        <f t="shared" si="12"/>
        <v>12.73</v>
      </c>
      <c r="K159" s="74">
        <f t="shared" si="13"/>
        <v>1196.6199999999999</v>
      </c>
      <c r="L159" s="110">
        <f t="shared" si="14"/>
        <v>0.90023566378633146</v>
      </c>
      <c r="M159" s="74">
        <f t="shared" si="15"/>
        <v>1.27</v>
      </c>
      <c r="N159" s="74">
        <f t="shared" si="16"/>
        <v>119.38</v>
      </c>
      <c r="O159" s="73" t="s">
        <v>74</v>
      </c>
      <c r="P159" s="125">
        <v>1</v>
      </c>
      <c r="Q159" s="127">
        <f t="shared" si="17"/>
        <v>45.98</v>
      </c>
      <c r="R159" s="129">
        <v>48.4</v>
      </c>
      <c r="S159" s="118">
        <v>26.02</v>
      </c>
      <c r="T159" s="122"/>
    </row>
    <row r="160" spans="1:20" s="123" customFormat="1" ht="157.5" x14ac:dyDescent="0.25">
      <c r="A160" s="72">
        <v>143</v>
      </c>
      <c r="B160" s="125" t="s">
        <v>249</v>
      </c>
      <c r="C160" s="109" t="s">
        <v>59</v>
      </c>
      <c r="D160" s="125" t="s">
        <v>275</v>
      </c>
      <c r="E160" s="125" t="s">
        <v>275</v>
      </c>
      <c r="F160" s="207">
        <v>6110309900</v>
      </c>
      <c r="G160" s="125" t="s">
        <v>60</v>
      </c>
      <c r="H160" s="109" t="s">
        <v>41</v>
      </c>
      <c r="I160" s="125">
        <v>80</v>
      </c>
      <c r="J160" s="74">
        <f t="shared" si="12"/>
        <v>4.6399999999999997</v>
      </c>
      <c r="K160" s="74">
        <f t="shared" si="13"/>
        <v>371.2</v>
      </c>
      <c r="L160" s="110">
        <f t="shared" si="14"/>
        <v>0.90086206896551724</v>
      </c>
      <c r="M160" s="74">
        <f t="shared" si="15"/>
        <v>0.46</v>
      </c>
      <c r="N160" s="74">
        <f t="shared" si="16"/>
        <v>36.799999999999997</v>
      </c>
      <c r="O160" s="73" t="s">
        <v>74</v>
      </c>
      <c r="P160" s="125">
        <v>1</v>
      </c>
      <c r="Q160" s="127">
        <f t="shared" si="17"/>
        <v>14.25</v>
      </c>
      <c r="R160" s="129">
        <v>15</v>
      </c>
      <c r="S160" s="220">
        <v>26.02</v>
      </c>
      <c r="T160" s="122"/>
    </row>
    <row r="161" spans="1:20" s="123" customFormat="1" ht="141.75" x14ac:dyDescent="0.25">
      <c r="A161" s="72">
        <v>144</v>
      </c>
      <c r="B161" s="125" t="s">
        <v>248</v>
      </c>
      <c r="C161" s="109" t="s">
        <v>59</v>
      </c>
      <c r="D161" s="125" t="s">
        <v>77</v>
      </c>
      <c r="E161" s="125" t="s">
        <v>77</v>
      </c>
      <c r="F161" s="207">
        <v>6110309900</v>
      </c>
      <c r="G161" s="125" t="s">
        <v>60</v>
      </c>
      <c r="H161" s="109" t="s">
        <v>41</v>
      </c>
      <c r="I161" s="125">
        <v>38</v>
      </c>
      <c r="J161" s="74">
        <f t="shared" si="12"/>
        <v>5.21</v>
      </c>
      <c r="K161" s="74">
        <f t="shared" si="13"/>
        <v>197.98</v>
      </c>
      <c r="L161" s="110">
        <f t="shared" si="14"/>
        <v>0.90019193857965452</v>
      </c>
      <c r="M161" s="74">
        <f t="shared" si="15"/>
        <v>0.52</v>
      </c>
      <c r="N161" s="74">
        <f t="shared" si="16"/>
        <v>19.760000000000002</v>
      </c>
      <c r="O161" s="73" t="s">
        <v>74</v>
      </c>
      <c r="P161" s="125" t="s">
        <v>53</v>
      </c>
      <c r="Q161" s="127">
        <f t="shared" si="17"/>
        <v>7.6</v>
      </c>
      <c r="R161" s="129">
        <v>8</v>
      </c>
      <c r="S161" s="118">
        <v>26.02</v>
      </c>
      <c r="T161" s="122"/>
    </row>
    <row r="162" spans="1:20" s="123" customFormat="1" ht="141.75" x14ac:dyDescent="0.25">
      <c r="A162" s="72">
        <v>145</v>
      </c>
      <c r="B162" s="125" t="s">
        <v>248</v>
      </c>
      <c r="C162" s="109" t="s">
        <v>59</v>
      </c>
      <c r="D162" s="125" t="s">
        <v>276</v>
      </c>
      <c r="E162" s="125" t="s">
        <v>276</v>
      </c>
      <c r="F162" s="207">
        <v>6110309900</v>
      </c>
      <c r="G162" s="125" t="s">
        <v>60</v>
      </c>
      <c r="H162" s="109" t="s">
        <v>41</v>
      </c>
      <c r="I162" s="125">
        <v>24</v>
      </c>
      <c r="J162" s="74">
        <f t="shared" si="12"/>
        <v>5.1499999999999995</v>
      </c>
      <c r="K162" s="74">
        <f t="shared" si="13"/>
        <v>123.6</v>
      </c>
      <c r="L162" s="110">
        <f t="shared" si="14"/>
        <v>0.89902912621359221</v>
      </c>
      <c r="M162" s="74">
        <f t="shared" si="15"/>
        <v>0.52</v>
      </c>
      <c r="N162" s="74">
        <f t="shared" si="16"/>
        <v>12.48</v>
      </c>
      <c r="O162" s="73" t="s">
        <v>74</v>
      </c>
      <c r="P162" s="125" t="s">
        <v>53</v>
      </c>
      <c r="Q162" s="127">
        <f t="shared" si="17"/>
        <v>4.75</v>
      </c>
      <c r="R162" s="129">
        <v>5</v>
      </c>
      <c r="S162" s="220">
        <v>26.02</v>
      </c>
      <c r="T162" s="122"/>
    </row>
    <row r="163" spans="1:20" s="123" customFormat="1" ht="141.75" x14ac:dyDescent="0.25">
      <c r="A163" s="72">
        <v>146</v>
      </c>
      <c r="B163" s="125" t="s">
        <v>248</v>
      </c>
      <c r="C163" s="109" t="s">
        <v>59</v>
      </c>
      <c r="D163" s="125" t="s">
        <v>277</v>
      </c>
      <c r="E163" s="125" t="s">
        <v>277</v>
      </c>
      <c r="F163" s="207">
        <v>6110309900</v>
      </c>
      <c r="G163" s="125" t="s">
        <v>60</v>
      </c>
      <c r="H163" s="109" t="s">
        <v>41</v>
      </c>
      <c r="I163" s="125">
        <v>10</v>
      </c>
      <c r="J163" s="74">
        <f t="shared" si="12"/>
        <v>4.95</v>
      </c>
      <c r="K163" s="74">
        <f t="shared" si="13"/>
        <v>49.5</v>
      </c>
      <c r="L163" s="110">
        <f t="shared" si="14"/>
        <v>0.89898989898989901</v>
      </c>
      <c r="M163" s="74">
        <f t="shared" si="15"/>
        <v>0.5</v>
      </c>
      <c r="N163" s="74">
        <f t="shared" si="16"/>
        <v>5</v>
      </c>
      <c r="O163" s="73" t="s">
        <v>74</v>
      </c>
      <c r="P163" s="125" t="s">
        <v>53</v>
      </c>
      <c r="Q163" s="127">
        <f t="shared" si="17"/>
        <v>1.9</v>
      </c>
      <c r="R163" s="129">
        <v>2</v>
      </c>
      <c r="S163" s="118">
        <v>26.02</v>
      </c>
      <c r="T163" s="122"/>
    </row>
    <row r="164" spans="1:20" s="123" customFormat="1" ht="189" x14ac:dyDescent="0.25">
      <c r="A164" s="72">
        <v>147</v>
      </c>
      <c r="B164" s="125" t="s">
        <v>251</v>
      </c>
      <c r="C164" s="109" t="s">
        <v>59</v>
      </c>
      <c r="D164" s="125" t="s">
        <v>278</v>
      </c>
      <c r="E164" s="125" t="s">
        <v>278</v>
      </c>
      <c r="F164" s="207">
        <v>6110309900</v>
      </c>
      <c r="G164" s="125" t="s">
        <v>60</v>
      </c>
      <c r="H164" s="109" t="s">
        <v>41</v>
      </c>
      <c r="I164" s="125">
        <v>50</v>
      </c>
      <c r="J164" s="74">
        <f t="shared" si="12"/>
        <v>5.54</v>
      </c>
      <c r="K164" s="74">
        <f t="shared" si="13"/>
        <v>277</v>
      </c>
      <c r="L164" s="110">
        <f t="shared" si="14"/>
        <v>0.90072202166064985</v>
      </c>
      <c r="M164" s="74">
        <f t="shared" si="15"/>
        <v>0.55000000000000004</v>
      </c>
      <c r="N164" s="74">
        <f t="shared" si="16"/>
        <v>27.5</v>
      </c>
      <c r="O164" s="73" t="s">
        <v>74</v>
      </c>
      <c r="P164" s="125" t="s">
        <v>53</v>
      </c>
      <c r="Q164" s="127">
        <f t="shared" si="17"/>
        <v>10.64</v>
      </c>
      <c r="R164" s="129">
        <v>11.2</v>
      </c>
      <c r="S164" s="220">
        <v>26.02</v>
      </c>
      <c r="T164" s="122"/>
    </row>
    <row r="165" spans="1:20" s="123" customFormat="1" ht="141.75" x14ac:dyDescent="0.25">
      <c r="A165" s="72">
        <v>148</v>
      </c>
      <c r="B165" s="125" t="s">
        <v>248</v>
      </c>
      <c r="C165" s="109" t="s">
        <v>59</v>
      </c>
      <c r="D165" s="125" t="s">
        <v>279</v>
      </c>
      <c r="E165" s="125" t="s">
        <v>279</v>
      </c>
      <c r="F165" s="207">
        <v>6110309900</v>
      </c>
      <c r="G165" s="125" t="s">
        <v>60</v>
      </c>
      <c r="H165" s="109" t="s">
        <v>41</v>
      </c>
      <c r="I165" s="125">
        <v>15</v>
      </c>
      <c r="J165" s="74">
        <f t="shared" si="12"/>
        <v>4.95</v>
      </c>
      <c r="K165" s="74">
        <f t="shared" si="13"/>
        <v>74.25</v>
      </c>
      <c r="L165" s="110">
        <f t="shared" si="14"/>
        <v>0.89898989898989901</v>
      </c>
      <c r="M165" s="74">
        <f t="shared" si="15"/>
        <v>0.5</v>
      </c>
      <c r="N165" s="74">
        <f t="shared" si="16"/>
        <v>7.5</v>
      </c>
      <c r="O165" s="73" t="s">
        <v>74</v>
      </c>
      <c r="P165" s="125" t="s">
        <v>53</v>
      </c>
      <c r="Q165" s="127">
        <f t="shared" si="17"/>
        <v>2.85</v>
      </c>
      <c r="R165" s="129">
        <v>3</v>
      </c>
      <c r="S165" s="118">
        <v>26.02</v>
      </c>
      <c r="T165" s="122"/>
    </row>
    <row r="166" spans="1:20" s="123" customFormat="1" ht="141.75" x14ac:dyDescent="0.25">
      <c r="A166" s="72">
        <v>149</v>
      </c>
      <c r="B166" s="125" t="s">
        <v>248</v>
      </c>
      <c r="C166" s="109" t="s">
        <v>59</v>
      </c>
      <c r="D166" s="125" t="s">
        <v>280</v>
      </c>
      <c r="E166" s="125" t="s">
        <v>280</v>
      </c>
      <c r="F166" s="207">
        <v>6110309900</v>
      </c>
      <c r="G166" s="125" t="s">
        <v>60</v>
      </c>
      <c r="H166" s="109" t="s">
        <v>41</v>
      </c>
      <c r="I166" s="125">
        <v>20</v>
      </c>
      <c r="J166" s="74">
        <f t="shared" si="12"/>
        <v>4.95</v>
      </c>
      <c r="K166" s="74">
        <f t="shared" si="13"/>
        <v>99</v>
      </c>
      <c r="L166" s="110">
        <f t="shared" si="14"/>
        <v>0.89898989898989901</v>
      </c>
      <c r="M166" s="74">
        <f t="shared" si="15"/>
        <v>0.5</v>
      </c>
      <c r="N166" s="74">
        <f t="shared" si="16"/>
        <v>10</v>
      </c>
      <c r="O166" s="73" t="s">
        <v>74</v>
      </c>
      <c r="P166" s="125" t="s">
        <v>53</v>
      </c>
      <c r="Q166" s="127">
        <f t="shared" si="17"/>
        <v>3.8</v>
      </c>
      <c r="R166" s="129">
        <v>4</v>
      </c>
      <c r="S166" s="220">
        <v>26.02</v>
      </c>
      <c r="T166" s="122"/>
    </row>
    <row r="167" spans="1:20" s="123" customFormat="1" ht="141.75" x14ac:dyDescent="0.25">
      <c r="A167" s="72">
        <v>150</v>
      </c>
      <c r="B167" s="125" t="s">
        <v>248</v>
      </c>
      <c r="C167" s="109" t="s">
        <v>59</v>
      </c>
      <c r="D167" s="125" t="s">
        <v>281</v>
      </c>
      <c r="E167" s="125" t="s">
        <v>281</v>
      </c>
      <c r="F167" s="207">
        <v>6110309900</v>
      </c>
      <c r="G167" s="125" t="s">
        <v>60</v>
      </c>
      <c r="H167" s="109" t="s">
        <v>41</v>
      </c>
      <c r="I167" s="125">
        <v>25</v>
      </c>
      <c r="J167" s="74">
        <f t="shared" si="12"/>
        <v>3.96</v>
      </c>
      <c r="K167" s="74">
        <f t="shared" si="13"/>
        <v>99</v>
      </c>
      <c r="L167" s="110">
        <f t="shared" si="14"/>
        <v>0.89898989898989901</v>
      </c>
      <c r="M167" s="74">
        <f t="shared" si="15"/>
        <v>0.4</v>
      </c>
      <c r="N167" s="74">
        <f t="shared" si="16"/>
        <v>10</v>
      </c>
      <c r="O167" s="73" t="s">
        <v>74</v>
      </c>
      <c r="P167" s="125" t="s">
        <v>53</v>
      </c>
      <c r="Q167" s="127">
        <f t="shared" si="17"/>
        <v>3.8</v>
      </c>
      <c r="R167" s="129">
        <v>4</v>
      </c>
      <c r="S167" s="118">
        <v>26.02</v>
      </c>
      <c r="T167" s="122"/>
    </row>
    <row r="168" spans="1:20" s="123" customFormat="1" ht="157.5" x14ac:dyDescent="0.25">
      <c r="A168" s="72">
        <v>151</v>
      </c>
      <c r="B168" s="125" t="s">
        <v>252</v>
      </c>
      <c r="C168" s="109" t="s">
        <v>59</v>
      </c>
      <c r="D168" s="125" t="s">
        <v>282</v>
      </c>
      <c r="E168" s="125" t="s">
        <v>282</v>
      </c>
      <c r="F168" s="207">
        <v>6110309900</v>
      </c>
      <c r="G168" s="125" t="s">
        <v>60</v>
      </c>
      <c r="H168" s="109" t="s">
        <v>41</v>
      </c>
      <c r="I168" s="125">
        <v>60</v>
      </c>
      <c r="J168" s="74">
        <f t="shared" si="12"/>
        <v>6.18</v>
      </c>
      <c r="K168" s="74">
        <f t="shared" si="13"/>
        <v>370.8</v>
      </c>
      <c r="L168" s="110">
        <f t="shared" si="14"/>
        <v>0.89967637540453071</v>
      </c>
      <c r="M168" s="74">
        <f t="shared" si="15"/>
        <v>0.62</v>
      </c>
      <c r="N168" s="74">
        <f t="shared" si="16"/>
        <v>37.200000000000003</v>
      </c>
      <c r="O168" s="73" t="s">
        <v>74</v>
      </c>
      <c r="P168" s="125">
        <v>1</v>
      </c>
      <c r="Q168" s="127">
        <f t="shared" si="17"/>
        <v>14.25</v>
      </c>
      <c r="R168" s="129">
        <v>15</v>
      </c>
      <c r="S168" s="220">
        <v>26.02</v>
      </c>
      <c r="T168" s="122"/>
    </row>
    <row r="169" spans="1:20" s="123" customFormat="1" ht="157.5" x14ac:dyDescent="0.25">
      <c r="A169" s="72">
        <v>152</v>
      </c>
      <c r="B169" s="125" t="s">
        <v>253</v>
      </c>
      <c r="C169" s="109" t="s">
        <v>59</v>
      </c>
      <c r="D169" s="125" t="s">
        <v>283</v>
      </c>
      <c r="E169" s="125" t="s">
        <v>283</v>
      </c>
      <c r="F169" s="207">
        <v>6110309900</v>
      </c>
      <c r="G169" s="125" t="s">
        <v>60</v>
      </c>
      <c r="H169" s="109" t="s">
        <v>41</v>
      </c>
      <c r="I169" s="125">
        <v>60</v>
      </c>
      <c r="J169" s="74">
        <f t="shared" si="12"/>
        <v>6.18</v>
      </c>
      <c r="K169" s="74">
        <f t="shared" si="13"/>
        <v>370.8</v>
      </c>
      <c r="L169" s="110">
        <f t="shared" si="14"/>
        <v>0.89967637540453071</v>
      </c>
      <c r="M169" s="74">
        <f t="shared" si="15"/>
        <v>0.62</v>
      </c>
      <c r="N169" s="74">
        <f t="shared" si="16"/>
        <v>37.200000000000003</v>
      </c>
      <c r="O169" s="73" t="s">
        <v>74</v>
      </c>
      <c r="P169" s="125" t="s">
        <v>53</v>
      </c>
      <c r="Q169" s="127">
        <f t="shared" si="17"/>
        <v>14.25</v>
      </c>
      <c r="R169" s="129">
        <v>15</v>
      </c>
      <c r="S169" s="118">
        <v>26.02</v>
      </c>
      <c r="T169" s="122"/>
    </row>
    <row r="170" spans="1:20" s="123" customFormat="1" ht="157.5" x14ac:dyDescent="0.25">
      <c r="A170" s="72">
        <v>153</v>
      </c>
      <c r="B170" s="125" t="s">
        <v>254</v>
      </c>
      <c r="C170" s="109" t="s">
        <v>59</v>
      </c>
      <c r="D170" s="125" t="s">
        <v>284</v>
      </c>
      <c r="E170" s="125" t="s">
        <v>284</v>
      </c>
      <c r="F170" s="207">
        <v>6110309900</v>
      </c>
      <c r="G170" s="125" t="s">
        <v>60</v>
      </c>
      <c r="H170" s="109" t="s">
        <v>41</v>
      </c>
      <c r="I170" s="125">
        <v>42</v>
      </c>
      <c r="J170" s="74">
        <f t="shared" si="12"/>
        <v>4.71</v>
      </c>
      <c r="K170" s="74">
        <f t="shared" si="13"/>
        <v>197.82</v>
      </c>
      <c r="L170" s="110">
        <f t="shared" si="14"/>
        <v>0.9002123142250531</v>
      </c>
      <c r="M170" s="74">
        <f t="shared" si="15"/>
        <v>0.47</v>
      </c>
      <c r="N170" s="74">
        <f t="shared" si="16"/>
        <v>19.739999999999998</v>
      </c>
      <c r="O170" s="73" t="s">
        <v>74</v>
      </c>
      <c r="P170" s="125" t="s">
        <v>53</v>
      </c>
      <c r="Q170" s="127">
        <f t="shared" si="17"/>
        <v>7.6</v>
      </c>
      <c r="R170" s="129">
        <v>8</v>
      </c>
      <c r="S170" s="220">
        <v>26.02</v>
      </c>
      <c r="T170" s="122"/>
    </row>
    <row r="171" spans="1:20" s="123" customFormat="1" ht="141.75" x14ac:dyDescent="0.25">
      <c r="A171" s="72">
        <v>154</v>
      </c>
      <c r="B171" s="125" t="s">
        <v>248</v>
      </c>
      <c r="C171" s="109" t="s">
        <v>59</v>
      </c>
      <c r="D171" s="125" t="s">
        <v>285</v>
      </c>
      <c r="E171" s="125" t="s">
        <v>285</v>
      </c>
      <c r="F171" s="207">
        <v>6110309900</v>
      </c>
      <c r="G171" s="125" t="s">
        <v>60</v>
      </c>
      <c r="H171" s="109" t="s">
        <v>41</v>
      </c>
      <c r="I171" s="125">
        <v>10</v>
      </c>
      <c r="J171" s="74">
        <f t="shared" si="12"/>
        <v>4.95</v>
      </c>
      <c r="K171" s="74">
        <f t="shared" si="13"/>
        <v>49.5</v>
      </c>
      <c r="L171" s="110">
        <f t="shared" si="14"/>
        <v>0.89898989898989901</v>
      </c>
      <c r="M171" s="74">
        <f t="shared" si="15"/>
        <v>0.5</v>
      </c>
      <c r="N171" s="74">
        <f t="shared" si="16"/>
        <v>5</v>
      </c>
      <c r="O171" s="73" t="s">
        <v>74</v>
      </c>
      <c r="P171" s="125" t="s">
        <v>53</v>
      </c>
      <c r="Q171" s="127">
        <f t="shared" si="17"/>
        <v>1.9</v>
      </c>
      <c r="R171" s="129">
        <v>2</v>
      </c>
      <c r="S171" s="118">
        <v>26.02</v>
      </c>
      <c r="T171" s="122"/>
    </row>
    <row r="172" spans="1:20" s="123" customFormat="1" ht="157.5" x14ac:dyDescent="0.25">
      <c r="A172" s="72">
        <v>155</v>
      </c>
      <c r="B172" s="125" t="s">
        <v>255</v>
      </c>
      <c r="C172" s="109" t="s">
        <v>59</v>
      </c>
      <c r="D172" s="125" t="s">
        <v>286</v>
      </c>
      <c r="E172" s="125" t="s">
        <v>286</v>
      </c>
      <c r="F172" s="207">
        <v>6110309900</v>
      </c>
      <c r="G172" s="125" t="s">
        <v>60</v>
      </c>
      <c r="H172" s="109" t="s">
        <v>41</v>
      </c>
      <c r="I172" s="125">
        <v>42</v>
      </c>
      <c r="J172" s="74">
        <f t="shared" si="12"/>
        <v>4.71</v>
      </c>
      <c r="K172" s="74">
        <f t="shared" si="13"/>
        <v>197.82</v>
      </c>
      <c r="L172" s="110">
        <f t="shared" si="14"/>
        <v>0.9002123142250531</v>
      </c>
      <c r="M172" s="74">
        <f t="shared" si="15"/>
        <v>0.47</v>
      </c>
      <c r="N172" s="74">
        <f t="shared" si="16"/>
        <v>19.739999999999998</v>
      </c>
      <c r="O172" s="73" t="s">
        <v>74</v>
      </c>
      <c r="P172" s="125" t="s">
        <v>53</v>
      </c>
      <c r="Q172" s="127">
        <f t="shared" si="17"/>
        <v>7.6</v>
      </c>
      <c r="R172" s="129">
        <v>8</v>
      </c>
      <c r="S172" s="220">
        <v>26.02</v>
      </c>
      <c r="T172" s="122"/>
    </row>
    <row r="173" spans="1:20" s="123" customFormat="1" ht="189" x14ac:dyDescent="0.25">
      <c r="A173" s="72">
        <v>156</v>
      </c>
      <c r="B173" s="125" t="s">
        <v>251</v>
      </c>
      <c r="C173" s="109" t="s">
        <v>59</v>
      </c>
      <c r="D173" s="125" t="s">
        <v>278</v>
      </c>
      <c r="E173" s="125" t="s">
        <v>278</v>
      </c>
      <c r="F173" s="207">
        <v>6110309900</v>
      </c>
      <c r="G173" s="125" t="s">
        <v>60</v>
      </c>
      <c r="H173" s="109" t="s">
        <v>41</v>
      </c>
      <c r="I173" s="125">
        <v>32</v>
      </c>
      <c r="J173" s="74">
        <f t="shared" si="12"/>
        <v>4.6399999999999997</v>
      </c>
      <c r="K173" s="74">
        <f t="shared" si="13"/>
        <v>148.47999999999999</v>
      </c>
      <c r="L173" s="110">
        <f t="shared" si="14"/>
        <v>0.90086206896551724</v>
      </c>
      <c r="M173" s="74">
        <f t="shared" si="15"/>
        <v>0.46</v>
      </c>
      <c r="N173" s="74">
        <f t="shared" si="16"/>
        <v>14.72</v>
      </c>
      <c r="O173" s="73" t="s">
        <v>74</v>
      </c>
      <c r="P173" s="125" t="s">
        <v>53</v>
      </c>
      <c r="Q173" s="127">
        <f t="shared" si="17"/>
        <v>5.7</v>
      </c>
      <c r="R173" s="129">
        <v>6</v>
      </c>
      <c r="S173" s="118">
        <v>26.02</v>
      </c>
      <c r="T173" s="122"/>
    </row>
    <row r="174" spans="1:20" s="123" customFormat="1" ht="157.5" x14ac:dyDescent="0.25">
      <c r="A174" s="72">
        <v>157</v>
      </c>
      <c r="B174" s="125" t="s">
        <v>253</v>
      </c>
      <c r="C174" s="109" t="s">
        <v>59</v>
      </c>
      <c r="D174" s="125" t="s">
        <v>287</v>
      </c>
      <c r="E174" s="125" t="s">
        <v>287</v>
      </c>
      <c r="F174" s="207">
        <v>6110309900</v>
      </c>
      <c r="G174" s="125" t="s">
        <v>60</v>
      </c>
      <c r="H174" s="109" t="s">
        <v>41</v>
      </c>
      <c r="I174" s="125">
        <v>25</v>
      </c>
      <c r="J174" s="74">
        <f t="shared" si="12"/>
        <v>3.96</v>
      </c>
      <c r="K174" s="74">
        <f t="shared" si="13"/>
        <v>99</v>
      </c>
      <c r="L174" s="110">
        <f t="shared" si="14"/>
        <v>0.89898989898989901</v>
      </c>
      <c r="M174" s="74">
        <f t="shared" si="15"/>
        <v>0.4</v>
      </c>
      <c r="N174" s="74">
        <f t="shared" si="16"/>
        <v>10</v>
      </c>
      <c r="O174" s="73" t="s">
        <v>74</v>
      </c>
      <c r="P174" s="125" t="s">
        <v>53</v>
      </c>
      <c r="Q174" s="127">
        <f t="shared" si="17"/>
        <v>3.8</v>
      </c>
      <c r="R174" s="129">
        <v>4</v>
      </c>
      <c r="S174" s="220">
        <v>26.02</v>
      </c>
      <c r="T174" s="122"/>
    </row>
    <row r="175" spans="1:20" s="123" customFormat="1" ht="157.5" x14ac:dyDescent="0.25">
      <c r="A175" s="72">
        <v>158</v>
      </c>
      <c r="B175" s="125" t="s">
        <v>249</v>
      </c>
      <c r="C175" s="109" t="s">
        <v>59</v>
      </c>
      <c r="D175" s="125" t="s">
        <v>288</v>
      </c>
      <c r="E175" s="125" t="s">
        <v>288</v>
      </c>
      <c r="F175" s="207">
        <v>6110309900</v>
      </c>
      <c r="G175" s="125" t="s">
        <v>60</v>
      </c>
      <c r="H175" s="109" t="s">
        <v>41</v>
      </c>
      <c r="I175" s="125">
        <v>20</v>
      </c>
      <c r="J175" s="74">
        <f t="shared" si="12"/>
        <v>4.95</v>
      </c>
      <c r="K175" s="74">
        <f t="shared" si="13"/>
        <v>99</v>
      </c>
      <c r="L175" s="110">
        <f t="shared" si="14"/>
        <v>0.89898989898989901</v>
      </c>
      <c r="M175" s="74">
        <f t="shared" si="15"/>
        <v>0.5</v>
      </c>
      <c r="N175" s="74">
        <f t="shared" si="16"/>
        <v>10</v>
      </c>
      <c r="O175" s="73" t="s">
        <v>74</v>
      </c>
      <c r="P175" s="125" t="s">
        <v>53</v>
      </c>
      <c r="Q175" s="127">
        <f t="shared" si="17"/>
        <v>3.8</v>
      </c>
      <c r="R175" s="129">
        <v>4</v>
      </c>
      <c r="S175" s="118">
        <v>26.02</v>
      </c>
      <c r="T175" s="122"/>
    </row>
    <row r="176" spans="1:20" s="123" customFormat="1" ht="157.5" x14ac:dyDescent="0.25">
      <c r="A176" s="72">
        <v>159</v>
      </c>
      <c r="B176" s="125" t="s">
        <v>256</v>
      </c>
      <c r="C176" s="109" t="s">
        <v>59</v>
      </c>
      <c r="D176" s="125" t="s">
        <v>288</v>
      </c>
      <c r="E176" s="125" t="s">
        <v>288</v>
      </c>
      <c r="F176" s="207">
        <v>6110309900</v>
      </c>
      <c r="G176" s="125" t="s">
        <v>60</v>
      </c>
      <c r="H176" s="109" t="s">
        <v>41</v>
      </c>
      <c r="I176" s="125">
        <v>50</v>
      </c>
      <c r="J176" s="74">
        <f t="shared" si="12"/>
        <v>4.6099999999999994</v>
      </c>
      <c r="K176" s="74">
        <f t="shared" si="13"/>
        <v>230.5</v>
      </c>
      <c r="L176" s="110">
        <f t="shared" si="14"/>
        <v>0.90021691973969631</v>
      </c>
      <c r="M176" s="74">
        <f t="shared" si="15"/>
        <v>0.46</v>
      </c>
      <c r="N176" s="74">
        <f t="shared" si="16"/>
        <v>23</v>
      </c>
      <c r="O176" s="73" t="s">
        <v>74</v>
      </c>
      <c r="P176" s="125">
        <v>1</v>
      </c>
      <c r="Q176" s="127">
        <f t="shared" si="17"/>
        <v>8.84</v>
      </c>
      <c r="R176" s="129">
        <v>9.3000000000000007</v>
      </c>
      <c r="S176" s="220">
        <v>26.02</v>
      </c>
      <c r="T176" s="122"/>
    </row>
    <row r="177" spans="1:20" s="123" customFormat="1" ht="126" x14ac:dyDescent="0.25">
      <c r="A177" s="72">
        <v>160</v>
      </c>
      <c r="B177" s="125" t="s">
        <v>257</v>
      </c>
      <c r="C177" s="109" t="s">
        <v>59</v>
      </c>
      <c r="D177" s="125" t="s">
        <v>73</v>
      </c>
      <c r="E177" s="125" t="s">
        <v>73</v>
      </c>
      <c r="F177" s="207">
        <v>6110309900</v>
      </c>
      <c r="G177" s="125" t="s">
        <v>60</v>
      </c>
      <c r="H177" s="109" t="s">
        <v>41</v>
      </c>
      <c r="I177" s="125">
        <v>96</v>
      </c>
      <c r="J177" s="74">
        <f t="shared" si="12"/>
        <v>7.1099999999999994</v>
      </c>
      <c r="K177" s="74">
        <f t="shared" si="13"/>
        <v>682.56</v>
      </c>
      <c r="L177" s="110">
        <f t="shared" si="14"/>
        <v>0.90014064697608998</v>
      </c>
      <c r="M177" s="74">
        <f t="shared" si="15"/>
        <v>0.71</v>
      </c>
      <c r="N177" s="74">
        <f t="shared" si="16"/>
        <v>68.16</v>
      </c>
      <c r="O177" s="73" t="s">
        <v>74</v>
      </c>
      <c r="P177" s="125">
        <v>1</v>
      </c>
      <c r="Q177" s="127">
        <f t="shared" si="17"/>
        <v>26.22</v>
      </c>
      <c r="R177" s="129">
        <v>27.6</v>
      </c>
      <c r="S177" s="118">
        <v>26.02</v>
      </c>
      <c r="T177" s="122"/>
    </row>
    <row r="178" spans="1:20" s="123" customFormat="1" ht="126" x14ac:dyDescent="0.25">
      <c r="A178" s="72">
        <v>161</v>
      </c>
      <c r="B178" s="125" t="s">
        <v>257</v>
      </c>
      <c r="C178" s="109" t="s">
        <v>59</v>
      </c>
      <c r="D178" s="207" t="s">
        <v>73</v>
      </c>
      <c r="E178" s="207" t="s">
        <v>73</v>
      </c>
      <c r="F178" s="207">
        <v>6110309900</v>
      </c>
      <c r="G178" s="207" t="s">
        <v>60</v>
      </c>
      <c r="H178" s="109" t="s">
        <v>41</v>
      </c>
      <c r="I178" s="207">
        <v>141</v>
      </c>
      <c r="J178" s="74">
        <f t="shared" si="12"/>
        <v>5.0699999999999994</v>
      </c>
      <c r="K178" s="74">
        <f t="shared" si="13"/>
        <v>714.87</v>
      </c>
      <c r="L178" s="110">
        <f t="shared" si="14"/>
        <v>0.89940828402366857</v>
      </c>
      <c r="M178" s="74">
        <f t="shared" si="15"/>
        <v>0.51</v>
      </c>
      <c r="N178" s="74">
        <f t="shared" si="16"/>
        <v>71.91</v>
      </c>
      <c r="O178" s="73" t="s">
        <v>74</v>
      </c>
      <c r="P178" s="125">
        <v>1</v>
      </c>
      <c r="Q178" s="127">
        <f t="shared" si="17"/>
        <v>27.46</v>
      </c>
      <c r="R178" s="215">
        <v>28.9</v>
      </c>
      <c r="S178" s="220">
        <v>26.02</v>
      </c>
      <c r="T178" s="122"/>
    </row>
    <row r="179" spans="1:20" s="123" customFormat="1" ht="173.25" x14ac:dyDescent="0.25">
      <c r="A179" s="72">
        <v>162</v>
      </c>
      <c r="B179" s="125" t="s">
        <v>258</v>
      </c>
      <c r="C179" s="109" t="s">
        <v>59</v>
      </c>
      <c r="D179" s="125" t="s">
        <v>96</v>
      </c>
      <c r="E179" s="125" t="s">
        <v>96</v>
      </c>
      <c r="F179" s="207">
        <v>6110309900</v>
      </c>
      <c r="G179" s="125" t="s">
        <v>60</v>
      </c>
      <c r="H179" s="109" t="s">
        <v>41</v>
      </c>
      <c r="I179" s="125">
        <v>30</v>
      </c>
      <c r="J179" s="74">
        <f t="shared" si="12"/>
        <v>16.900000000000002</v>
      </c>
      <c r="K179" s="74">
        <f t="shared" si="13"/>
        <v>507</v>
      </c>
      <c r="L179" s="110">
        <f t="shared" si="14"/>
        <v>0.9</v>
      </c>
      <c r="M179" s="74">
        <f t="shared" si="15"/>
        <v>1.69</v>
      </c>
      <c r="N179" s="74">
        <f t="shared" si="16"/>
        <v>50.7</v>
      </c>
      <c r="O179" s="73" t="s">
        <v>74</v>
      </c>
      <c r="P179" s="125">
        <v>1</v>
      </c>
      <c r="Q179" s="127">
        <f t="shared" si="17"/>
        <v>19.48</v>
      </c>
      <c r="R179" s="129">
        <v>20.5</v>
      </c>
      <c r="S179" s="118">
        <v>26.02</v>
      </c>
      <c r="T179" s="122"/>
    </row>
    <row r="180" spans="1:20" s="123" customFormat="1" ht="173.25" x14ac:dyDescent="0.25">
      <c r="A180" s="72">
        <v>163</v>
      </c>
      <c r="B180" s="125" t="s">
        <v>258</v>
      </c>
      <c r="C180" s="109" t="s">
        <v>59</v>
      </c>
      <c r="D180" s="125" t="s">
        <v>96</v>
      </c>
      <c r="E180" s="125" t="s">
        <v>96</v>
      </c>
      <c r="F180" s="207">
        <v>6110309900</v>
      </c>
      <c r="G180" s="125" t="s">
        <v>60</v>
      </c>
      <c r="H180" s="109" t="s">
        <v>41</v>
      </c>
      <c r="I180" s="125">
        <v>25</v>
      </c>
      <c r="J180" s="74">
        <f t="shared" si="12"/>
        <v>16.720000000000002</v>
      </c>
      <c r="K180" s="74">
        <f t="shared" si="13"/>
        <v>418</v>
      </c>
      <c r="L180" s="110">
        <f t="shared" si="14"/>
        <v>0.90011961722488043</v>
      </c>
      <c r="M180" s="74">
        <f t="shared" si="15"/>
        <v>1.67</v>
      </c>
      <c r="N180" s="74">
        <f t="shared" si="16"/>
        <v>41.75</v>
      </c>
      <c r="O180" s="73" t="s">
        <v>74</v>
      </c>
      <c r="P180" s="125">
        <v>1</v>
      </c>
      <c r="Q180" s="127">
        <f t="shared" si="17"/>
        <v>16.060000000000002</v>
      </c>
      <c r="R180" s="129">
        <v>16.899999999999999</v>
      </c>
      <c r="S180" s="220">
        <v>26.02</v>
      </c>
      <c r="T180" s="122"/>
    </row>
    <row r="181" spans="1:20" s="123" customFormat="1" ht="173.25" x14ac:dyDescent="0.25">
      <c r="A181" s="72">
        <v>164</v>
      </c>
      <c r="B181" s="125" t="s">
        <v>258</v>
      </c>
      <c r="C181" s="109" t="s">
        <v>59</v>
      </c>
      <c r="D181" s="125" t="s">
        <v>96</v>
      </c>
      <c r="E181" s="125" t="s">
        <v>96</v>
      </c>
      <c r="F181" s="207">
        <v>6110309900</v>
      </c>
      <c r="G181" s="125" t="s">
        <v>60</v>
      </c>
      <c r="H181" s="109" t="s">
        <v>41</v>
      </c>
      <c r="I181" s="125">
        <v>25</v>
      </c>
      <c r="J181" s="74">
        <f t="shared" si="12"/>
        <v>17.21</v>
      </c>
      <c r="K181" s="74">
        <f t="shared" si="13"/>
        <v>430.25</v>
      </c>
      <c r="L181" s="110">
        <f t="shared" si="14"/>
        <v>0.90005810575246947</v>
      </c>
      <c r="M181" s="74">
        <f t="shared" si="15"/>
        <v>1.72</v>
      </c>
      <c r="N181" s="74">
        <f t="shared" si="16"/>
        <v>43</v>
      </c>
      <c r="O181" s="73" t="s">
        <v>74</v>
      </c>
      <c r="P181" s="125">
        <v>1</v>
      </c>
      <c r="Q181" s="127">
        <f t="shared" si="17"/>
        <v>16.53</v>
      </c>
      <c r="R181" s="129">
        <v>17.399999999999999</v>
      </c>
      <c r="S181" s="118">
        <v>26.02</v>
      </c>
      <c r="T181" s="122"/>
    </row>
    <row r="182" spans="1:20" s="123" customFormat="1" ht="173.25" x14ac:dyDescent="0.25">
      <c r="A182" s="72">
        <v>165</v>
      </c>
      <c r="B182" s="125" t="s">
        <v>258</v>
      </c>
      <c r="C182" s="109" t="s">
        <v>59</v>
      </c>
      <c r="D182" s="125" t="s">
        <v>96</v>
      </c>
      <c r="E182" s="125" t="s">
        <v>96</v>
      </c>
      <c r="F182" s="207">
        <v>6110309900</v>
      </c>
      <c r="G182" s="125" t="s">
        <v>60</v>
      </c>
      <c r="H182" s="109" t="s">
        <v>41</v>
      </c>
      <c r="I182" s="125">
        <v>30</v>
      </c>
      <c r="J182" s="74">
        <f t="shared" si="12"/>
        <v>16.740000000000002</v>
      </c>
      <c r="K182" s="74">
        <f t="shared" si="13"/>
        <v>502.2</v>
      </c>
      <c r="L182" s="110">
        <f t="shared" si="14"/>
        <v>0.90023894862604537</v>
      </c>
      <c r="M182" s="74">
        <f t="shared" si="15"/>
        <v>1.67</v>
      </c>
      <c r="N182" s="74">
        <f t="shared" si="16"/>
        <v>50.1</v>
      </c>
      <c r="O182" s="73" t="s">
        <v>74</v>
      </c>
      <c r="P182" s="125">
        <v>1</v>
      </c>
      <c r="Q182" s="127">
        <f t="shared" si="17"/>
        <v>19.290000000000003</v>
      </c>
      <c r="R182" s="129">
        <v>20.3</v>
      </c>
      <c r="S182" s="220">
        <v>26.02</v>
      </c>
      <c r="T182" s="122"/>
    </row>
    <row r="183" spans="1:20" s="123" customFormat="1" ht="141.75" x14ac:dyDescent="0.25">
      <c r="A183" s="72">
        <v>166</v>
      </c>
      <c r="B183" s="125" t="s">
        <v>259</v>
      </c>
      <c r="C183" s="109" t="s">
        <v>59</v>
      </c>
      <c r="D183" s="125" t="s">
        <v>96</v>
      </c>
      <c r="E183" s="125" t="s">
        <v>96</v>
      </c>
      <c r="F183" s="207">
        <v>6202131000</v>
      </c>
      <c r="G183" s="125" t="s">
        <v>60</v>
      </c>
      <c r="H183" s="109" t="s">
        <v>41</v>
      </c>
      <c r="I183" s="125">
        <v>35</v>
      </c>
      <c r="J183" s="74">
        <f t="shared" si="12"/>
        <v>12.93</v>
      </c>
      <c r="K183" s="74">
        <f t="shared" si="13"/>
        <v>452.55</v>
      </c>
      <c r="L183" s="110">
        <f t="shared" si="14"/>
        <v>0.90023201856148494</v>
      </c>
      <c r="M183" s="74">
        <f t="shared" si="15"/>
        <v>1.29</v>
      </c>
      <c r="N183" s="74">
        <f t="shared" si="16"/>
        <v>45.15</v>
      </c>
      <c r="O183" s="73" t="s">
        <v>74</v>
      </c>
      <c r="P183" s="125">
        <v>1</v>
      </c>
      <c r="Q183" s="127">
        <f t="shared" si="17"/>
        <v>17.39</v>
      </c>
      <c r="R183" s="129">
        <v>18.3</v>
      </c>
      <c r="S183" s="118">
        <v>26.02</v>
      </c>
      <c r="T183" s="122"/>
    </row>
    <row r="184" spans="1:20" s="123" customFormat="1" ht="141.75" x14ac:dyDescent="0.25">
      <c r="A184" s="72">
        <v>167</v>
      </c>
      <c r="B184" s="125" t="s">
        <v>259</v>
      </c>
      <c r="C184" s="109" t="s">
        <v>59</v>
      </c>
      <c r="D184" s="125" t="s">
        <v>96</v>
      </c>
      <c r="E184" s="125" t="s">
        <v>96</v>
      </c>
      <c r="F184" s="207">
        <v>6202131000</v>
      </c>
      <c r="G184" s="125" t="s">
        <v>60</v>
      </c>
      <c r="H184" s="109" t="s">
        <v>41</v>
      </c>
      <c r="I184" s="125">
        <v>30</v>
      </c>
      <c r="J184" s="74">
        <f t="shared" si="12"/>
        <v>13.35</v>
      </c>
      <c r="K184" s="74">
        <f t="shared" si="13"/>
        <v>400.5</v>
      </c>
      <c r="L184" s="110">
        <f t="shared" si="14"/>
        <v>0.89962546816479394</v>
      </c>
      <c r="M184" s="74">
        <f t="shared" si="15"/>
        <v>1.34</v>
      </c>
      <c r="N184" s="74">
        <f t="shared" si="16"/>
        <v>40.200000000000003</v>
      </c>
      <c r="O184" s="73" t="s">
        <v>74</v>
      </c>
      <c r="P184" s="125">
        <v>1</v>
      </c>
      <c r="Q184" s="127">
        <f t="shared" si="17"/>
        <v>15.39</v>
      </c>
      <c r="R184" s="129">
        <v>16.2</v>
      </c>
      <c r="S184" s="220">
        <v>26.02</v>
      </c>
      <c r="T184" s="122"/>
    </row>
    <row r="185" spans="1:20" s="123" customFormat="1" ht="141.75" x14ac:dyDescent="0.25">
      <c r="A185" s="72">
        <v>168</v>
      </c>
      <c r="B185" s="125" t="s">
        <v>259</v>
      </c>
      <c r="C185" s="109" t="s">
        <v>59</v>
      </c>
      <c r="D185" s="125" t="s">
        <v>96</v>
      </c>
      <c r="E185" s="125" t="s">
        <v>96</v>
      </c>
      <c r="F185" s="207">
        <v>6202131000</v>
      </c>
      <c r="G185" s="125" t="s">
        <v>60</v>
      </c>
      <c r="H185" s="109" t="s">
        <v>41</v>
      </c>
      <c r="I185" s="125">
        <v>35</v>
      </c>
      <c r="J185" s="74">
        <f t="shared" si="12"/>
        <v>13.07</v>
      </c>
      <c r="K185" s="74">
        <f t="shared" si="13"/>
        <v>457.45</v>
      </c>
      <c r="L185" s="110">
        <f t="shared" si="14"/>
        <v>0.89977046671767402</v>
      </c>
      <c r="M185" s="74">
        <f t="shared" si="15"/>
        <v>1.31</v>
      </c>
      <c r="N185" s="74">
        <f t="shared" si="16"/>
        <v>45.85</v>
      </c>
      <c r="O185" s="73" t="s">
        <v>74</v>
      </c>
      <c r="P185" s="125">
        <v>1</v>
      </c>
      <c r="Q185" s="127">
        <f t="shared" si="17"/>
        <v>17.580000000000002</v>
      </c>
      <c r="R185" s="129">
        <v>18.5</v>
      </c>
      <c r="S185" s="118">
        <v>26.02</v>
      </c>
      <c r="T185" s="122"/>
    </row>
    <row r="186" spans="1:20" s="123" customFormat="1" ht="94.5" x14ac:dyDescent="0.25">
      <c r="A186" s="72">
        <v>169</v>
      </c>
      <c r="B186" s="125" t="s">
        <v>260</v>
      </c>
      <c r="C186" s="109" t="s">
        <v>59</v>
      </c>
      <c r="D186" s="125" t="s">
        <v>78</v>
      </c>
      <c r="E186" s="125" t="s">
        <v>78</v>
      </c>
      <c r="F186" s="207">
        <v>6202930000</v>
      </c>
      <c r="G186" s="125" t="s">
        <v>60</v>
      </c>
      <c r="H186" s="109" t="s">
        <v>41</v>
      </c>
      <c r="I186" s="125">
        <v>15</v>
      </c>
      <c r="J186" s="74">
        <f t="shared" si="12"/>
        <v>11.54</v>
      </c>
      <c r="K186" s="74">
        <f t="shared" si="13"/>
        <v>173.1</v>
      </c>
      <c r="L186" s="110">
        <f t="shared" si="14"/>
        <v>0.90034662045060654</v>
      </c>
      <c r="M186" s="74">
        <f t="shared" si="15"/>
        <v>1.1499999999999999</v>
      </c>
      <c r="N186" s="74">
        <f t="shared" si="16"/>
        <v>17.25</v>
      </c>
      <c r="O186" s="73" t="s">
        <v>74</v>
      </c>
      <c r="P186" s="125" t="s">
        <v>53</v>
      </c>
      <c r="Q186" s="127">
        <f t="shared" si="17"/>
        <v>6.65</v>
      </c>
      <c r="R186" s="129">
        <v>7</v>
      </c>
      <c r="S186" s="220">
        <v>26.02</v>
      </c>
      <c r="T186" s="122"/>
    </row>
    <row r="187" spans="1:20" s="123" customFormat="1" ht="126" x14ac:dyDescent="0.25">
      <c r="A187" s="72">
        <v>170</v>
      </c>
      <c r="B187" s="125" t="s">
        <v>261</v>
      </c>
      <c r="C187" s="109" t="s">
        <v>59</v>
      </c>
      <c r="D187" s="124" t="s">
        <v>289</v>
      </c>
      <c r="E187" s="124" t="s">
        <v>289</v>
      </c>
      <c r="F187" s="207">
        <v>6204391900</v>
      </c>
      <c r="G187" s="125" t="s">
        <v>60</v>
      </c>
      <c r="H187" s="109" t="s">
        <v>41</v>
      </c>
      <c r="I187" s="124">
        <v>4</v>
      </c>
      <c r="J187" s="74">
        <f t="shared" si="12"/>
        <v>6.18</v>
      </c>
      <c r="K187" s="74">
        <f t="shared" si="13"/>
        <v>24.72</v>
      </c>
      <c r="L187" s="110">
        <f t="shared" si="14"/>
        <v>0.89967637540453071</v>
      </c>
      <c r="M187" s="74">
        <f t="shared" si="15"/>
        <v>0.62</v>
      </c>
      <c r="N187" s="74">
        <f t="shared" si="16"/>
        <v>2.48</v>
      </c>
      <c r="O187" s="73" t="s">
        <v>74</v>
      </c>
      <c r="P187" s="125" t="s">
        <v>53</v>
      </c>
      <c r="Q187" s="127">
        <f t="shared" si="17"/>
        <v>0.95</v>
      </c>
      <c r="R187" s="128">
        <v>1</v>
      </c>
      <c r="S187" s="118">
        <v>26.02</v>
      </c>
      <c r="T187" s="122"/>
    </row>
    <row r="188" spans="1:20" s="123" customFormat="1" ht="94.5" x14ac:dyDescent="0.25">
      <c r="A188" s="72">
        <v>171</v>
      </c>
      <c r="B188" s="125" t="s">
        <v>262</v>
      </c>
      <c r="C188" s="109" t="s">
        <v>59</v>
      </c>
      <c r="D188" s="125" t="s">
        <v>78</v>
      </c>
      <c r="E188" s="125" t="s">
        <v>78</v>
      </c>
      <c r="F188" s="207">
        <v>6204420000</v>
      </c>
      <c r="G188" s="125" t="s">
        <v>60</v>
      </c>
      <c r="H188" s="109" t="s">
        <v>41</v>
      </c>
      <c r="I188" s="125">
        <v>2</v>
      </c>
      <c r="J188" s="74">
        <f t="shared" si="12"/>
        <v>4.5699999999999994</v>
      </c>
      <c r="K188" s="74">
        <f t="shared" si="13"/>
        <v>9.14</v>
      </c>
      <c r="L188" s="110">
        <f t="shared" si="14"/>
        <v>0.89934354485776802</v>
      </c>
      <c r="M188" s="74">
        <f t="shared" si="15"/>
        <v>0.46</v>
      </c>
      <c r="N188" s="74">
        <f t="shared" si="16"/>
        <v>0.92</v>
      </c>
      <c r="O188" s="73" t="s">
        <v>74</v>
      </c>
      <c r="P188" s="125" t="s">
        <v>53</v>
      </c>
      <c r="Q188" s="127">
        <f t="shared" si="17"/>
        <v>0.48</v>
      </c>
      <c r="R188" s="129">
        <v>0.5</v>
      </c>
      <c r="S188" s="220">
        <v>19.02</v>
      </c>
      <c r="T188" s="122"/>
    </row>
    <row r="189" spans="1:20" s="123" customFormat="1" ht="94.5" x14ac:dyDescent="0.25">
      <c r="A189" s="72">
        <v>172</v>
      </c>
      <c r="B189" s="125" t="s">
        <v>263</v>
      </c>
      <c r="C189" s="109" t="s">
        <v>59</v>
      </c>
      <c r="D189" s="125" t="s">
        <v>65</v>
      </c>
      <c r="E189" s="125" t="s">
        <v>65</v>
      </c>
      <c r="F189" s="207">
        <v>6204420000</v>
      </c>
      <c r="G189" s="125" t="s">
        <v>61</v>
      </c>
      <c r="H189" s="109" t="s">
        <v>41</v>
      </c>
      <c r="I189" s="125">
        <v>9</v>
      </c>
      <c r="J189" s="74">
        <f t="shared" si="12"/>
        <v>7.6099999999999994</v>
      </c>
      <c r="K189" s="74">
        <f t="shared" si="13"/>
        <v>68.489999999999995</v>
      </c>
      <c r="L189" s="110">
        <f t="shared" si="14"/>
        <v>0.90013140604467801</v>
      </c>
      <c r="M189" s="74">
        <f t="shared" si="15"/>
        <v>0.76</v>
      </c>
      <c r="N189" s="74">
        <f t="shared" si="16"/>
        <v>6.84</v>
      </c>
      <c r="O189" s="73" t="s">
        <v>74</v>
      </c>
      <c r="P189" s="125" t="s">
        <v>53</v>
      </c>
      <c r="Q189" s="127">
        <f t="shared" si="17"/>
        <v>2.85</v>
      </c>
      <c r="R189" s="129">
        <v>3</v>
      </c>
      <c r="S189" s="118">
        <v>24.02</v>
      </c>
      <c r="T189" s="122"/>
    </row>
    <row r="190" spans="1:20" s="123" customFormat="1" ht="110.25" x14ac:dyDescent="0.25">
      <c r="A190" s="72">
        <v>173</v>
      </c>
      <c r="B190" s="125" t="s">
        <v>264</v>
      </c>
      <c r="C190" s="109" t="s">
        <v>59</v>
      </c>
      <c r="D190" s="125" t="s">
        <v>80</v>
      </c>
      <c r="E190" s="125" t="s">
        <v>80</v>
      </c>
      <c r="F190" s="207">
        <v>6204430000</v>
      </c>
      <c r="G190" s="125" t="s">
        <v>60</v>
      </c>
      <c r="H190" s="109" t="s">
        <v>41</v>
      </c>
      <c r="I190" s="125">
        <v>127</v>
      </c>
      <c r="J190" s="74">
        <f t="shared" si="12"/>
        <v>5.33</v>
      </c>
      <c r="K190" s="74">
        <f t="shared" si="13"/>
        <v>676.91</v>
      </c>
      <c r="L190" s="110">
        <f t="shared" si="14"/>
        <v>0.90056285178236395</v>
      </c>
      <c r="M190" s="74">
        <f t="shared" si="15"/>
        <v>0.53</v>
      </c>
      <c r="N190" s="74">
        <f t="shared" si="16"/>
        <v>67.31</v>
      </c>
      <c r="O190" s="73" t="s">
        <v>74</v>
      </c>
      <c r="P190" s="125">
        <v>1</v>
      </c>
      <c r="Q190" s="127">
        <f t="shared" si="17"/>
        <v>29.930000000000003</v>
      </c>
      <c r="R190" s="129">
        <v>31.5</v>
      </c>
      <c r="S190" s="220">
        <v>22.6</v>
      </c>
      <c r="T190" s="122"/>
    </row>
    <row r="191" spans="1:20" s="123" customFormat="1" ht="126" x14ac:dyDescent="0.25">
      <c r="A191" s="72">
        <v>174</v>
      </c>
      <c r="B191" s="125" t="s">
        <v>265</v>
      </c>
      <c r="C191" s="109" t="s">
        <v>59</v>
      </c>
      <c r="D191" s="125" t="s">
        <v>78</v>
      </c>
      <c r="E191" s="125" t="s">
        <v>78</v>
      </c>
      <c r="F191" s="207">
        <v>6204430000</v>
      </c>
      <c r="G191" s="125" t="s">
        <v>60</v>
      </c>
      <c r="H191" s="109" t="s">
        <v>41</v>
      </c>
      <c r="I191" s="125">
        <v>22</v>
      </c>
      <c r="J191" s="74">
        <f t="shared" si="12"/>
        <v>5.8599999999999994</v>
      </c>
      <c r="K191" s="74">
        <f t="shared" si="13"/>
        <v>128.91999999999999</v>
      </c>
      <c r="L191" s="110">
        <f t="shared" si="14"/>
        <v>0.89931740614334466</v>
      </c>
      <c r="M191" s="74">
        <f t="shared" si="15"/>
        <v>0.59</v>
      </c>
      <c r="N191" s="74">
        <f t="shared" si="16"/>
        <v>12.98</v>
      </c>
      <c r="O191" s="73" t="s">
        <v>74</v>
      </c>
      <c r="P191" s="125" t="s">
        <v>53</v>
      </c>
      <c r="Q191" s="127">
        <f t="shared" si="17"/>
        <v>5.7</v>
      </c>
      <c r="R191" s="129">
        <v>6</v>
      </c>
      <c r="S191" s="118">
        <v>22.6</v>
      </c>
      <c r="T191" s="122"/>
    </row>
    <row r="192" spans="1:20" s="123" customFormat="1" ht="94.5" x14ac:dyDescent="0.25">
      <c r="A192" s="72">
        <v>175</v>
      </c>
      <c r="B192" s="125" t="s">
        <v>266</v>
      </c>
      <c r="C192" s="109" t="s">
        <v>59</v>
      </c>
      <c r="D192" s="125" t="s">
        <v>78</v>
      </c>
      <c r="E192" s="125" t="s">
        <v>78</v>
      </c>
      <c r="F192" s="207">
        <v>6204440000</v>
      </c>
      <c r="G192" s="125" t="s">
        <v>60</v>
      </c>
      <c r="H192" s="109" t="s">
        <v>41</v>
      </c>
      <c r="I192" s="125">
        <v>41</v>
      </c>
      <c r="J192" s="74">
        <f t="shared" si="12"/>
        <v>7.41</v>
      </c>
      <c r="K192" s="74">
        <f t="shared" si="13"/>
        <v>303.81</v>
      </c>
      <c r="L192" s="110">
        <f t="shared" si="14"/>
        <v>0.90013495276653166</v>
      </c>
      <c r="M192" s="74">
        <f t="shared" si="15"/>
        <v>0.74</v>
      </c>
      <c r="N192" s="74">
        <f t="shared" si="16"/>
        <v>30.34</v>
      </c>
      <c r="O192" s="73" t="s">
        <v>74</v>
      </c>
      <c r="P192" s="125">
        <v>1</v>
      </c>
      <c r="Q192" s="127">
        <f t="shared" si="17"/>
        <v>13.3</v>
      </c>
      <c r="R192" s="129">
        <v>14</v>
      </c>
      <c r="S192" s="220">
        <v>22.82</v>
      </c>
      <c r="T192" s="122"/>
    </row>
    <row r="193" spans="1:20" s="123" customFormat="1" ht="94.5" x14ac:dyDescent="0.25">
      <c r="A193" s="72">
        <v>176</v>
      </c>
      <c r="B193" s="125" t="s">
        <v>267</v>
      </c>
      <c r="C193" s="109" t="s">
        <v>59</v>
      </c>
      <c r="D193" s="207" t="s">
        <v>290</v>
      </c>
      <c r="E193" s="207" t="s">
        <v>290</v>
      </c>
      <c r="F193" s="207">
        <v>6204440000</v>
      </c>
      <c r="G193" s="207" t="s">
        <v>60</v>
      </c>
      <c r="H193" s="109" t="s">
        <v>41</v>
      </c>
      <c r="I193" s="207">
        <v>7</v>
      </c>
      <c r="J193" s="74">
        <f t="shared" si="12"/>
        <v>6.2</v>
      </c>
      <c r="K193" s="74">
        <f t="shared" si="13"/>
        <v>43.4</v>
      </c>
      <c r="L193" s="110">
        <f t="shared" si="14"/>
        <v>0.9</v>
      </c>
      <c r="M193" s="74">
        <f t="shared" si="15"/>
        <v>0.62</v>
      </c>
      <c r="N193" s="74">
        <f t="shared" si="16"/>
        <v>4.34</v>
      </c>
      <c r="O193" s="73" t="s">
        <v>74</v>
      </c>
      <c r="P193" s="125" t="s">
        <v>53</v>
      </c>
      <c r="Q193" s="127">
        <f t="shared" si="17"/>
        <v>1.9</v>
      </c>
      <c r="R193" s="215">
        <v>2</v>
      </c>
      <c r="S193" s="118">
        <v>22.82</v>
      </c>
      <c r="T193" s="122"/>
    </row>
    <row r="194" spans="1:20" s="123" customFormat="1" ht="56.25" customHeight="1" x14ac:dyDescent="0.25">
      <c r="A194" s="72">
        <v>177</v>
      </c>
      <c r="B194" s="125" t="s">
        <v>268</v>
      </c>
      <c r="C194" s="109" t="s">
        <v>59</v>
      </c>
      <c r="D194" s="125" t="s">
        <v>291</v>
      </c>
      <c r="E194" s="125" t="s">
        <v>291</v>
      </c>
      <c r="F194" s="207">
        <v>6204530000</v>
      </c>
      <c r="G194" s="125" t="s">
        <v>60</v>
      </c>
      <c r="H194" s="109" t="s">
        <v>41</v>
      </c>
      <c r="I194" s="125">
        <v>36</v>
      </c>
      <c r="J194" s="74">
        <f t="shared" si="12"/>
        <v>5.5</v>
      </c>
      <c r="K194" s="74">
        <f t="shared" si="13"/>
        <v>198</v>
      </c>
      <c r="L194" s="110">
        <f t="shared" si="14"/>
        <v>0.9</v>
      </c>
      <c r="M194" s="74">
        <f t="shared" si="15"/>
        <v>0.55000000000000004</v>
      </c>
      <c r="N194" s="74">
        <f t="shared" si="16"/>
        <v>19.8</v>
      </c>
      <c r="O194" s="73" t="s">
        <v>74</v>
      </c>
      <c r="P194" s="125" t="s">
        <v>53</v>
      </c>
      <c r="Q194" s="127">
        <f t="shared" si="17"/>
        <v>7.6</v>
      </c>
      <c r="R194" s="129">
        <v>8</v>
      </c>
      <c r="S194" s="220">
        <v>26.02</v>
      </c>
      <c r="T194" s="122"/>
    </row>
    <row r="195" spans="1:20" s="123" customFormat="1" ht="94.5" x14ac:dyDescent="0.25">
      <c r="A195" s="72">
        <v>178</v>
      </c>
      <c r="B195" s="125" t="s">
        <v>269</v>
      </c>
      <c r="C195" s="109" t="s">
        <v>59</v>
      </c>
      <c r="D195" s="124" t="s">
        <v>292</v>
      </c>
      <c r="E195" s="124" t="s">
        <v>292</v>
      </c>
      <c r="F195" s="207">
        <v>6204591000</v>
      </c>
      <c r="G195" s="125" t="s">
        <v>60</v>
      </c>
      <c r="H195" s="109" t="s">
        <v>41</v>
      </c>
      <c r="I195" s="124">
        <v>6</v>
      </c>
      <c r="J195" s="74">
        <f t="shared" si="12"/>
        <v>4.12</v>
      </c>
      <c r="K195" s="74">
        <f t="shared" si="13"/>
        <v>24.72</v>
      </c>
      <c r="L195" s="110">
        <f t="shared" si="14"/>
        <v>0.90048543689320393</v>
      </c>
      <c r="M195" s="74">
        <f t="shared" si="15"/>
        <v>0.41</v>
      </c>
      <c r="N195" s="74">
        <f t="shared" si="16"/>
        <v>2.46</v>
      </c>
      <c r="O195" s="73" t="s">
        <v>74</v>
      </c>
      <c r="P195" s="125" t="s">
        <v>53</v>
      </c>
      <c r="Q195" s="127">
        <f t="shared" si="17"/>
        <v>0.95</v>
      </c>
      <c r="R195" s="128">
        <v>1</v>
      </c>
      <c r="S195" s="118">
        <v>26.02</v>
      </c>
      <c r="T195" s="122"/>
    </row>
    <row r="196" spans="1:20" s="123" customFormat="1" ht="126" x14ac:dyDescent="0.25">
      <c r="A196" s="72">
        <v>179</v>
      </c>
      <c r="B196" s="125" t="s">
        <v>270</v>
      </c>
      <c r="C196" s="109" t="s">
        <v>59</v>
      </c>
      <c r="D196" s="207" t="s">
        <v>293</v>
      </c>
      <c r="E196" s="207" t="s">
        <v>293</v>
      </c>
      <c r="F196" s="207">
        <v>6204591000</v>
      </c>
      <c r="G196" s="207" t="s">
        <v>60</v>
      </c>
      <c r="H196" s="109" t="s">
        <v>41</v>
      </c>
      <c r="I196" s="207">
        <v>6</v>
      </c>
      <c r="J196" s="74">
        <f t="shared" si="12"/>
        <v>4.12</v>
      </c>
      <c r="K196" s="74">
        <f t="shared" si="13"/>
        <v>24.72</v>
      </c>
      <c r="L196" s="110">
        <f t="shared" si="14"/>
        <v>0.90048543689320393</v>
      </c>
      <c r="M196" s="74">
        <f t="shared" si="15"/>
        <v>0.41</v>
      </c>
      <c r="N196" s="74">
        <f t="shared" si="16"/>
        <v>2.46</v>
      </c>
      <c r="O196" s="73" t="s">
        <v>74</v>
      </c>
      <c r="P196" s="125" t="s">
        <v>53</v>
      </c>
      <c r="Q196" s="127">
        <f t="shared" si="17"/>
        <v>0.95</v>
      </c>
      <c r="R196" s="215">
        <v>1</v>
      </c>
      <c r="S196" s="220">
        <v>26.02</v>
      </c>
      <c r="T196" s="122"/>
    </row>
    <row r="197" spans="1:20" s="123" customFormat="1" ht="110.25" x14ac:dyDescent="0.25">
      <c r="A197" s="72">
        <v>180</v>
      </c>
      <c r="B197" s="125" t="s">
        <v>271</v>
      </c>
      <c r="C197" s="109" t="s">
        <v>59</v>
      </c>
      <c r="D197" s="207" t="s">
        <v>77</v>
      </c>
      <c r="E197" s="207" t="s">
        <v>77</v>
      </c>
      <c r="F197" s="207">
        <v>6204623900</v>
      </c>
      <c r="G197" s="207" t="s">
        <v>60</v>
      </c>
      <c r="H197" s="109" t="s">
        <v>41</v>
      </c>
      <c r="I197" s="207">
        <v>3</v>
      </c>
      <c r="J197" s="74">
        <f t="shared" si="12"/>
        <v>3.05</v>
      </c>
      <c r="K197" s="74">
        <f t="shared" si="13"/>
        <v>9.15</v>
      </c>
      <c r="L197" s="110">
        <f t="shared" si="14"/>
        <v>0.89836065573770496</v>
      </c>
      <c r="M197" s="74">
        <f t="shared" si="15"/>
        <v>0.31</v>
      </c>
      <c r="N197" s="74">
        <f t="shared" si="16"/>
        <v>0.93</v>
      </c>
      <c r="O197" s="73" t="s">
        <v>74</v>
      </c>
      <c r="P197" s="125" t="s">
        <v>53</v>
      </c>
      <c r="Q197" s="127">
        <f t="shared" si="17"/>
        <v>0.48</v>
      </c>
      <c r="R197" s="215">
        <v>0.5</v>
      </c>
      <c r="S197" s="118">
        <v>19.02</v>
      </c>
      <c r="T197" s="122"/>
    </row>
    <row r="198" spans="1:20" s="123" customFormat="1" ht="94.5" x14ac:dyDescent="0.25">
      <c r="A198" s="72">
        <v>181</v>
      </c>
      <c r="B198" s="125" t="s">
        <v>272</v>
      </c>
      <c r="C198" s="109" t="s">
        <v>59</v>
      </c>
      <c r="D198" s="125" t="s">
        <v>292</v>
      </c>
      <c r="E198" s="125" t="s">
        <v>292</v>
      </c>
      <c r="F198" s="207">
        <v>6208920000</v>
      </c>
      <c r="G198" s="125" t="s">
        <v>60</v>
      </c>
      <c r="H198" s="109" t="s">
        <v>41</v>
      </c>
      <c r="I198" s="125">
        <v>30</v>
      </c>
      <c r="J198" s="74">
        <f t="shared" si="12"/>
        <v>2.48</v>
      </c>
      <c r="K198" s="74">
        <f t="shared" si="13"/>
        <v>74.400000000000006</v>
      </c>
      <c r="L198" s="110">
        <f t="shared" si="14"/>
        <v>0.89919354838709675</v>
      </c>
      <c r="M198" s="74">
        <f t="shared" si="15"/>
        <v>0.25</v>
      </c>
      <c r="N198" s="74">
        <f t="shared" si="16"/>
        <v>7.5</v>
      </c>
      <c r="O198" s="73" t="s">
        <v>74</v>
      </c>
      <c r="P198" s="125" t="s">
        <v>53</v>
      </c>
      <c r="Q198" s="127">
        <f t="shared" si="17"/>
        <v>2.85</v>
      </c>
      <c r="R198" s="129">
        <v>3</v>
      </c>
      <c r="S198" s="220">
        <v>26.02</v>
      </c>
      <c r="T198" s="122"/>
    </row>
    <row r="199" spans="1:20" s="123" customFormat="1" ht="110.25" x14ac:dyDescent="0.25">
      <c r="A199" s="72">
        <v>182</v>
      </c>
      <c r="B199" s="125" t="s">
        <v>273</v>
      </c>
      <c r="C199" s="109" t="s">
        <v>59</v>
      </c>
      <c r="D199" s="125" t="s">
        <v>78</v>
      </c>
      <c r="E199" s="125" t="s">
        <v>78</v>
      </c>
      <c r="F199" s="208">
        <v>6211439000</v>
      </c>
      <c r="G199" s="125" t="s">
        <v>60</v>
      </c>
      <c r="H199" s="109" t="s">
        <v>41</v>
      </c>
      <c r="I199" s="125">
        <v>9</v>
      </c>
      <c r="J199" s="74">
        <f t="shared" si="12"/>
        <v>9.629999999999999</v>
      </c>
      <c r="K199" s="74">
        <f t="shared" si="13"/>
        <v>86.67</v>
      </c>
      <c r="L199" s="110">
        <f t="shared" si="14"/>
        <v>0.90031152647975077</v>
      </c>
      <c r="M199" s="74">
        <f t="shared" si="15"/>
        <v>0.96</v>
      </c>
      <c r="N199" s="74">
        <f t="shared" si="16"/>
        <v>8.64</v>
      </c>
      <c r="O199" s="73" t="s">
        <v>74</v>
      </c>
      <c r="P199" s="125" t="s">
        <v>53</v>
      </c>
      <c r="Q199" s="127">
        <f t="shared" si="17"/>
        <v>3.3299999999999996</v>
      </c>
      <c r="R199" s="129">
        <v>3.5</v>
      </c>
      <c r="S199" s="118">
        <v>26.02</v>
      </c>
      <c r="T199" s="122"/>
    </row>
    <row r="200" spans="1:20" s="123" customFormat="1" ht="47.25" x14ac:dyDescent="0.25">
      <c r="A200" s="72">
        <v>183</v>
      </c>
      <c r="B200" s="125" t="s">
        <v>295</v>
      </c>
      <c r="C200" s="109" t="s">
        <v>59</v>
      </c>
      <c r="D200" s="124" t="s">
        <v>349</v>
      </c>
      <c r="E200" s="124" t="s">
        <v>349</v>
      </c>
      <c r="F200" s="109">
        <v>4202210000</v>
      </c>
      <c r="G200" s="109" t="s">
        <v>60</v>
      </c>
      <c r="H200" s="109" t="s">
        <v>41</v>
      </c>
      <c r="I200" s="124">
        <v>40</v>
      </c>
      <c r="J200" s="74">
        <f t="shared" si="12"/>
        <v>0.37</v>
      </c>
      <c r="K200" s="74">
        <f t="shared" si="13"/>
        <v>14.8</v>
      </c>
      <c r="L200" s="110">
        <f t="shared" si="14"/>
        <v>0.89189189189189189</v>
      </c>
      <c r="M200" s="74">
        <f t="shared" si="15"/>
        <v>0.04</v>
      </c>
      <c r="N200" s="74">
        <f t="shared" si="16"/>
        <v>1.6</v>
      </c>
      <c r="O200" s="73" t="s">
        <v>74</v>
      </c>
      <c r="P200" s="109">
        <v>1</v>
      </c>
      <c r="Q200" s="127">
        <f t="shared" si="17"/>
        <v>21.28</v>
      </c>
      <c r="R200" s="128">
        <v>22.4</v>
      </c>
      <c r="S200" s="220">
        <v>0.69</v>
      </c>
      <c r="T200" s="122"/>
    </row>
    <row r="201" spans="1:20" s="123" customFormat="1" ht="126" x14ac:dyDescent="0.25">
      <c r="A201" s="72">
        <v>184</v>
      </c>
      <c r="B201" s="125" t="s">
        <v>87</v>
      </c>
      <c r="C201" s="109" t="s">
        <v>59</v>
      </c>
      <c r="D201" s="125" t="s">
        <v>81</v>
      </c>
      <c r="E201" s="125" t="s">
        <v>81</v>
      </c>
      <c r="F201" s="208">
        <v>6110209900</v>
      </c>
      <c r="G201" s="125" t="s">
        <v>60</v>
      </c>
      <c r="H201" s="109" t="s">
        <v>41</v>
      </c>
      <c r="I201" s="125">
        <v>4</v>
      </c>
      <c r="J201" s="74">
        <f t="shared" si="12"/>
        <v>4.5199999999999996</v>
      </c>
      <c r="K201" s="74">
        <f t="shared" si="13"/>
        <v>18.079999999999998</v>
      </c>
      <c r="L201" s="110">
        <f t="shared" si="14"/>
        <v>0.90044247787610621</v>
      </c>
      <c r="M201" s="74">
        <f t="shared" si="15"/>
        <v>0.45</v>
      </c>
      <c r="N201" s="74">
        <f t="shared" si="16"/>
        <v>1.8</v>
      </c>
      <c r="O201" s="73" t="s">
        <v>74</v>
      </c>
      <c r="P201" s="209">
        <v>1</v>
      </c>
      <c r="Q201" s="127">
        <f t="shared" si="17"/>
        <v>0.95</v>
      </c>
      <c r="R201" s="129">
        <v>1</v>
      </c>
      <c r="S201" s="118">
        <v>19.02</v>
      </c>
      <c r="T201" s="122"/>
    </row>
    <row r="202" spans="1:20" s="123" customFormat="1" ht="157.5" x14ac:dyDescent="0.25">
      <c r="A202" s="72">
        <v>185</v>
      </c>
      <c r="B202" s="125" t="s">
        <v>296</v>
      </c>
      <c r="C202" s="109" t="s">
        <v>59</v>
      </c>
      <c r="D202" s="124" t="s">
        <v>76</v>
      </c>
      <c r="E202" s="124" t="s">
        <v>76</v>
      </c>
      <c r="F202" s="208">
        <v>6110209900</v>
      </c>
      <c r="G202" s="109" t="s">
        <v>60</v>
      </c>
      <c r="H202" s="109" t="s">
        <v>41</v>
      </c>
      <c r="I202" s="124">
        <v>4</v>
      </c>
      <c r="J202" s="74">
        <f t="shared" si="12"/>
        <v>18.07</v>
      </c>
      <c r="K202" s="74">
        <f t="shared" si="13"/>
        <v>72.28</v>
      </c>
      <c r="L202" s="110">
        <f t="shared" si="14"/>
        <v>0.89983397897066963</v>
      </c>
      <c r="M202" s="74">
        <f t="shared" si="15"/>
        <v>1.81</v>
      </c>
      <c r="N202" s="74">
        <f t="shared" si="16"/>
        <v>7.24</v>
      </c>
      <c r="O202" s="73" t="s">
        <v>74</v>
      </c>
      <c r="P202" s="209" t="s">
        <v>53</v>
      </c>
      <c r="Q202" s="127">
        <f t="shared" si="17"/>
        <v>3.8</v>
      </c>
      <c r="R202" s="128">
        <v>4</v>
      </c>
      <c r="S202" s="220">
        <v>19.02</v>
      </c>
      <c r="T202" s="122"/>
    </row>
    <row r="203" spans="1:20" s="123" customFormat="1" ht="157.5" x14ac:dyDescent="0.25">
      <c r="A203" s="72">
        <v>186</v>
      </c>
      <c r="B203" s="125" t="s">
        <v>84</v>
      </c>
      <c r="C203" s="109" t="s">
        <v>59</v>
      </c>
      <c r="D203" s="125" t="s">
        <v>64</v>
      </c>
      <c r="E203" s="125" t="s">
        <v>64</v>
      </c>
      <c r="F203" s="208">
        <v>6110209900</v>
      </c>
      <c r="G203" s="109" t="s">
        <v>60</v>
      </c>
      <c r="H203" s="109" t="s">
        <v>41</v>
      </c>
      <c r="I203" s="124">
        <v>5</v>
      </c>
      <c r="J203" s="74">
        <f t="shared" si="12"/>
        <v>7.2299999999999995</v>
      </c>
      <c r="K203" s="74">
        <f t="shared" si="13"/>
        <v>36.15</v>
      </c>
      <c r="L203" s="110">
        <f t="shared" si="14"/>
        <v>0.90041493775933612</v>
      </c>
      <c r="M203" s="74">
        <f t="shared" si="15"/>
        <v>0.72</v>
      </c>
      <c r="N203" s="74">
        <f t="shared" si="16"/>
        <v>3.6</v>
      </c>
      <c r="O203" s="73" t="s">
        <v>74</v>
      </c>
      <c r="P203" s="209" t="s">
        <v>53</v>
      </c>
      <c r="Q203" s="127">
        <f t="shared" si="17"/>
        <v>1.9</v>
      </c>
      <c r="R203" s="128">
        <v>2</v>
      </c>
      <c r="S203" s="118">
        <v>19.02</v>
      </c>
      <c r="T203" s="122"/>
    </row>
    <row r="204" spans="1:20" s="123" customFormat="1" ht="189" x14ac:dyDescent="0.25">
      <c r="A204" s="72">
        <v>187</v>
      </c>
      <c r="B204" s="125" t="s">
        <v>297</v>
      </c>
      <c r="C204" s="109" t="s">
        <v>59</v>
      </c>
      <c r="D204" s="125" t="s">
        <v>350</v>
      </c>
      <c r="E204" s="125" t="s">
        <v>350</v>
      </c>
      <c r="F204" s="208">
        <v>6110209900</v>
      </c>
      <c r="G204" s="125" t="s">
        <v>60</v>
      </c>
      <c r="H204" s="109" t="s">
        <v>41</v>
      </c>
      <c r="I204" s="125">
        <v>5</v>
      </c>
      <c r="J204" s="74">
        <f t="shared" si="12"/>
        <v>14.459999999999999</v>
      </c>
      <c r="K204" s="74">
        <f t="shared" si="13"/>
        <v>72.3</v>
      </c>
      <c r="L204" s="110">
        <f t="shared" si="14"/>
        <v>0.89972337482710929</v>
      </c>
      <c r="M204" s="74">
        <f t="shared" si="15"/>
        <v>1.45</v>
      </c>
      <c r="N204" s="74">
        <f t="shared" si="16"/>
        <v>7.25</v>
      </c>
      <c r="O204" s="73" t="s">
        <v>74</v>
      </c>
      <c r="P204" s="209" t="s">
        <v>53</v>
      </c>
      <c r="Q204" s="127">
        <f t="shared" si="17"/>
        <v>3.8</v>
      </c>
      <c r="R204" s="129">
        <v>4</v>
      </c>
      <c r="S204" s="220">
        <v>19.02</v>
      </c>
      <c r="T204" s="122"/>
    </row>
    <row r="205" spans="1:20" s="123" customFormat="1" ht="157.5" x14ac:dyDescent="0.25">
      <c r="A205" s="72">
        <v>188</v>
      </c>
      <c r="B205" s="125" t="s">
        <v>86</v>
      </c>
      <c r="C205" s="109" t="s">
        <v>59</v>
      </c>
      <c r="D205" s="125" t="s">
        <v>350</v>
      </c>
      <c r="E205" s="125" t="s">
        <v>350</v>
      </c>
      <c r="F205" s="208">
        <v>6110209900</v>
      </c>
      <c r="G205" s="125" t="s">
        <v>60</v>
      </c>
      <c r="H205" s="109" t="s">
        <v>41</v>
      </c>
      <c r="I205" s="125">
        <v>5</v>
      </c>
      <c r="J205" s="74">
        <f t="shared" si="12"/>
        <v>14.459999999999999</v>
      </c>
      <c r="K205" s="74">
        <f t="shared" si="13"/>
        <v>72.3</v>
      </c>
      <c r="L205" s="110">
        <f t="shared" si="14"/>
        <v>0.89972337482710929</v>
      </c>
      <c r="M205" s="74">
        <f t="shared" si="15"/>
        <v>1.45</v>
      </c>
      <c r="N205" s="74">
        <f t="shared" si="16"/>
        <v>7.25</v>
      </c>
      <c r="O205" s="73" t="s">
        <v>74</v>
      </c>
      <c r="P205" s="209" t="s">
        <v>53</v>
      </c>
      <c r="Q205" s="127">
        <f t="shared" si="17"/>
        <v>3.8</v>
      </c>
      <c r="R205" s="129">
        <v>4</v>
      </c>
      <c r="S205" s="118">
        <v>19.02</v>
      </c>
      <c r="T205" s="122"/>
    </row>
    <row r="206" spans="1:20" s="123" customFormat="1" ht="126" x14ac:dyDescent="0.25">
      <c r="A206" s="72">
        <v>189</v>
      </c>
      <c r="B206" s="125" t="s">
        <v>87</v>
      </c>
      <c r="C206" s="109" t="s">
        <v>59</v>
      </c>
      <c r="D206" s="125" t="s">
        <v>66</v>
      </c>
      <c r="E206" s="125" t="s">
        <v>66</v>
      </c>
      <c r="F206" s="208">
        <v>6110209900</v>
      </c>
      <c r="G206" s="109" t="s">
        <v>60</v>
      </c>
      <c r="H206" s="109" t="s">
        <v>41</v>
      </c>
      <c r="I206" s="109">
        <v>6</v>
      </c>
      <c r="J206" s="74">
        <f t="shared" si="12"/>
        <v>6.0299999999999994</v>
      </c>
      <c r="K206" s="74">
        <f t="shared" si="13"/>
        <v>36.18</v>
      </c>
      <c r="L206" s="110">
        <f t="shared" si="14"/>
        <v>0.90049751243781095</v>
      </c>
      <c r="M206" s="74">
        <f t="shared" si="15"/>
        <v>0.6</v>
      </c>
      <c r="N206" s="74">
        <f t="shared" si="16"/>
        <v>3.6</v>
      </c>
      <c r="O206" s="73" t="s">
        <v>74</v>
      </c>
      <c r="P206" s="209" t="s">
        <v>53</v>
      </c>
      <c r="Q206" s="127">
        <f t="shared" si="17"/>
        <v>1.9</v>
      </c>
      <c r="R206" s="120">
        <v>2</v>
      </c>
      <c r="S206" s="220">
        <v>19.02</v>
      </c>
      <c r="T206" s="122"/>
    </row>
    <row r="207" spans="1:20" s="123" customFormat="1" ht="157.5" x14ac:dyDescent="0.25">
      <c r="A207" s="72">
        <v>190</v>
      </c>
      <c r="B207" s="125" t="s">
        <v>298</v>
      </c>
      <c r="C207" s="109" t="s">
        <v>59</v>
      </c>
      <c r="D207" s="124" t="s">
        <v>274</v>
      </c>
      <c r="E207" s="124" t="s">
        <v>274</v>
      </c>
      <c r="F207" s="208">
        <v>6110209900</v>
      </c>
      <c r="G207" s="109" t="s">
        <v>60</v>
      </c>
      <c r="H207" s="109" t="s">
        <v>41</v>
      </c>
      <c r="I207" s="124">
        <v>8</v>
      </c>
      <c r="J207" s="74">
        <f t="shared" si="12"/>
        <v>7.92</v>
      </c>
      <c r="K207" s="74">
        <f t="shared" si="13"/>
        <v>63.36</v>
      </c>
      <c r="L207" s="110">
        <f t="shared" si="14"/>
        <v>0.9002525252525253</v>
      </c>
      <c r="M207" s="74">
        <f t="shared" si="15"/>
        <v>0.79</v>
      </c>
      <c r="N207" s="74">
        <f t="shared" si="16"/>
        <v>6.32</v>
      </c>
      <c r="O207" s="73" t="s">
        <v>74</v>
      </c>
      <c r="P207" s="209" t="s">
        <v>53</v>
      </c>
      <c r="Q207" s="127">
        <f t="shared" si="17"/>
        <v>3.3299999999999996</v>
      </c>
      <c r="R207" s="128">
        <v>3.5</v>
      </c>
      <c r="S207" s="118">
        <v>19.02</v>
      </c>
      <c r="T207" s="122"/>
    </row>
    <row r="208" spans="1:20" s="123" customFormat="1" ht="126" x14ac:dyDescent="0.25">
      <c r="A208" s="72">
        <v>191</v>
      </c>
      <c r="B208" s="125" t="s">
        <v>83</v>
      </c>
      <c r="C208" s="109" t="s">
        <v>59</v>
      </c>
      <c r="D208" s="125" t="s">
        <v>66</v>
      </c>
      <c r="E208" s="125" t="s">
        <v>66</v>
      </c>
      <c r="F208" s="208">
        <v>6110209900</v>
      </c>
      <c r="G208" s="125" t="s">
        <v>60</v>
      </c>
      <c r="H208" s="109" t="s">
        <v>41</v>
      </c>
      <c r="I208" s="125">
        <v>9</v>
      </c>
      <c r="J208" s="74">
        <f t="shared" si="12"/>
        <v>4.0199999999999996</v>
      </c>
      <c r="K208" s="74">
        <f t="shared" si="13"/>
        <v>36.18</v>
      </c>
      <c r="L208" s="110">
        <f t="shared" si="14"/>
        <v>0.90049751243781095</v>
      </c>
      <c r="M208" s="74">
        <f t="shared" si="15"/>
        <v>0.4</v>
      </c>
      <c r="N208" s="74">
        <f t="shared" si="16"/>
        <v>3.6</v>
      </c>
      <c r="O208" s="73" t="s">
        <v>74</v>
      </c>
      <c r="P208" s="209" t="s">
        <v>53</v>
      </c>
      <c r="Q208" s="127">
        <f t="shared" si="17"/>
        <v>1.9</v>
      </c>
      <c r="R208" s="129">
        <v>2</v>
      </c>
      <c r="S208" s="220">
        <v>19.02</v>
      </c>
      <c r="T208" s="122"/>
    </row>
    <row r="209" spans="1:20" s="123" customFormat="1" ht="157.5" x14ac:dyDescent="0.25">
      <c r="A209" s="72">
        <v>192</v>
      </c>
      <c r="B209" s="125" t="s">
        <v>85</v>
      </c>
      <c r="C209" s="109" t="s">
        <v>59</v>
      </c>
      <c r="D209" s="125" t="s">
        <v>351</v>
      </c>
      <c r="E209" s="125" t="s">
        <v>351</v>
      </c>
      <c r="F209" s="208">
        <v>6110209900</v>
      </c>
      <c r="G209" s="125" t="s">
        <v>60</v>
      </c>
      <c r="H209" s="109" t="s">
        <v>41</v>
      </c>
      <c r="I209" s="125">
        <v>10</v>
      </c>
      <c r="J209" s="74">
        <f t="shared" si="12"/>
        <v>3.6199999999999997</v>
      </c>
      <c r="K209" s="74">
        <f t="shared" si="13"/>
        <v>36.200000000000003</v>
      </c>
      <c r="L209" s="110">
        <f t="shared" si="14"/>
        <v>0.90055248618784534</v>
      </c>
      <c r="M209" s="74">
        <f t="shared" si="15"/>
        <v>0.36</v>
      </c>
      <c r="N209" s="74">
        <f t="shared" si="16"/>
        <v>3.6</v>
      </c>
      <c r="O209" s="73" t="s">
        <v>74</v>
      </c>
      <c r="P209" s="209" t="s">
        <v>53</v>
      </c>
      <c r="Q209" s="127">
        <f t="shared" si="17"/>
        <v>1.9</v>
      </c>
      <c r="R209" s="129">
        <v>2</v>
      </c>
      <c r="S209" s="118">
        <v>19.02</v>
      </c>
      <c r="T209" s="122"/>
    </row>
    <row r="210" spans="1:20" s="123" customFormat="1" ht="157.5" x14ac:dyDescent="0.25">
      <c r="A210" s="72">
        <v>193</v>
      </c>
      <c r="B210" s="125" t="s">
        <v>84</v>
      </c>
      <c r="C210" s="109" t="s">
        <v>59</v>
      </c>
      <c r="D210" s="109" t="s">
        <v>64</v>
      </c>
      <c r="E210" s="109" t="s">
        <v>64</v>
      </c>
      <c r="F210" s="208">
        <v>6110209900</v>
      </c>
      <c r="G210" s="109" t="s">
        <v>60</v>
      </c>
      <c r="H210" s="109" t="s">
        <v>41</v>
      </c>
      <c r="I210" s="109">
        <v>10</v>
      </c>
      <c r="J210" s="74">
        <f t="shared" ref="J210:J273" si="18">ROUNDUP(S210*Q210/I210,2)</f>
        <v>9.0399999999999991</v>
      </c>
      <c r="K210" s="74">
        <f t="shared" ref="K210:K273" si="19">ROUND(J210*I210,2)</f>
        <v>90.4</v>
      </c>
      <c r="L210" s="110">
        <f t="shared" ref="L210:L273" si="20">1-M210/J210</f>
        <v>0.90044247787610621</v>
      </c>
      <c r="M210" s="74">
        <f t="shared" ref="M210:M273" si="21">ROUND(J210/10,2)</f>
        <v>0.9</v>
      </c>
      <c r="N210" s="74">
        <f t="shared" ref="N210:N273" si="22">ROUND(M210*I210,2)</f>
        <v>9</v>
      </c>
      <c r="O210" s="73" t="s">
        <v>74</v>
      </c>
      <c r="P210" s="209" t="s">
        <v>53</v>
      </c>
      <c r="Q210" s="127">
        <f t="shared" ref="Q210:Q273" si="23">ROUNDUP(R210*0.95,2)</f>
        <v>4.75</v>
      </c>
      <c r="R210" s="120">
        <v>5</v>
      </c>
      <c r="S210" s="220">
        <v>19.02</v>
      </c>
      <c r="T210" s="122"/>
    </row>
    <row r="211" spans="1:20" s="123" customFormat="1" ht="157.5" x14ac:dyDescent="0.25">
      <c r="A211" s="72">
        <v>194</v>
      </c>
      <c r="B211" s="125" t="s">
        <v>299</v>
      </c>
      <c r="C211" s="109" t="s">
        <v>59</v>
      </c>
      <c r="D211" s="124" t="s">
        <v>181</v>
      </c>
      <c r="E211" s="124" t="s">
        <v>181</v>
      </c>
      <c r="F211" s="208">
        <v>6110209900</v>
      </c>
      <c r="G211" s="109" t="s">
        <v>60</v>
      </c>
      <c r="H211" s="109" t="s">
        <v>41</v>
      </c>
      <c r="I211" s="124">
        <v>11</v>
      </c>
      <c r="J211" s="74">
        <f t="shared" si="18"/>
        <v>18.07</v>
      </c>
      <c r="K211" s="74">
        <f t="shared" si="19"/>
        <v>198.77</v>
      </c>
      <c r="L211" s="110">
        <f t="shared" si="20"/>
        <v>0.89983397897066963</v>
      </c>
      <c r="M211" s="74">
        <f t="shared" si="21"/>
        <v>1.81</v>
      </c>
      <c r="N211" s="74">
        <f t="shared" si="22"/>
        <v>19.91</v>
      </c>
      <c r="O211" s="73" t="s">
        <v>74</v>
      </c>
      <c r="P211" s="209" t="s">
        <v>53</v>
      </c>
      <c r="Q211" s="127">
        <f t="shared" si="23"/>
        <v>10.45</v>
      </c>
      <c r="R211" s="128">
        <v>11</v>
      </c>
      <c r="S211" s="118">
        <v>19.02</v>
      </c>
      <c r="T211" s="122"/>
    </row>
    <row r="212" spans="1:20" s="123" customFormat="1" ht="157.5" x14ac:dyDescent="0.25">
      <c r="A212" s="72">
        <v>195</v>
      </c>
      <c r="B212" s="125" t="s">
        <v>86</v>
      </c>
      <c r="C212" s="109" t="s">
        <v>59</v>
      </c>
      <c r="D212" s="109" t="s">
        <v>64</v>
      </c>
      <c r="E212" s="109" t="s">
        <v>64</v>
      </c>
      <c r="F212" s="208">
        <v>6110209900</v>
      </c>
      <c r="G212" s="109" t="s">
        <v>60</v>
      </c>
      <c r="H212" s="109" t="s">
        <v>41</v>
      </c>
      <c r="I212" s="109">
        <v>20</v>
      </c>
      <c r="J212" s="74">
        <f t="shared" si="18"/>
        <v>8.14</v>
      </c>
      <c r="K212" s="74">
        <f t="shared" si="19"/>
        <v>162.80000000000001</v>
      </c>
      <c r="L212" s="110">
        <f t="shared" si="20"/>
        <v>0.90049140049140053</v>
      </c>
      <c r="M212" s="74">
        <f t="shared" si="21"/>
        <v>0.81</v>
      </c>
      <c r="N212" s="74">
        <f t="shared" si="22"/>
        <v>16.2</v>
      </c>
      <c r="O212" s="73" t="s">
        <v>74</v>
      </c>
      <c r="P212" s="209" t="s">
        <v>53</v>
      </c>
      <c r="Q212" s="127">
        <f t="shared" si="23"/>
        <v>8.5500000000000007</v>
      </c>
      <c r="R212" s="120">
        <v>9</v>
      </c>
      <c r="S212" s="220">
        <v>19.02</v>
      </c>
      <c r="T212" s="122"/>
    </row>
    <row r="213" spans="1:20" s="123" customFormat="1" ht="157.5" x14ac:dyDescent="0.25">
      <c r="A213" s="72">
        <v>196</v>
      </c>
      <c r="B213" s="125" t="s">
        <v>85</v>
      </c>
      <c r="C213" s="109" t="s">
        <v>59</v>
      </c>
      <c r="D213" s="124" t="s">
        <v>62</v>
      </c>
      <c r="E213" s="124" t="s">
        <v>62</v>
      </c>
      <c r="F213" s="208">
        <v>6110209900</v>
      </c>
      <c r="G213" s="109" t="s">
        <v>60</v>
      </c>
      <c r="H213" s="109" t="s">
        <v>41</v>
      </c>
      <c r="I213" s="124">
        <v>25</v>
      </c>
      <c r="J213" s="74">
        <f t="shared" si="18"/>
        <v>5.2799999999999994</v>
      </c>
      <c r="K213" s="74">
        <f t="shared" si="19"/>
        <v>132</v>
      </c>
      <c r="L213" s="110">
        <f t="shared" si="20"/>
        <v>0.89962121212121215</v>
      </c>
      <c r="M213" s="74">
        <f t="shared" si="21"/>
        <v>0.53</v>
      </c>
      <c r="N213" s="74">
        <f t="shared" si="22"/>
        <v>13.25</v>
      </c>
      <c r="O213" s="73" t="s">
        <v>74</v>
      </c>
      <c r="P213" s="209">
        <v>1</v>
      </c>
      <c r="Q213" s="127">
        <f t="shared" si="23"/>
        <v>6.9399999999999995</v>
      </c>
      <c r="R213" s="128">
        <v>7.3</v>
      </c>
      <c r="S213" s="118">
        <v>19.02</v>
      </c>
      <c r="T213" s="122"/>
    </row>
    <row r="214" spans="1:20" s="123" customFormat="1" ht="126" x14ac:dyDescent="0.25">
      <c r="A214" s="72">
        <v>197</v>
      </c>
      <c r="B214" s="125" t="s">
        <v>83</v>
      </c>
      <c r="C214" s="109" t="s">
        <v>59</v>
      </c>
      <c r="D214" s="125" t="s">
        <v>352</v>
      </c>
      <c r="E214" s="125" t="s">
        <v>352</v>
      </c>
      <c r="F214" s="208">
        <v>6110209900</v>
      </c>
      <c r="G214" s="125" t="s">
        <v>60</v>
      </c>
      <c r="H214" s="109" t="s">
        <v>41</v>
      </c>
      <c r="I214" s="125">
        <v>30</v>
      </c>
      <c r="J214" s="74">
        <f t="shared" si="18"/>
        <v>3.0199999999999996</v>
      </c>
      <c r="K214" s="74">
        <f t="shared" si="19"/>
        <v>90.6</v>
      </c>
      <c r="L214" s="110">
        <f t="shared" si="20"/>
        <v>0.90066225165562908</v>
      </c>
      <c r="M214" s="74">
        <f t="shared" si="21"/>
        <v>0.3</v>
      </c>
      <c r="N214" s="74">
        <f t="shared" si="22"/>
        <v>9</v>
      </c>
      <c r="O214" s="73" t="s">
        <v>74</v>
      </c>
      <c r="P214" s="209">
        <v>1</v>
      </c>
      <c r="Q214" s="127">
        <f t="shared" si="23"/>
        <v>4.75</v>
      </c>
      <c r="R214" s="129">
        <v>5</v>
      </c>
      <c r="S214" s="220">
        <v>19.02</v>
      </c>
      <c r="T214" s="122"/>
    </row>
    <row r="215" spans="1:20" s="123" customFormat="1" ht="126" x14ac:dyDescent="0.25">
      <c r="A215" s="72">
        <v>198</v>
      </c>
      <c r="B215" s="125" t="s">
        <v>83</v>
      </c>
      <c r="C215" s="109" t="s">
        <v>59</v>
      </c>
      <c r="D215" s="125" t="s">
        <v>353</v>
      </c>
      <c r="E215" s="125" t="s">
        <v>353</v>
      </c>
      <c r="F215" s="208">
        <v>6110209900</v>
      </c>
      <c r="G215" s="125" t="s">
        <v>60</v>
      </c>
      <c r="H215" s="109" t="s">
        <v>41</v>
      </c>
      <c r="I215" s="125">
        <v>30</v>
      </c>
      <c r="J215" s="74">
        <f t="shared" si="18"/>
        <v>2.78</v>
      </c>
      <c r="K215" s="74">
        <f t="shared" si="19"/>
        <v>83.4</v>
      </c>
      <c r="L215" s="110">
        <f t="shared" si="20"/>
        <v>0.89928057553956831</v>
      </c>
      <c r="M215" s="74">
        <f t="shared" si="21"/>
        <v>0.28000000000000003</v>
      </c>
      <c r="N215" s="74">
        <f t="shared" si="22"/>
        <v>8.4</v>
      </c>
      <c r="O215" s="73" t="s">
        <v>74</v>
      </c>
      <c r="P215" s="209" t="s">
        <v>53</v>
      </c>
      <c r="Q215" s="127">
        <f t="shared" si="23"/>
        <v>4.37</v>
      </c>
      <c r="R215" s="129">
        <v>4.5999999999999996</v>
      </c>
      <c r="S215" s="118">
        <v>19.02</v>
      </c>
      <c r="T215" s="122"/>
    </row>
    <row r="216" spans="1:20" s="123" customFormat="1" ht="126" x14ac:dyDescent="0.25">
      <c r="A216" s="72">
        <v>199</v>
      </c>
      <c r="B216" s="125" t="s">
        <v>83</v>
      </c>
      <c r="C216" s="109" t="s">
        <v>59</v>
      </c>
      <c r="D216" s="125" t="s">
        <v>353</v>
      </c>
      <c r="E216" s="125" t="s">
        <v>353</v>
      </c>
      <c r="F216" s="208">
        <v>6110209900</v>
      </c>
      <c r="G216" s="125" t="s">
        <v>60</v>
      </c>
      <c r="H216" s="109" t="s">
        <v>41</v>
      </c>
      <c r="I216" s="125">
        <v>30</v>
      </c>
      <c r="J216" s="74">
        <f t="shared" si="18"/>
        <v>3.0199999999999996</v>
      </c>
      <c r="K216" s="74">
        <f t="shared" si="19"/>
        <v>90.6</v>
      </c>
      <c r="L216" s="110">
        <f t="shared" si="20"/>
        <v>0.90066225165562908</v>
      </c>
      <c r="M216" s="74">
        <f t="shared" si="21"/>
        <v>0.3</v>
      </c>
      <c r="N216" s="74">
        <f t="shared" si="22"/>
        <v>9</v>
      </c>
      <c r="O216" s="73" t="s">
        <v>74</v>
      </c>
      <c r="P216" s="209" t="s">
        <v>53</v>
      </c>
      <c r="Q216" s="127">
        <f t="shared" si="23"/>
        <v>4.75</v>
      </c>
      <c r="R216" s="129">
        <v>5</v>
      </c>
      <c r="S216" s="220">
        <v>19.02</v>
      </c>
      <c r="T216" s="122"/>
    </row>
    <row r="217" spans="1:20" s="123" customFormat="1" ht="157.5" x14ac:dyDescent="0.25">
      <c r="A217" s="72">
        <v>200</v>
      </c>
      <c r="B217" s="125" t="s">
        <v>300</v>
      </c>
      <c r="C217" s="109" t="s">
        <v>59</v>
      </c>
      <c r="D217" s="125" t="s">
        <v>354</v>
      </c>
      <c r="E217" s="125" t="s">
        <v>354</v>
      </c>
      <c r="F217" s="208">
        <v>6110209900</v>
      </c>
      <c r="G217" s="125" t="s">
        <v>60</v>
      </c>
      <c r="H217" s="109" t="s">
        <v>41</v>
      </c>
      <c r="I217" s="125">
        <v>32</v>
      </c>
      <c r="J217" s="74">
        <f t="shared" si="18"/>
        <v>3.3899999999999997</v>
      </c>
      <c r="K217" s="74">
        <f t="shared" si="19"/>
        <v>108.48</v>
      </c>
      <c r="L217" s="110">
        <f t="shared" si="20"/>
        <v>0.89970501474926257</v>
      </c>
      <c r="M217" s="74">
        <f t="shared" si="21"/>
        <v>0.34</v>
      </c>
      <c r="N217" s="74">
        <f t="shared" si="22"/>
        <v>10.88</v>
      </c>
      <c r="O217" s="73" t="s">
        <v>74</v>
      </c>
      <c r="P217" s="209">
        <v>1</v>
      </c>
      <c r="Q217" s="127">
        <f t="shared" si="23"/>
        <v>5.7</v>
      </c>
      <c r="R217" s="129">
        <v>6</v>
      </c>
      <c r="S217" s="118">
        <v>19.02</v>
      </c>
      <c r="T217" s="122"/>
    </row>
    <row r="218" spans="1:20" s="123" customFormat="1" ht="82.5" customHeight="1" x14ac:dyDescent="0.25">
      <c r="A218" s="72">
        <v>201</v>
      </c>
      <c r="B218" s="125" t="s">
        <v>84</v>
      </c>
      <c r="C218" s="109" t="s">
        <v>59</v>
      </c>
      <c r="D218" s="125" t="s">
        <v>73</v>
      </c>
      <c r="E218" s="125" t="s">
        <v>73</v>
      </c>
      <c r="F218" s="208">
        <v>6110209900</v>
      </c>
      <c r="G218" s="109" t="s">
        <v>60</v>
      </c>
      <c r="H218" s="109" t="s">
        <v>41</v>
      </c>
      <c r="I218" s="125">
        <v>40</v>
      </c>
      <c r="J218" s="74">
        <f t="shared" si="18"/>
        <v>6.2</v>
      </c>
      <c r="K218" s="74">
        <f t="shared" si="19"/>
        <v>248</v>
      </c>
      <c r="L218" s="110">
        <f t="shared" si="20"/>
        <v>0.9</v>
      </c>
      <c r="M218" s="74">
        <f t="shared" si="21"/>
        <v>0.62</v>
      </c>
      <c r="N218" s="74">
        <f t="shared" si="22"/>
        <v>24.8</v>
      </c>
      <c r="O218" s="73" t="s">
        <v>74</v>
      </c>
      <c r="P218" s="209" t="s">
        <v>53</v>
      </c>
      <c r="Q218" s="127">
        <f t="shared" si="23"/>
        <v>13.02</v>
      </c>
      <c r="R218" s="129">
        <v>13.7</v>
      </c>
      <c r="S218" s="220">
        <v>19.02</v>
      </c>
      <c r="T218" s="122"/>
    </row>
    <row r="219" spans="1:20" s="123" customFormat="1" ht="85.5" customHeight="1" x14ac:dyDescent="0.25">
      <c r="A219" s="72">
        <v>202</v>
      </c>
      <c r="B219" s="125" t="s">
        <v>84</v>
      </c>
      <c r="C219" s="109" t="s">
        <v>59</v>
      </c>
      <c r="D219" s="125" t="s">
        <v>64</v>
      </c>
      <c r="E219" s="125" t="s">
        <v>64</v>
      </c>
      <c r="F219" s="208">
        <v>6110209900</v>
      </c>
      <c r="G219" s="109" t="s">
        <v>60</v>
      </c>
      <c r="H219" s="109" t="s">
        <v>41</v>
      </c>
      <c r="I219" s="124">
        <v>42</v>
      </c>
      <c r="J219" s="74">
        <f t="shared" si="18"/>
        <v>5.68</v>
      </c>
      <c r="K219" s="74">
        <f t="shared" si="19"/>
        <v>238.56</v>
      </c>
      <c r="L219" s="110">
        <f t="shared" si="20"/>
        <v>0.89964788732394363</v>
      </c>
      <c r="M219" s="74">
        <f t="shared" si="21"/>
        <v>0.56999999999999995</v>
      </c>
      <c r="N219" s="74">
        <f t="shared" si="22"/>
        <v>23.94</v>
      </c>
      <c r="O219" s="73" t="s">
        <v>74</v>
      </c>
      <c r="P219" s="209">
        <v>1</v>
      </c>
      <c r="Q219" s="127">
        <f t="shared" si="23"/>
        <v>12.54</v>
      </c>
      <c r="R219" s="128">
        <v>13.2</v>
      </c>
      <c r="S219" s="118">
        <v>19.02</v>
      </c>
      <c r="T219" s="122"/>
    </row>
    <row r="220" spans="1:20" s="123" customFormat="1" ht="157.5" x14ac:dyDescent="0.25">
      <c r="A220" s="72">
        <v>203</v>
      </c>
      <c r="B220" s="125" t="s">
        <v>84</v>
      </c>
      <c r="C220" s="109" t="s">
        <v>59</v>
      </c>
      <c r="D220" s="124" t="s">
        <v>62</v>
      </c>
      <c r="E220" s="124" t="s">
        <v>62</v>
      </c>
      <c r="F220" s="208">
        <v>6110209900</v>
      </c>
      <c r="G220" s="109" t="s">
        <v>60</v>
      </c>
      <c r="H220" s="109" t="s">
        <v>41</v>
      </c>
      <c r="I220" s="124">
        <v>60</v>
      </c>
      <c r="J220" s="74">
        <f t="shared" si="18"/>
        <v>5.2799999999999994</v>
      </c>
      <c r="K220" s="74">
        <f t="shared" si="19"/>
        <v>316.8</v>
      </c>
      <c r="L220" s="110">
        <f t="shared" si="20"/>
        <v>0.89962121212121215</v>
      </c>
      <c r="M220" s="74">
        <f t="shared" si="21"/>
        <v>0.53</v>
      </c>
      <c r="N220" s="74">
        <f t="shared" si="22"/>
        <v>31.8</v>
      </c>
      <c r="O220" s="73" t="s">
        <v>74</v>
      </c>
      <c r="P220" s="209">
        <v>1</v>
      </c>
      <c r="Q220" s="127">
        <f t="shared" si="23"/>
        <v>16.630000000000003</v>
      </c>
      <c r="R220" s="128">
        <v>17.5</v>
      </c>
      <c r="S220" s="220">
        <v>19.02</v>
      </c>
      <c r="T220" s="122"/>
    </row>
    <row r="221" spans="1:20" s="123" customFormat="1" ht="157.5" x14ac:dyDescent="0.25">
      <c r="A221" s="72">
        <v>204</v>
      </c>
      <c r="B221" s="125" t="s">
        <v>84</v>
      </c>
      <c r="C221" s="109" t="s">
        <v>59</v>
      </c>
      <c r="D221" s="124" t="s">
        <v>73</v>
      </c>
      <c r="E221" s="124" t="s">
        <v>73</v>
      </c>
      <c r="F221" s="208">
        <v>6110209900</v>
      </c>
      <c r="G221" s="109" t="s">
        <v>60</v>
      </c>
      <c r="H221" s="109" t="s">
        <v>41</v>
      </c>
      <c r="I221" s="124">
        <v>96</v>
      </c>
      <c r="J221" s="74">
        <f t="shared" si="18"/>
        <v>3</v>
      </c>
      <c r="K221" s="74">
        <f t="shared" si="19"/>
        <v>288</v>
      </c>
      <c r="L221" s="110">
        <f t="shared" si="20"/>
        <v>0.9</v>
      </c>
      <c r="M221" s="74">
        <f t="shared" si="21"/>
        <v>0.3</v>
      </c>
      <c r="N221" s="74">
        <f t="shared" si="22"/>
        <v>28.8</v>
      </c>
      <c r="O221" s="73" t="s">
        <v>74</v>
      </c>
      <c r="P221" s="209">
        <v>1</v>
      </c>
      <c r="Q221" s="127">
        <f t="shared" si="23"/>
        <v>15.11</v>
      </c>
      <c r="R221" s="128">
        <v>15.9</v>
      </c>
      <c r="S221" s="118">
        <v>19.02</v>
      </c>
      <c r="T221" s="122"/>
    </row>
    <row r="222" spans="1:20" s="123" customFormat="1" ht="126" x14ac:dyDescent="0.25">
      <c r="A222" s="72">
        <v>205</v>
      </c>
      <c r="B222" s="125" t="s">
        <v>83</v>
      </c>
      <c r="C222" s="109" t="s">
        <v>59</v>
      </c>
      <c r="D222" s="125" t="s">
        <v>355</v>
      </c>
      <c r="E222" s="125" t="s">
        <v>355</v>
      </c>
      <c r="F222" s="208">
        <v>6110209900</v>
      </c>
      <c r="G222" s="125" t="s">
        <v>60</v>
      </c>
      <c r="H222" s="109" t="s">
        <v>41</v>
      </c>
      <c r="I222" s="125">
        <v>116</v>
      </c>
      <c r="J222" s="74">
        <f t="shared" si="18"/>
        <v>2.34</v>
      </c>
      <c r="K222" s="74">
        <f t="shared" si="19"/>
        <v>271.44</v>
      </c>
      <c r="L222" s="110">
        <f t="shared" si="20"/>
        <v>0.90170940170940173</v>
      </c>
      <c r="M222" s="74">
        <f t="shared" si="21"/>
        <v>0.23</v>
      </c>
      <c r="N222" s="74">
        <f t="shared" si="22"/>
        <v>26.68</v>
      </c>
      <c r="O222" s="73" t="s">
        <v>74</v>
      </c>
      <c r="P222" s="209">
        <v>1</v>
      </c>
      <c r="Q222" s="127">
        <f t="shared" si="23"/>
        <v>14.25</v>
      </c>
      <c r="R222" s="129">
        <v>15</v>
      </c>
      <c r="S222" s="220">
        <v>19.02</v>
      </c>
      <c r="T222" s="122"/>
    </row>
    <row r="223" spans="1:20" s="123" customFormat="1" ht="157.5" x14ac:dyDescent="0.25">
      <c r="A223" s="72">
        <v>206</v>
      </c>
      <c r="B223" s="125" t="s">
        <v>301</v>
      </c>
      <c r="C223" s="109" t="s">
        <v>59</v>
      </c>
      <c r="D223" s="125" t="s">
        <v>66</v>
      </c>
      <c r="E223" s="125" t="s">
        <v>66</v>
      </c>
      <c r="F223" s="210">
        <v>6110309900</v>
      </c>
      <c r="G223" s="109" t="s">
        <v>60</v>
      </c>
      <c r="H223" s="109" t="s">
        <v>41</v>
      </c>
      <c r="I223" s="124">
        <v>4</v>
      </c>
      <c r="J223" s="74">
        <f t="shared" si="18"/>
        <v>6.18</v>
      </c>
      <c r="K223" s="74">
        <f t="shared" si="19"/>
        <v>24.72</v>
      </c>
      <c r="L223" s="110">
        <f t="shared" si="20"/>
        <v>0.89967637540453071</v>
      </c>
      <c r="M223" s="74">
        <f t="shared" si="21"/>
        <v>0.62</v>
      </c>
      <c r="N223" s="74">
        <f t="shared" si="22"/>
        <v>2.48</v>
      </c>
      <c r="O223" s="73" t="s">
        <v>74</v>
      </c>
      <c r="P223" s="209">
        <v>1</v>
      </c>
      <c r="Q223" s="127">
        <f t="shared" si="23"/>
        <v>0.95</v>
      </c>
      <c r="R223" s="128">
        <v>1</v>
      </c>
      <c r="S223" s="118">
        <v>26.02</v>
      </c>
      <c r="T223" s="122"/>
    </row>
    <row r="224" spans="1:20" s="123" customFormat="1" ht="126" x14ac:dyDescent="0.25">
      <c r="A224" s="72">
        <v>207</v>
      </c>
      <c r="B224" s="125" t="s">
        <v>302</v>
      </c>
      <c r="C224" s="109" t="s">
        <v>59</v>
      </c>
      <c r="D224" s="125" t="s">
        <v>66</v>
      </c>
      <c r="E224" s="125" t="s">
        <v>66</v>
      </c>
      <c r="F224" s="125">
        <v>6110309900</v>
      </c>
      <c r="G224" s="109" t="s">
        <v>60</v>
      </c>
      <c r="H224" s="109" t="s">
        <v>41</v>
      </c>
      <c r="I224" s="124">
        <v>5</v>
      </c>
      <c r="J224" s="74">
        <f t="shared" si="18"/>
        <v>4.95</v>
      </c>
      <c r="K224" s="74">
        <f t="shared" si="19"/>
        <v>24.75</v>
      </c>
      <c r="L224" s="110">
        <f t="shared" si="20"/>
        <v>0.89898989898989901</v>
      </c>
      <c r="M224" s="74">
        <f t="shared" si="21"/>
        <v>0.5</v>
      </c>
      <c r="N224" s="74">
        <f t="shared" si="22"/>
        <v>2.5</v>
      </c>
      <c r="O224" s="73" t="s">
        <v>74</v>
      </c>
      <c r="P224" s="209" t="s">
        <v>53</v>
      </c>
      <c r="Q224" s="127">
        <f t="shared" si="23"/>
        <v>0.95</v>
      </c>
      <c r="R224" s="128">
        <v>1</v>
      </c>
      <c r="S224" s="220">
        <v>26.02</v>
      </c>
      <c r="T224" s="122"/>
    </row>
    <row r="225" spans="1:20" s="123" customFormat="1" ht="157.5" x14ac:dyDescent="0.25">
      <c r="A225" s="72">
        <v>208</v>
      </c>
      <c r="B225" s="125" t="s">
        <v>90</v>
      </c>
      <c r="C225" s="109" t="s">
        <v>59</v>
      </c>
      <c r="D225" s="124" t="s">
        <v>356</v>
      </c>
      <c r="E225" s="124" t="s">
        <v>356</v>
      </c>
      <c r="F225" s="210">
        <v>6110309900</v>
      </c>
      <c r="G225" s="109" t="s">
        <v>60</v>
      </c>
      <c r="H225" s="109" t="s">
        <v>41</v>
      </c>
      <c r="I225" s="124">
        <v>7</v>
      </c>
      <c r="J225" s="74">
        <f t="shared" si="18"/>
        <v>8.85</v>
      </c>
      <c r="K225" s="74">
        <f t="shared" si="19"/>
        <v>61.95</v>
      </c>
      <c r="L225" s="110">
        <f t="shared" si="20"/>
        <v>0.89943502824858756</v>
      </c>
      <c r="M225" s="74">
        <f t="shared" si="21"/>
        <v>0.89</v>
      </c>
      <c r="N225" s="74">
        <f t="shared" si="22"/>
        <v>6.23</v>
      </c>
      <c r="O225" s="73" t="s">
        <v>74</v>
      </c>
      <c r="P225" s="209" t="s">
        <v>53</v>
      </c>
      <c r="Q225" s="127">
        <f t="shared" si="23"/>
        <v>2.38</v>
      </c>
      <c r="R225" s="128">
        <v>2.5</v>
      </c>
      <c r="S225" s="118">
        <v>26.02</v>
      </c>
      <c r="T225" s="122"/>
    </row>
    <row r="226" spans="1:20" s="123" customFormat="1" ht="126" x14ac:dyDescent="0.25">
      <c r="A226" s="72">
        <v>209</v>
      </c>
      <c r="B226" s="125" t="s">
        <v>91</v>
      </c>
      <c r="C226" s="109" t="s">
        <v>59</v>
      </c>
      <c r="D226" s="125" t="s">
        <v>66</v>
      </c>
      <c r="E226" s="125" t="s">
        <v>66</v>
      </c>
      <c r="F226" s="125">
        <v>6110309900</v>
      </c>
      <c r="G226" s="109" t="s">
        <v>60</v>
      </c>
      <c r="H226" s="109" t="s">
        <v>41</v>
      </c>
      <c r="I226" s="109">
        <v>8</v>
      </c>
      <c r="J226" s="74">
        <f t="shared" si="18"/>
        <v>9.27</v>
      </c>
      <c r="K226" s="74">
        <f t="shared" si="19"/>
        <v>74.16</v>
      </c>
      <c r="L226" s="110">
        <f t="shared" si="20"/>
        <v>0.89967637540453071</v>
      </c>
      <c r="M226" s="74">
        <f t="shared" si="21"/>
        <v>0.93</v>
      </c>
      <c r="N226" s="74">
        <f t="shared" si="22"/>
        <v>7.44</v>
      </c>
      <c r="O226" s="73" t="s">
        <v>74</v>
      </c>
      <c r="P226" s="209" t="s">
        <v>53</v>
      </c>
      <c r="Q226" s="127">
        <f t="shared" si="23"/>
        <v>2.85</v>
      </c>
      <c r="R226" s="120">
        <v>3</v>
      </c>
      <c r="S226" s="220">
        <v>26.02</v>
      </c>
      <c r="T226" s="122"/>
    </row>
    <row r="227" spans="1:20" s="123" customFormat="1" ht="157.5" x14ac:dyDescent="0.25">
      <c r="A227" s="72">
        <v>210</v>
      </c>
      <c r="B227" s="125" t="s">
        <v>303</v>
      </c>
      <c r="C227" s="109" t="s">
        <v>59</v>
      </c>
      <c r="D227" s="125" t="s">
        <v>66</v>
      </c>
      <c r="E227" s="125" t="s">
        <v>66</v>
      </c>
      <c r="F227" s="125">
        <v>6110309900</v>
      </c>
      <c r="G227" s="109" t="s">
        <v>60</v>
      </c>
      <c r="H227" s="109" t="s">
        <v>41</v>
      </c>
      <c r="I227" s="109">
        <v>10</v>
      </c>
      <c r="J227" s="74">
        <f t="shared" si="18"/>
        <v>7.42</v>
      </c>
      <c r="K227" s="74">
        <f t="shared" si="19"/>
        <v>74.2</v>
      </c>
      <c r="L227" s="110">
        <f t="shared" si="20"/>
        <v>0.90026954177897578</v>
      </c>
      <c r="M227" s="74">
        <f t="shared" si="21"/>
        <v>0.74</v>
      </c>
      <c r="N227" s="74">
        <f t="shared" si="22"/>
        <v>7.4</v>
      </c>
      <c r="O227" s="73" t="s">
        <v>74</v>
      </c>
      <c r="P227" s="209" t="s">
        <v>53</v>
      </c>
      <c r="Q227" s="127">
        <f t="shared" si="23"/>
        <v>2.85</v>
      </c>
      <c r="R227" s="120">
        <v>3</v>
      </c>
      <c r="S227" s="118">
        <v>26.02</v>
      </c>
      <c r="T227" s="122"/>
    </row>
    <row r="228" spans="1:20" s="123" customFormat="1" ht="126" x14ac:dyDescent="0.25">
      <c r="A228" s="72">
        <v>211</v>
      </c>
      <c r="B228" s="125" t="s">
        <v>91</v>
      </c>
      <c r="C228" s="109" t="s">
        <v>59</v>
      </c>
      <c r="D228" s="125" t="s">
        <v>351</v>
      </c>
      <c r="E228" s="125" t="s">
        <v>351</v>
      </c>
      <c r="F228" s="125">
        <v>6110309900</v>
      </c>
      <c r="G228" s="125" t="s">
        <v>60</v>
      </c>
      <c r="H228" s="109" t="s">
        <v>41</v>
      </c>
      <c r="I228" s="125">
        <v>12</v>
      </c>
      <c r="J228" s="74">
        <f t="shared" si="18"/>
        <v>6.18</v>
      </c>
      <c r="K228" s="74">
        <f t="shared" si="19"/>
        <v>74.16</v>
      </c>
      <c r="L228" s="110">
        <f t="shared" si="20"/>
        <v>0.89967637540453071</v>
      </c>
      <c r="M228" s="74">
        <f t="shared" si="21"/>
        <v>0.62</v>
      </c>
      <c r="N228" s="74">
        <f t="shared" si="22"/>
        <v>7.44</v>
      </c>
      <c r="O228" s="73" t="s">
        <v>74</v>
      </c>
      <c r="P228" s="209" t="s">
        <v>53</v>
      </c>
      <c r="Q228" s="127">
        <f t="shared" si="23"/>
        <v>2.85</v>
      </c>
      <c r="R228" s="129">
        <v>3</v>
      </c>
      <c r="S228" s="220">
        <v>26.02</v>
      </c>
      <c r="T228" s="122"/>
    </row>
    <row r="229" spans="1:20" s="123" customFormat="1" ht="126" x14ac:dyDescent="0.25">
      <c r="A229" s="72">
        <v>212</v>
      </c>
      <c r="B229" s="125" t="s">
        <v>302</v>
      </c>
      <c r="C229" s="109" t="s">
        <v>59</v>
      </c>
      <c r="D229" s="125" t="s">
        <v>357</v>
      </c>
      <c r="E229" s="125" t="s">
        <v>357</v>
      </c>
      <c r="F229" s="125">
        <v>6110309900</v>
      </c>
      <c r="G229" s="125" t="s">
        <v>60</v>
      </c>
      <c r="H229" s="109" t="s">
        <v>41</v>
      </c>
      <c r="I229" s="125">
        <v>14</v>
      </c>
      <c r="J229" s="74">
        <f t="shared" si="18"/>
        <v>3.5399999999999996</v>
      </c>
      <c r="K229" s="74">
        <f t="shared" si="19"/>
        <v>49.56</v>
      </c>
      <c r="L229" s="110">
        <f t="shared" si="20"/>
        <v>0.90112994350282483</v>
      </c>
      <c r="M229" s="74">
        <f t="shared" si="21"/>
        <v>0.35</v>
      </c>
      <c r="N229" s="74">
        <f t="shared" si="22"/>
        <v>4.9000000000000004</v>
      </c>
      <c r="O229" s="73" t="s">
        <v>74</v>
      </c>
      <c r="P229" s="209" t="s">
        <v>53</v>
      </c>
      <c r="Q229" s="127">
        <f t="shared" si="23"/>
        <v>1.9</v>
      </c>
      <c r="R229" s="129">
        <v>2</v>
      </c>
      <c r="S229" s="118">
        <v>26.02</v>
      </c>
      <c r="T229" s="122"/>
    </row>
    <row r="230" spans="1:20" s="123" customFormat="1" ht="157.5" x14ac:dyDescent="0.25">
      <c r="A230" s="72">
        <v>213</v>
      </c>
      <c r="B230" s="125" t="s">
        <v>304</v>
      </c>
      <c r="C230" s="109" t="s">
        <v>59</v>
      </c>
      <c r="D230" s="125" t="s">
        <v>66</v>
      </c>
      <c r="E230" s="125" t="s">
        <v>66</v>
      </c>
      <c r="F230" s="125">
        <v>6110309900</v>
      </c>
      <c r="G230" s="109" t="s">
        <v>60</v>
      </c>
      <c r="H230" s="109" t="s">
        <v>41</v>
      </c>
      <c r="I230" s="124">
        <v>15</v>
      </c>
      <c r="J230" s="74">
        <f t="shared" si="18"/>
        <v>6.6</v>
      </c>
      <c r="K230" s="74">
        <f t="shared" si="19"/>
        <v>99</v>
      </c>
      <c r="L230" s="110">
        <f t="shared" si="20"/>
        <v>0.9</v>
      </c>
      <c r="M230" s="74">
        <f t="shared" si="21"/>
        <v>0.66</v>
      </c>
      <c r="N230" s="74">
        <f t="shared" si="22"/>
        <v>9.9</v>
      </c>
      <c r="O230" s="73" t="s">
        <v>74</v>
      </c>
      <c r="P230" s="209" t="s">
        <v>53</v>
      </c>
      <c r="Q230" s="127">
        <f t="shared" si="23"/>
        <v>3.8</v>
      </c>
      <c r="R230" s="128">
        <v>4</v>
      </c>
      <c r="S230" s="220">
        <v>26.02</v>
      </c>
      <c r="T230" s="122"/>
    </row>
    <row r="231" spans="1:20" s="123" customFormat="1" ht="126" x14ac:dyDescent="0.25">
      <c r="A231" s="72">
        <v>214</v>
      </c>
      <c r="B231" s="125" t="s">
        <v>91</v>
      </c>
      <c r="C231" s="109" t="s">
        <v>59</v>
      </c>
      <c r="D231" s="125" t="s">
        <v>67</v>
      </c>
      <c r="E231" s="125" t="s">
        <v>67</v>
      </c>
      <c r="F231" s="125">
        <v>6110309900</v>
      </c>
      <c r="G231" s="125" t="s">
        <v>60</v>
      </c>
      <c r="H231" s="109" t="s">
        <v>41</v>
      </c>
      <c r="I231" s="125">
        <v>15</v>
      </c>
      <c r="J231" s="74">
        <f t="shared" si="18"/>
        <v>21.430000000000003</v>
      </c>
      <c r="K231" s="74">
        <f t="shared" si="19"/>
        <v>321.45</v>
      </c>
      <c r="L231" s="110">
        <f t="shared" si="20"/>
        <v>0.90013999066728889</v>
      </c>
      <c r="M231" s="74">
        <f t="shared" si="21"/>
        <v>2.14</v>
      </c>
      <c r="N231" s="74">
        <f t="shared" si="22"/>
        <v>32.1</v>
      </c>
      <c r="O231" s="73" t="s">
        <v>74</v>
      </c>
      <c r="P231" s="209" t="s">
        <v>53</v>
      </c>
      <c r="Q231" s="127">
        <f t="shared" si="23"/>
        <v>12.35</v>
      </c>
      <c r="R231" s="129">
        <v>13</v>
      </c>
      <c r="S231" s="118">
        <v>26.02</v>
      </c>
      <c r="T231" s="122"/>
    </row>
    <row r="232" spans="1:20" s="123" customFormat="1" ht="110.25" x14ac:dyDescent="0.25">
      <c r="A232" s="72">
        <v>215</v>
      </c>
      <c r="B232" s="125" t="s">
        <v>305</v>
      </c>
      <c r="C232" s="109" t="s">
        <v>59</v>
      </c>
      <c r="D232" s="124" t="s">
        <v>76</v>
      </c>
      <c r="E232" s="124" t="s">
        <v>76</v>
      </c>
      <c r="F232" s="210">
        <v>6110309900</v>
      </c>
      <c r="G232" s="109" t="s">
        <v>60</v>
      </c>
      <c r="H232" s="109" t="s">
        <v>41</v>
      </c>
      <c r="I232" s="124">
        <v>15</v>
      </c>
      <c r="J232" s="74">
        <f t="shared" si="18"/>
        <v>21.430000000000003</v>
      </c>
      <c r="K232" s="74">
        <f t="shared" si="19"/>
        <v>321.45</v>
      </c>
      <c r="L232" s="110">
        <f t="shared" si="20"/>
        <v>0.90013999066728889</v>
      </c>
      <c r="M232" s="74">
        <f t="shared" si="21"/>
        <v>2.14</v>
      </c>
      <c r="N232" s="74">
        <f t="shared" si="22"/>
        <v>32.1</v>
      </c>
      <c r="O232" s="73" t="s">
        <v>74</v>
      </c>
      <c r="P232" s="209">
        <v>1</v>
      </c>
      <c r="Q232" s="127">
        <f t="shared" si="23"/>
        <v>12.35</v>
      </c>
      <c r="R232" s="128">
        <v>13</v>
      </c>
      <c r="S232" s="220">
        <v>26.02</v>
      </c>
      <c r="T232" s="122"/>
    </row>
    <row r="233" spans="1:20" s="123" customFormat="1" ht="141.75" x14ac:dyDescent="0.25">
      <c r="A233" s="72">
        <v>216</v>
      </c>
      <c r="B233" s="125" t="s">
        <v>88</v>
      </c>
      <c r="C233" s="109" t="s">
        <v>59</v>
      </c>
      <c r="D233" s="124" t="s">
        <v>290</v>
      </c>
      <c r="E233" s="124" t="s">
        <v>290</v>
      </c>
      <c r="F233" s="125">
        <v>6110309900</v>
      </c>
      <c r="G233" s="109" t="s">
        <v>60</v>
      </c>
      <c r="H233" s="109" t="s">
        <v>41</v>
      </c>
      <c r="I233" s="124">
        <v>20</v>
      </c>
      <c r="J233" s="74">
        <f t="shared" si="18"/>
        <v>9.89</v>
      </c>
      <c r="K233" s="74">
        <f t="shared" si="19"/>
        <v>197.8</v>
      </c>
      <c r="L233" s="110">
        <f t="shared" si="20"/>
        <v>0.8998988877654196</v>
      </c>
      <c r="M233" s="74">
        <f t="shared" si="21"/>
        <v>0.99</v>
      </c>
      <c r="N233" s="74">
        <f t="shared" si="22"/>
        <v>19.8</v>
      </c>
      <c r="O233" s="73" t="s">
        <v>74</v>
      </c>
      <c r="P233" s="209">
        <v>1</v>
      </c>
      <c r="Q233" s="127">
        <f t="shared" si="23"/>
        <v>7.6</v>
      </c>
      <c r="R233" s="128">
        <v>8</v>
      </c>
      <c r="S233" s="118">
        <v>26.02</v>
      </c>
      <c r="T233" s="122"/>
    </row>
    <row r="234" spans="1:20" s="123" customFormat="1" ht="141.75" x14ac:dyDescent="0.25">
      <c r="A234" s="72">
        <v>217</v>
      </c>
      <c r="B234" s="125" t="s">
        <v>88</v>
      </c>
      <c r="C234" s="109" t="s">
        <v>59</v>
      </c>
      <c r="D234" s="125" t="s">
        <v>358</v>
      </c>
      <c r="E234" s="125" t="s">
        <v>358</v>
      </c>
      <c r="F234" s="209">
        <v>6110309900</v>
      </c>
      <c r="G234" s="109" t="s">
        <v>60</v>
      </c>
      <c r="H234" s="109" t="s">
        <v>41</v>
      </c>
      <c r="I234" s="125">
        <v>20</v>
      </c>
      <c r="J234" s="74">
        <f t="shared" si="18"/>
        <v>18.430000000000003</v>
      </c>
      <c r="K234" s="74">
        <f t="shared" si="19"/>
        <v>368.6</v>
      </c>
      <c r="L234" s="110">
        <f t="shared" si="20"/>
        <v>0.90016277807921874</v>
      </c>
      <c r="M234" s="74">
        <f t="shared" si="21"/>
        <v>1.84</v>
      </c>
      <c r="N234" s="74">
        <f t="shared" si="22"/>
        <v>36.799999999999997</v>
      </c>
      <c r="O234" s="73" t="s">
        <v>74</v>
      </c>
      <c r="P234" s="209">
        <v>1</v>
      </c>
      <c r="Q234" s="127">
        <f t="shared" si="23"/>
        <v>14.16</v>
      </c>
      <c r="R234" s="129">
        <v>14.9</v>
      </c>
      <c r="S234" s="220">
        <v>26.02</v>
      </c>
      <c r="T234" s="122"/>
    </row>
    <row r="235" spans="1:20" s="123" customFormat="1" ht="141.75" x14ac:dyDescent="0.25">
      <c r="A235" s="72">
        <v>218</v>
      </c>
      <c r="B235" s="125" t="s">
        <v>306</v>
      </c>
      <c r="C235" s="109" t="s">
        <v>59</v>
      </c>
      <c r="D235" s="125" t="s">
        <v>66</v>
      </c>
      <c r="E235" s="125" t="s">
        <v>66</v>
      </c>
      <c r="F235" s="125">
        <v>6110309900</v>
      </c>
      <c r="G235" s="125" t="s">
        <v>60</v>
      </c>
      <c r="H235" s="109" t="s">
        <v>41</v>
      </c>
      <c r="I235" s="124">
        <v>25</v>
      </c>
      <c r="J235" s="74">
        <f t="shared" si="18"/>
        <v>8.2200000000000006</v>
      </c>
      <c r="K235" s="74">
        <f t="shared" si="19"/>
        <v>205.5</v>
      </c>
      <c r="L235" s="110">
        <f t="shared" si="20"/>
        <v>0.9002433090024331</v>
      </c>
      <c r="M235" s="74">
        <f t="shared" si="21"/>
        <v>0.82</v>
      </c>
      <c r="N235" s="74">
        <f t="shared" si="22"/>
        <v>20.5</v>
      </c>
      <c r="O235" s="73" t="s">
        <v>74</v>
      </c>
      <c r="P235" s="209">
        <v>1</v>
      </c>
      <c r="Q235" s="127">
        <f t="shared" si="23"/>
        <v>7.89</v>
      </c>
      <c r="R235" s="128">
        <v>8.3000000000000007</v>
      </c>
      <c r="S235" s="118">
        <v>26.02</v>
      </c>
      <c r="T235" s="122"/>
    </row>
    <row r="236" spans="1:20" s="123" customFormat="1" ht="157.5" x14ac:dyDescent="0.25">
      <c r="A236" s="72">
        <v>219</v>
      </c>
      <c r="B236" s="125" t="s">
        <v>307</v>
      </c>
      <c r="C236" s="109" t="s">
        <v>59</v>
      </c>
      <c r="D236" s="125" t="s">
        <v>351</v>
      </c>
      <c r="E236" s="125" t="s">
        <v>351</v>
      </c>
      <c r="F236" s="125">
        <v>6110309900</v>
      </c>
      <c r="G236" s="125" t="s">
        <v>60</v>
      </c>
      <c r="H236" s="109" t="s">
        <v>41</v>
      </c>
      <c r="I236" s="125">
        <v>30</v>
      </c>
      <c r="J236" s="74">
        <f t="shared" si="18"/>
        <v>6.6</v>
      </c>
      <c r="K236" s="74">
        <f t="shared" si="19"/>
        <v>198</v>
      </c>
      <c r="L236" s="110">
        <f t="shared" si="20"/>
        <v>0.9</v>
      </c>
      <c r="M236" s="74">
        <f t="shared" si="21"/>
        <v>0.66</v>
      </c>
      <c r="N236" s="74">
        <f t="shared" si="22"/>
        <v>19.8</v>
      </c>
      <c r="O236" s="73" t="s">
        <v>74</v>
      </c>
      <c r="P236" s="209" t="s">
        <v>53</v>
      </c>
      <c r="Q236" s="127">
        <f t="shared" si="23"/>
        <v>7.6</v>
      </c>
      <c r="R236" s="129">
        <v>8</v>
      </c>
      <c r="S236" s="220">
        <v>26.02</v>
      </c>
      <c r="T236" s="122"/>
    </row>
    <row r="237" spans="1:20" s="123" customFormat="1" ht="173.25" x14ac:dyDescent="0.25">
      <c r="A237" s="72">
        <v>220</v>
      </c>
      <c r="B237" s="125" t="s">
        <v>308</v>
      </c>
      <c r="C237" s="109" t="s">
        <v>59</v>
      </c>
      <c r="D237" s="124" t="s">
        <v>62</v>
      </c>
      <c r="E237" s="124" t="s">
        <v>62</v>
      </c>
      <c r="F237" s="210">
        <v>6110309900</v>
      </c>
      <c r="G237" s="109" t="s">
        <v>60</v>
      </c>
      <c r="H237" s="109" t="s">
        <v>41</v>
      </c>
      <c r="I237" s="124">
        <v>30</v>
      </c>
      <c r="J237" s="74">
        <f t="shared" si="18"/>
        <v>16.650000000000002</v>
      </c>
      <c r="K237" s="74">
        <f t="shared" si="19"/>
        <v>499.5</v>
      </c>
      <c r="L237" s="110">
        <f t="shared" si="20"/>
        <v>0.89969969969969976</v>
      </c>
      <c r="M237" s="74">
        <f t="shared" si="21"/>
        <v>1.67</v>
      </c>
      <c r="N237" s="74">
        <f t="shared" si="22"/>
        <v>50.1</v>
      </c>
      <c r="O237" s="73" t="s">
        <v>74</v>
      </c>
      <c r="P237" s="209" t="s">
        <v>53</v>
      </c>
      <c r="Q237" s="127">
        <f t="shared" si="23"/>
        <v>19.190000000000001</v>
      </c>
      <c r="R237" s="128">
        <v>20.2</v>
      </c>
      <c r="S237" s="118">
        <v>26.02</v>
      </c>
      <c r="T237" s="122"/>
    </row>
    <row r="238" spans="1:20" s="123" customFormat="1" ht="189" x14ac:dyDescent="0.25">
      <c r="A238" s="72">
        <v>221</v>
      </c>
      <c r="B238" s="125" t="s">
        <v>309</v>
      </c>
      <c r="C238" s="109" t="s">
        <v>59</v>
      </c>
      <c r="D238" s="124" t="s">
        <v>62</v>
      </c>
      <c r="E238" s="124" t="s">
        <v>62</v>
      </c>
      <c r="F238" s="210">
        <v>6110309900</v>
      </c>
      <c r="G238" s="109" t="s">
        <v>60</v>
      </c>
      <c r="H238" s="109" t="s">
        <v>41</v>
      </c>
      <c r="I238" s="124">
        <v>30</v>
      </c>
      <c r="J238" s="74">
        <f t="shared" si="18"/>
        <v>17.14</v>
      </c>
      <c r="K238" s="74">
        <f t="shared" si="19"/>
        <v>514.20000000000005</v>
      </c>
      <c r="L238" s="110">
        <f t="shared" si="20"/>
        <v>0.90023337222870481</v>
      </c>
      <c r="M238" s="74">
        <f t="shared" si="21"/>
        <v>1.71</v>
      </c>
      <c r="N238" s="74">
        <f t="shared" si="22"/>
        <v>51.3</v>
      </c>
      <c r="O238" s="73" t="s">
        <v>74</v>
      </c>
      <c r="P238" s="209">
        <v>1</v>
      </c>
      <c r="Q238" s="127">
        <f t="shared" si="23"/>
        <v>19.760000000000002</v>
      </c>
      <c r="R238" s="128">
        <v>20.8</v>
      </c>
      <c r="S238" s="220">
        <v>26.02</v>
      </c>
      <c r="T238" s="122"/>
    </row>
    <row r="239" spans="1:20" s="123" customFormat="1" ht="189" x14ac:dyDescent="0.25">
      <c r="A239" s="72">
        <v>222</v>
      </c>
      <c r="B239" s="125" t="s">
        <v>309</v>
      </c>
      <c r="C239" s="109" t="s">
        <v>59</v>
      </c>
      <c r="D239" s="124" t="s">
        <v>62</v>
      </c>
      <c r="E239" s="124" t="s">
        <v>62</v>
      </c>
      <c r="F239" s="210">
        <v>6110309900</v>
      </c>
      <c r="G239" s="109" t="s">
        <v>60</v>
      </c>
      <c r="H239" s="109" t="s">
        <v>41</v>
      </c>
      <c r="I239" s="124">
        <v>30</v>
      </c>
      <c r="J239" s="74">
        <f t="shared" si="18"/>
        <v>17.470000000000002</v>
      </c>
      <c r="K239" s="74">
        <f t="shared" si="19"/>
        <v>524.1</v>
      </c>
      <c r="L239" s="110">
        <f t="shared" si="20"/>
        <v>0.89982827704636525</v>
      </c>
      <c r="M239" s="74">
        <f t="shared" si="21"/>
        <v>1.75</v>
      </c>
      <c r="N239" s="74">
        <f t="shared" si="22"/>
        <v>52.5</v>
      </c>
      <c r="O239" s="73" t="s">
        <v>74</v>
      </c>
      <c r="P239" s="209">
        <v>1</v>
      </c>
      <c r="Q239" s="127">
        <f t="shared" si="23"/>
        <v>20.14</v>
      </c>
      <c r="R239" s="128">
        <v>21.2</v>
      </c>
      <c r="S239" s="118">
        <v>26.02</v>
      </c>
      <c r="T239" s="122"/>
    </row>
    <row r="240" spans="1:20" s="123" customFormat="1" ht="157.5" x14ac:dyDescent="0.25">
      <c r="A240" s="72">
        <v>223</v>
      </c>
      <c r="B240" s="125" t="s">
        <v>310</v>
      </c>
      <c r="C240" s="109" t="s">
        <v>59</v>
      </c>
      <c r="D240" s="124" t="s">
        <v>73</v>
      </c>
      <c r="E240" s="124" t="s">
        <v>73</v>
      </c>
      <c r="F240" s="210">
        <v>6110309900</v>
      </c>
      <c r="G240" s="109" t="s">
        <v>60</v>
      </c>
      <c r="H240" s="109" t="s">
        <v>41</v>
      </c>
      <c r="I240" s="124">
        <v>30</v>
      </c>
      <c r="J240" s="74">
        <f t="shared" si="18"/>
        <v>4.12</v>
      </c>
      <c r="K240" s="74">
        <f t="shared" si="19"/>
        <v>123.6</v>
      </c>
      <c r="L240" s="110">
        <f t="shared" si="20"/>
        <v>0.90048543689320393</v>
      </c>
      <c r="M240" s="74">
        <f t="shared" si="21"/>
        <v>0.41</v>
      </c>
      <c r="N240" s="74">
        <f t="shared" si="22"/>
        <v>12.3</v>
      </c>
      <c r="O240" s="73" t="s">
        <v>74</v>
      </c>
      <c r="P240" s="209">
        <v>1</v>
      </c>
      <c r="Q240" s="127">
        <f t="shared" si="23"/>
        <v>4.75</v>
      </c>
      <c r="R240" s="128">
        <v>5</v>
      </c>
      <c r="S240" s="220">
        <v>26.02</v>
      </c>
      <c r="T240" s="122"/>
    </row>
    <row r="241" spans="1:20" s="123" customFormat="1" ht="157.5" x14ac:dyDescent="0.25">
      <c r="A241" s="72">
        <v>224</v>
      </c>
      <c r="B241" s="125" t="s">
        <v>311</v>
      </c>
      <c r="C241" s="109" t="s">
        <v>59</v>
      </c>
      <c r="D241" s="125" t="s">
        <v>66</v>
      </c>
      <c r="E241" s="125" t="s">
        <v>66</v>
      </c>
      <c r="F241" s="125">
        <v>6110309900</v>
      </c>
      <c r="G241" s="109" t="s">
        <v>60</v>
      </c>
      <c r="H241" s="109" t="s">
        <v>41</v>
      </c>
      <c r="I241" s="124">
        <v>31</v>
      </c>
      <c r="J241" s="74">
        <f t="shared" si="18"/>
        <v>5.59</v>
      </c>
      <c r="K241" s="74">
        <f t="shared" si="19"/>
        <v>173.29</v>
      </c>
      <c r="L241" s="110">
        <f t="shared" si="20"/>
        <v>0.89982110912343471</v>
      </c>
      <c r="M241" s="74">
        <f t="shared" si="21"/>
        <v>0.56000000000000005</v>
      </c>
      <c r="N241" s="74">
        <f t="shared" si="22"/>
        <v>17.36</v>
      </c>
      <c r="O241" s="73" t="s">
        <v>74</v>
      </c>
      <c r="P241" s="209" t="s">
        <v>53</v>
      </c>
      <c r="Q241" s="127">
        <f t="shared" si="23"/>
        <v>6.65</v>
      </c>
      <c r="R241" s="128">
        <v>7</v>
      </c>
      <c r="S241" s="118">
        <v>26.02</v>
      </c>
      <c r="T241" s="122"/>
    </row>
    <row r="242" spans="1:20" s="123" customFormat="1" ht="126" x14ac:dyDescent="0.25">
      <c r="A242" s="72">
        <v>225</v>
      </c>
      <c r="B242" s="125" t="s">
        <v>302</v>
      </c>
      <c r="C242" s="109" t="s">
        <v>59</v>
      </c>
      <c r="D242" s="125" t="s">
        <v>359</v>
      </c>
      <c r="E242" s="125" t="s">
        <v>359</v>
      </c>
      <c r="F242" s="125">
        <v>6110309900</v>
      </c>
      <c r="G242" s="125" t="s">
        <v>60</v>
      </c>
      <c r="H242" s="109" t="s">
        <v>41</v>
      </c>
      <c r="I242" s="125">
        <v>36</v>
      </c>
      <c r="J242" s="74">
        <f t="shared" si="18"/>
        <v>3.44</v>
      </c>
      <c r="K242" s="74">
        <f t="shared" si="19"/>
        <v>123.84</v>
      </c>
      <c r="L242" s="110">
        <f t="shared" si="20"/>
        <v>0.90116279069767447</v>
      </c>
      <c r="M242" s="74">
        <f t="shared" si="21"/>
        <v>0.34</v>
      </c>
      <c r="N242" s="74">
        <f t="shared" si="22"/>
        <v>12.24</v>
      </c>
      <c r="O242" s="73" t="s">
        <v>74</v>
      </c>
      <c r="P242" s="209" t="s">
        <v>53</v>
      </c>
      <c r="Q242" s="127">
        <f t="shared" si="23"/>
        <v>4.75</v>
      </c>
      <c r="R242" s="129">
        <v>5</v>
      </c>
      <c r="S242" s="220">
        <v>26.02</v>
      </c>
      <c r="T242" s="122"/>
    </row>
    <row r="243" spans="1:20" s="123" customFormat="1" ht="157.5" x14ac:dyDescent="0.25">
      <c r="A243" s="72">
        <v>226</v>
      </c>
      <c r="B243" s="125" t="s">
        <v>312</v>
      </c>
      <c r="C243" s="109" t="s">
        <v>59</v>
      </c>
      <c r="D243" s="109" t="s">
        <v>360</v>
      </c>
      <c r="E243" s="109" t="s">
        <v>360</v>
      </c>
      <c r="F243" s="125">
        <v>6110309900</v>
      </c>
      <c r="G243" s="109" t="s">
        <v>60</v>
      </c>
      <c r="H243" s="109" t="s">
        <v>41</v>
      </c>
      <c r="I243" s="109">
        <v>40</v>
      </c>
      <c r="J243" s="74">
        <f t="shared" si="18"/>
        <v>11.44</v>
      </c>
      <c r="K243" s="74">
        <f t="shared" si="19"/>
        <v>457.6</v>
      </c>
      <c r="L243" s="110">
        <f t="shared" si="20"/>
        <v>0.90034965034965031</v>
      </c>
      <c r="M243" s="74">
        <f t="shared" si="21"/>
        <v>1.1399999999999999</v>
      </c>
      <c r="N243" s="74">
        <f t="shared" si="22"/>
        <v>45.6</v>
      </c>
      <c r="O243" s="73" t="s">
        <v>74</v>
      </c>
      <c r="P243" s="209" t="s">
        <v>53</v>
      </c>
      <c r="Q243" s="127">
        <f t="shared" si="23"/>
        <v>17.580000000000002</v>
      </c>
      <c r="R243" s="120">
        <v>18.5</v>
      </c>
      <c r="S243" s="118">
        <v>26.02</v>
      </c>
      <c r="T243" s="122"/>
    </row>
    <row r="244" spans="1:20" s="123" customFormat="1" ht="126" x14ac:dyDescent="0.25">
      <c r="A244" s="72">
        <v>227</v>
      </c>
      <c r="B244" s="125" t="s">
        <v>302</v>
      </c>
      <c r="C244" s="109" t="s">
        <v>59</v>
      </c>
      <c r="D244" s="124" t="s">
        <v>64</v>
      </c>
      <c r="E244" s="124" t="s">
        <v>64</v>
      </c>
      <c r="F244" s="125">
        <v>6110309900</v>
      </c>
      <c r="G244" s="109" t="s">
        <v>60</v>
      </c>
      <c r="H244" s="109" t="s">
        <v>41</v>
      </c>
      <c r="I244" s="124">
        <v>40</v>
      </c>
      <c r="J244" s="74">
        <f t="shared" si="18"/>
        <v>8.0399999999999991</v>
      </c>
      <c r="K244" s="74">
        <f t="shared" si="19"/>
        <v>321.60000000000002</v>
      </c>
      <c r="L244" s="110">
        <f t="shared" si="20"/>
        <v>0.90049751243781095</v>
      </c>
      <c r="M244" s="74">
        <f t="shared" si="21"/>
        <v>0.8</v>
      </c>
      <c r="N244" s="74">
        <f t="shared" si="22"/>
        <v>32</v>
      </c>
      <c r="O244" s="73" t="s">
        <v>74</v>
      </c>
      <c r="P244" s="209">
        <v>1</v>
      </c>
      <c r="Q244" s="127">
        <f t="shared" si="23"/>
        <v>12.35</v>
      </c>
      <c r="R244" s="128">
        <v>13</v>
      </c>
      <c r="S244" s="220">
        <v>26.02</v>
      </c>
      <c r="T244" s="122"/>
    </row>
    <row r="245" spans="1:20" s="123" customFormat="1" ht="157.5" x14ac:dyDescent="0.25">
      <c r="A245" s="72">
        <v>228</v>
      </c>
      <c r="B245" s="125" t="s">
        <v>89</v>
      </c>
      <c r="C245" s="109" t="s">
        <v>59</v>
      </c>
      <c r="D245" s="124" t="s">
        <v>275</v>
      </c>
      <c r="E245" s="124" t="s">
        <v>275</v>
      </c>
      <c r="F245" s="109">
        <v>6110309900</v>
      </c>
      <c r="G245" s="125" t="s">
        <v>60</v>
      </c>
      <c r="H245" s="109" t="s">
        <v>41</v>
      </c>
      <c r="I245" s="124">
        <v>55</v>
      </c>
      <c r="J245" s="74">
        <f t="shared" si="18"/>
        <v>5.63</v>
      </c>
      <c r="K245" s="74">
        <f t="shared" si="19"/>
        <v>309.64999999999998</v>
      </c>
      <c r="L245" s="110">
        <f t="shared" si="20"/>
        <v>0.90053285968028418</v>
      </c>
      <c r="M245" s="74">
        <f t="shared" si="21"/>
        <v>0.56000000000000005</v>
      </c>
      <c r="N245" s="74">
        <f t="shared" si="22"/>
        <v>30.8</v>
      </c>
      <c r="O245" s="73" t="s">
        <v>74</v>
      </c>
      <c r="P245" s="209">
        <v>1</v>
      </c>
      <c r="Q245" s="127">
        <f t="shared" si="23"/>
        <v>11.879999999999999</v>
      </c>
      <c r="R245" s="128">
        <v>12.5</v>
      </c>
      <c r="S245" s="118">
        <v>26.02</v>
      </c>
      <c r="T245" s="122"/>
    </row>
    <row r="246" spans="1:20" s="123" customFormat="1" ht="157.5" x14ac:dyDescent="0.25">
      <c r="A246" s="72">
        <v>229</v>
      </c>
      <c r="B246" s="125" t="s">
        <v>313</v>
      </c>
      <c r="C246" s="109" t="s">
        <v>59</v>
      </c>
      <c r="D246" s="124" t="s">
        <v>358</v>
      </c>
      <c r="E246" s="124" t="s">
        <v>358</v>
      </c>
      <c r="F246" s="210">
        <v>6110309900</v>
      </c>
      <c r="G246" s="109" t="s">
        <v>60</v>
      </c>
      <c r="H246" s="109" t="s">
        <v>41</v>
      </c>
      <c r="I246" s="124">
        <v>55</v>
      </c>
      <c r="J246" s="74">
        <f t="shared" si="18"/>
        <v>20.55</v>
      </c>
      <c r="K246" s="74">
        <f t="shared" si="19"/>
        <v>1130.25</v>
      </c>
      <c r="L246" s="110">
        <f t="shared" si="20"/>
        <v>0.89975669099756694</v>
      </c>
      <c r="M246" s="74">
        <f t="shared" si="21"/>
        <v>2.06</v>
      </c>
      <c r="N246" s="74">
        <f t="shared" si="22"/>
        <v>113.3</v>
      </c>
      <c r="O246" s="73" t="s">
        <v>74</v>
      </c>
      <c r="P246" s="209">
        <v>1</v>
      </c>
      <c r="Q246" s="127">
        <f t="shared" si="23"/>
        <v>43.419999999999995</v>
      </c>
      <c r="R246" s="128">
        <v>45.7</v>
      </c>
      <c r="S246" s="220">
        <v>26.02</v>
      </c>
      <c r="T246" s="122"/>
    </row>
    <row r="247" spans="1:20" s="123" customFormat="1" ht="141.75" x14ac:dyDescent="0.25">
      <c r="A247" s="72">
        <v>230</v>
      </c>
      <c r="B247" s="125" t="s">
        <v>314</v>
      </c>
      <c r="C247" s="109" t="s">
        <v>59</v>
      </c>
      <c r="D247" s="125" t="s">
        <v>361</v>
      </c>
      <c r="E247" s="125" t="s">
        <v>361</v>
      </c>
      <c r="F247" s="125">
        <v>6110309900</v>
      </c>
      <c r="G247" s="125" t="s">
        <v>60</v>
      </c>
      <c r="H247" s="109" t="s">
        <v>41</v>
      </c>
      <c r="I247" s="125">
        <v>64</v>
      </c>
      <c r="J247" s="74">
        <f t="shared" si="18"/>
        <v>7.34</v>
      </c>
      <c r="K247" s="74">
        <f t="shared" si="19"/>
        <v>469.76</v>
      </c>
      <c r="L247" s="110">
        <f t="shared" si="20"/>
        <v>0.90054495912806543</v>
      </c>
      <c r="M247" s="74">
        <f t="shared" si="21"/>
        <v>0.73</v>
      </c>
      <c r="N247" s="74">
        <f t="shared" si="22"/>
        <v>46.72</v>
      </c>
      <c r="O247" s="73" t="s">
        <v>74</v>
      </c>
      <c r="P247" s="209">
        <v>1</v>
      </c>
      <c r="Q247" s="127">
        <f t="shared" si="23"/>
        <v>18.05</v>
      </c>
      <c r="R247" s="129">
        <v>19</v>
      </c>
      <c r="S247" s="118">
        <v>26.02</v>
      </c>
      <c r="T247" s="122"/>
    </row>
    <row r="248" spans="1:20" s="123" customFormat="1" ht="141.75" x14ac:dyDescent="0.25">
      <c r="A248" s="72">
        <v>231</v>
      </c>
      <c r="B248" s="125" t="s">
        <v>88</v>
      </c>
      <c r="C248" s="109" t="s">
        <v>59</v>
      </c>
      <c r="D248" s="124" t="s">
        <v>362</v>
      </c>
      <c r="E248" s="124" t="s">
        <v>362</v>
      </c>
      <c r="F248" s="125">
        <v>6110309900</v>
      </c>
      <c r="G248" s="109" t="s">
        <v>60</v>
      </c>
      <c r="H248" s="109" t="s">
        <v>41</v>
      </c>
      <c r="I248" s="124">
        <v>80</v>
      </c>
      <c r="J248" s="74">
        <f t="shared" si="18"/>
        <v>8.26</v>
      </c>
      <c r="K248" s="74">
        <f t="shared" si="19"/>
        <v>660.8</v>
      </c>
      <c r="L248" s="110">
        <f t="shared" si="20"/>
        <v>0.8995157384987893</v>
      </c>
      <c r="M248" s="74">
        <f t="shared" si="21"/>
        <v>0.83</v>
      </c>
      <c r="N248" s="74">
        <f t="shared" si="22"/>
        <v>66.400000000000006</v>
      </c>
      <c r="O248" s="73" t="s">
        <v>74</v>
      </c>
      <c r="P248" s="209">
        <v>1</v>
      </c>
      <c r="Q248" s="127">
        <f t="shared" si="23"/>
        <v>25.37</v>
      </c>
      <c r="R248" s="128">
        <v>26.7</v>
      </c>
      <c r="S248" s="220">
        <v>26.02</v>
      </c>
      <c r="T248" s="122"/>
    </row>
    <row r="249" spans="1:20" s="123" customFormat="1" ht="157.5" x14ac:dyDescent="0.25">
      <c r="A249" s="72">
        <v>232</v>
      </c>
      <c r="B249" s="125" t="s">
        <v>89</v>
      </c>
      <c r="C249" s="109" t="s">
        <v>59</v>
      </c>
      <c r="D249" s="125" t="s">
        <v>359</v>
      </c>
      <c r="E249" s="125" t="s">
        <v>359</v>
      </c>
      <c r="F249" s="125">
        <v>6110309900</v>
      </c>
      <c r="G249" s="125" t="s">
        <v>60</v>
      </c>
      <c r="H249" s="109" t="s">
        <v>41</v>
      </c>
      <c r="I249" s="125">
        <v>100</v>
      </c>
      <c r="J249" s="74">
        <f t="shared" si="18"/>
        <v>7.92</v>
      </c>
      <c r="K249" s="74">
        <f t="shared" si="19"/>
        <v>792</v>
      </c>
      <c r="L249" s="110">
        <f t="shared" si="20"/>
        <v>0.9002525252525253</v>
      </c>
      <c r="M249" s="74">
        <f t="shared" si="21"/>
        <v>0.79</v>
      </c>
      <c r="N249" s="74">
        <f t="shared" si="22"/>
        <v>79</v>
      </c>
      <c r="O249" s="73" t="s">
        <v>74</v>
      </c>
      <c r="P249" s="209">
        <v>1</v>
      </c>
      <c r="Q249" s="127">
        <f t="shared" si="23"/>
        <v>30.4</v>
      </c>
      <c r="R249" s="129">
        <v>32</v>
      </c>
      <c r="S249" s="118">
        <v>26.02</v>
      </c>
      <c r="T249" s="122"/>
    </row>
    <row r="250" spans="1:20" s="123" customFormat="1" ht="157.5" x14ac:dyDescent="0.25">
      <c r="A250" s="72">
        <v>233</v>
      </c>
      <c r="B250" s="125" t="s">
        <v>89</v>
      </c>
      <c r="C250" s="109" t="s">
        <v>59</v>
      </c>
      <c r="D250" s="125" t="s">
        <v>286</v>
      </c>
      <c r="E250" s="125" t="s">
        <v>286</v>
      </c>
      <c r="F250" s="125">
        <v>6110309900</v>
      </c>
      <c r="G250" s="125" t="s">
        <v>60</v>
      </c>
      <c r="H250" s="109" t="s">
        <v>41</v>
      </c>
      <c r="I250" s="125">
        <v>150</v>
      </c>
      <c r="J250" s="74">
        <f t="shared" si="18"/>
        <v>8.8699999999999992</v>
      </c>
      <c r="K250" s="74">
        <f t="shared" si="19"/>
        <v>1330.5</v>
      </c>
      <c r="L250" s="110">
        <f t="shared" si="20"/>
        <v>0.89966178128523111</v>
      </c>
      <c r="M250" s="74">
        <f t="shared" si="21"/>
        <v>0.89</v>
      </c>
      <c r="N250" s="74">
        <f t="shared" si="22"/>
        <v>133.5</v>
      </c>
      <c r="O250" s="73" t="s">
        <v>74</v>
      </c>
      <c r="P250" s="209">
        <v>1</v>
      </c>
      <c r="Q250" s="127">
        <f t="shared" si="23"/>
        <v>51.11</v>
      </c>
      <c r="R250" s="129">
        <v>53.8</v>
      </c>
      <c r="S250" s="220">
        <v>26.02</v>
      </c>
      <c r="T250" s="122"/>
    </row>
    <row r="251" spans="1:20" s="123" customFormat="1" ht="126" x14ac:dyDescent="0.25">
      <c r="A251" s="72">
        <v>234</v>
      </c>
      <c r="B251" s="125" t="s">
        <v>302</v>
      </c>
      <c r="C251" s="109" t="s">
        <v>59</v>
      </c>
      <c r="D251" s="125" t="s">
        <v>363</v>
      </c>
      <c r="E251" s="125" t="s">
        <v>363</v>
      </c>
      <c r="F251" s="125">
        <v>6110309900</v>
      </c>
      <c r="G251" s="125" t="s">
        <v>60</v>
      </c>
      <c r="H251" s="109" t="s">
        <v>41</v>
      </c>
      <c r="I251" s="125">
        <v>156</v>
      </c>
      <c r="J251" s="74">
        <f t="shared" si="18"/>
        <v>3.9699999999999998</v>
      </c>
      <c r="K251" s="74">
        <f t="shared" si="19"/>
        <v>619.32000000000005</v>
      </c>
      <c r="L251" s="110">
        <f t="shared" si="20"/>
        <v>0.89924433249370272</v>
      </c>
      <c r="M251" s="74">
        <f t="shared" si="21"/>
        <v>0.4</v>
      </c>
      <c r="N251" s="74">
        <f t="shared" si="22"/>
        <v>62.4</v>
      </c>
      <c r="O251" s="73" t="s">
        <v>74</v>
      </c>
      <c r="P251" s="209">
        <v>1</v>
      </c>
      <c r="Q251" s="127">
        <f t="shared" si="23"/>
        <v>23.75</v>
      </c>
      <c r="R251" s="129">
        <v>25</v>
      </c>
      <c r="S251" s="118">
        <v>26.02</v>
      </c>
      <c r="T251" s="122"/>
    </row>
    <row r="252" spans="1:20" s="123" customFormat="1" ht="157.5" x14ac:dyDescent="0.25">
      <c r="A252" s="72">
        <v>235</v>
      </c>
      <c r="B252" s="125" t="s">
        <v>89</v>
      </c>
      <c r="C252" s="109" t="s">
        <v>59</v>
      </c>
      <c r="D252" s="109" t="s">
        <v>364</v>
      </c>
      <c r="E252" s="109" t="s">
        <v>364</v>
      </c>
      <c r="F252" s="109">
        <v>6110309900</v>
      </c>
      <c r="G252" s="109" t="s">
        <v>60</v>
      </c>
      <c r="H252" s="109" t="s">
        <v>41</v>
      </c>
      <c r="I252" s="109">
        <v>185</v>
      </c>
      <c r="J252" s="74">
        <f t="shared" si="18"/>
        <v>4.54</v>
      </c>
      <c r="K252" s="74">
        <f t="shared" si="19"/>
        <v>839.9</v>
      </c>
      <c r="L252" s="110">
        <f t="shared" si="20"/>
        <v>0.90088105726872247</v>
      </c>
      <c r="M252" s="74">
        <f t="shared" si="21"/>
        <v>0.45</v>
      </c>
      <c r="N252" s="74">
        <f t="shared" si="22"/>
        <v>83.25</v>
      </c>
      <c r="O252" s="73" t="s">
        <v>74</v>
      </c>
      <c r="P252" s="209">
        <v>1</v>
      </c>
      <c r="Q252" s="127">
        <f t="shared" si="23"/>
        <v>32.21</v>
      </c>
      <c r="R252" s="120">
        <v>33.9</v>
      </c>
      <c r="S252" s="220">
        <v>26.02</v>
      </c>
      <c r="T252" s="122"/>
    </row>
    <row r="253" spans="1:20" s="123" customFormat="1" ht="89.25" customHeight="1" x14ac:dyDescent="0.25">
      <c r="A253" s="72">
        <v>236</v>
      </c>
      <c r="B253" s="125" t="s">
        <v>88</v>
      </c>
      <c r="C253" s="109" t="s">
        <v>59</v>
      </c>
      <c r="D253" s="125" t="s">
        <v>365</v>
      </c>
      <c r="E253" s="125" t="s">
        <v>365</v>
      </c>
      <c r="F253" s="209">
        <v>6110309900</v>
      </c>
      <c r="G253" s="109" t="s">
        <v>60</v>
      </c>
      <c r="H253" s="109" t="s">
        <v>41</v>
      </c>
      <c r="I253" s="125">
        <v>195</v>
      </c>
      <c r="J253" s="74">
        <f t="shared" si="18"/>
        <v>3.86</v>
      </c>
      <c r="K253" s="74">
        <f t="shared" si="19"/>
        <v>752.7</v>
      </c>
      <c r="L253" s="110">
        <f t="shared" si="20"/>
        <v>0.89896373056994816</v>
      </c>
      <c r="M253" s="74">
        <f t="shared" si="21"/>
        <v>0.39</v>
      </c>
      <c r="N253" s="74">
        <f t="shared" si="22"/>
        <v>76.05</v>
      </c>
      <c r="O253" s="73" t="s">
        <v>74</v>
      </c>
      <c r="P253" s="209">
        <v>1</v>
      </c>
      <c r="Q253" s="127">
        <f t="shared" si="23"/>
        <v>28.88</v>
      </c>
      <c r="R253" s="129">
        <v>30.4</v>
      </c>
      <c r="S253" s="118">
        <v>26.02</v>
      </c>
      <c r="T253" s="122"/>
    </row>
    <row r="254" spans="1:20" s="123" customFormat="1" ht="141.75" x14ac:dyDescent="0.25">
      <c r="A254" s="72">
        <v>237</v>
      </c>
      <c r="B254" s="125" t="s">
        <v>88</v>
      </c>
      <c r="C254" s="109" t="s">
        <v>59</v>
      </c>
      <c r="D254" s="125" t="s">
        <v>73</v>
      </c>
      <c r="E254" s="125" t="s">
        <v>73</v>
      </c>
      <c r="F254" s="209">
        <v>6110309900</v>
      </c>
      <c r="G254" s="109" t="s">
        <v>60</v>
      </c>
      <c r="H254" s="109" t="s">
        <v>41</v>
      </c>
      <c r="I254" s="125">
        <v>220</v>
      </c>
      <c r="J254" s="74">
        <f t="shared" si="18"/>
        <v>4.1099999999999994</v>
      </c>
      <c r="K254" s="74">
        <f t="shared" si="19"/>
        <v>904.2</v>
      </c>
      <c r="L254" s="110">
        <f t="shared" si="20"/>
        <v>0.9002433090024331</v>
      </c>
      <c r="M254" s="74">
        <f t="shared" si="21"/>
        <v>0.41</v>
      </c>
      <c r="N254" s="74">
        <f t="shared" si="22"/>
        <v>90.2</v>
      </c>
      <c r="O254" s="73" t="s">
        <v>74</v>
      </c>
      <c r="P254" s="209">
        <v>1</v>
      </c>
      <c r="Q254" s="127">
        <f t="shared" si="23"/>
        <v>34.68</v>
      </c>
      <c r="R254" s="129">
        <v>36.5</v>
      </c>
      <c r="S254" s="220">
        <v>26.02</v>
      </c>
      <c r="T254" s="122"/>
    </row>
    <row r="255" spans="1:20" s="123" customFormat="1" ht="141.75" x14ac:dyDescent="0.25">
      <c r="A255" s="72">
        <v>238</v>
      </c>
      <c r="B255" s="125" t="s">
        <v>315</v>
      </c>
      <c r="C255" s="109" t="s">
        <v>59</v>
      </c>
      <c r="D255" s="125" t="s">
        <v>351</v>
      </c>
      <c r="E255" s="125" t="s">
        <v>351</v>
      </c>
      <c r="F255" s="109">
        <v>6110901000</v>
      </c>
      <c r="G255" s="125" t="s">
        <v>60</v>
      </c>
      <c r="H255" s="109" t="s">
        <v>41</v>
      </c>
      <c r="I255" s="125">
        <v>40</v>
      </c>
      <c r="J255" s="74">
        <f t="shared" si="18"/>
        <v>0.38</v>
      </c>
      <c r="K255" s="74">
        <f t="shared" si="19"/>
        <v>15.2</v>
      </c>
      <c r="L255" s="110">
        <f t="shared" si="20"/>
        <v>0.89473684210526316</v>
      </c>
      <c r="M255" s="74">
        <f t="shared" si="21"/>
        <v>0.04</v>
      </c>
      <c r="N255" s="74">
        <f t="shared" si="22"/>
        <v>1.6</v>
      </c>
      <c r="O255" s="73" t="s">
        <v>74</v>
      </c>
      <c r="P255" s="209">
        <v>1</v>
      </c>
      <c r="Q255" s="127">
        <f t="shared" si="23"/>
        <v>7.03</v>
      </c>
      <c r="R255" s="129">
        <v>7.4</v>
      </c>
      <c r="S255" s="118">
        <v>2.14</v>
      </c>
      <c r="T255" s="122"/>
    </row>
    <row r="256" spans="1:20" s="123" customFormat="1" ht="94.5" x14ac:dyDescent="0.25">
      <c r="A256" s="72">
        <v>239</v>
      </c>
      <c r="B256" s="125" t="s">
        <v>316</v>
      </c>
      <c r="C256" s="109" t="s">
        <v>59</v>
      </c>
      <c r="D256" s="125" t="s">
        <v>350</v>
      </c>
      <c r="E256" s="125" t="s">
        <v>350</v>
      </c>
      <c r="F256" s="125">
        <v>6202121000</v>
      </c>
      <c r="G256" s="125" t="s">
        <v>60</v>
      </c>
      <c r="H256" s="109" t="s">
        <v>41</v>
      </c>
      <c r="I256" s="125">
        <v>1</v>
      </c>
      <c r="J256" s="74">
        <f t="shared" si="18"/>
        <v>9.129999999999999</v>
      </c>
      <c r="K256" s="74">
        <f t="shared" si="19"/>
        <v>9.1300000000000008</v>
      </c>
      <c r="L256" s="110">
        <f t="shared" si="20"/>
        <v>0.90032858707557506</v>
      </c>
      <c r="M256" s="74">
        <f t="shared" si="21"/>
        <v>0.91</v>
      </c>
      <c r="N256" s="74">
        <f t="shared" si="22"/>
        <v>0.91</v>
      </c>
      <c r="O256" s="73" t="s">
        <v>74</v>
      </c>
      <c r="P256" s="209">
        <v>1</v>
      </c>
      <c r="Q256" s="127">
        <f t="shared" si="23"/>
        <v>0.48</v>
      </c>
      <c r="R256" s="129">
        <v>0.5</v>
      </c>
      <c r="S256" s="220">
        <v>19.02</v>
      </c>
      <c r="T256" s="122"/>
    </row>
    <row r="257" spans="1:20" s="123" customFormat="1" ht="110.25" x14ac:dyDescent="0.25">
      <c r="A257" s="72">
        <v>240</v>
      </c>
      <c r="B257" s="125" t="s">
        <v>317</v>
      </c>
      <c r="C257" s="109" t="s">
        <v>59</v>
      </c>
      <c r="D257" s="124" t="s">
        <v>366</v>
      </c>
      <c r="E257" s="124" t="s">
        <v>366</v>
      </c>
      <c r="F257" s="207">
        <v>6202930000</v>
      </c>
      <c r="G257" s="109" t="s">
        <v>60</v>
      </c>
      <c r="H257" s="109" t="s">
        <v>41</v>
      </c>
      <c r="I257" s="124">
        <v>13</v>
      </c>
      <c r="J257" s="74">
        <f t="shared" si="18"/>
        <v>7.6099999999999994</v>
      </c>
      <c r="K257" s="74">
        <f t="shared" si="19"/>
        <v>98.93</v>
      </c>
      <c r="L257" s="110">
        <f t="shared" si="20"/>
        <v>0.90013140604467801</v>
      </c>
      <c r="M257" s="74">
        <f t="shared" si="21"/>
        <v>0.76</v>
      </c>
      <c r="N257" s="74">
        <f t="shared" si="22"/>
        <v>9.8800000000000008</v>
      </c>
      <c r="O257" s="73" t="s">
        <v>74</v>
      </c>
      <c r="P257" s="209" t="s">
        <v>53</v>
      </c>
      <c r="Q257" s="127">
        <f t="shared" si="23"/>
        <v>3.8</v>
      </c>
      <c r="R257" s="128">
        <v>4</v>
      </c>
      <c r="S257" s="118">
        <v>26.02</v>
      </c>
      <c r="T257" s="122"/>
    </row>
    <row r="258" spans="1:20" s="123" customFormat="1" ht="126" x14ac:dyDescent="0.25">
      <c r="A258" s="72">
        <v>241</v>
      </c>
      <c r="B258" s="125" t="s">
        <v>318</v>
      </c>
      <c r="C258" s="109" t="s">
        <v>59</v>
      </c>
      <c r="D258" s="124" t="s">
        <v>64</v>
      </c>
      <c r="E258" s="124" t="s">
        <v>64</v>
      </c>
      <c r="F258" s="207">
        <v>6202930000</v>
      </c>
      <c r="G258" s="109" t="s">
        <v>60</v>
      </c>
      <c r="H258" s="109" t="s">
        <v>41</v>
      </c>
      <c r="I258" s="124">
        <v>40</v>
      </c>
      <c r="J258" s="74">
        <f t="shared" si="18"/>
        <v>10.14</v>
      </c>
      <c r="K258" s="74">
        <f t="shared" si="19"/>
        <v>405.6</v>
      </c>
      <c r="L258" s="110">
        <f t="shared" si="20"/>
        <v>0.90039447731755429</v>
      </c>
      <c r="M258" s="74">
        <f t="shared" si="21"/>
        <v>1.01</v>
      </c>
      <c r="N258" s="74">
        <f t="shared" si="22"/>
        <v>40.4</v>
      </c>
      <c r="O258" s="73" t="s">
        <v>74</v>
      </c>
      <c r="P258" s="209">
        <v>1</v>
      </c>
      <c r="Q258" s="127">
        <f t="shared" si="23"/>
        <v>15.58</v>
      </c>
      <c r="R258" s="128">
        <v>16.399999999999999</v>
      </c>
      <c r="S258" s="220">
        <v>26.02</v>
      </c>
      <c r="T258" s="122"/>
    </row>
    <row r="259" spans="1:20" s="123" customFormat="1" ht="126" x14ac:dyDescent="0.25">
      <c r="A259" s="72">
        <v>242</v>
      </c>
      <c r="B259" s="125" t="s">
        <v>92</v>
      </c>
      <c r="C259" s="109" t="s">
        <v>59</v>
      </c>
      <c r="D259" s="124" t="s">
        <v>66</v>
      </c>
      <c r="E259" s="124" t="s">
        <v>66</v>
      </c>
      <c r="F259" s="109">
        <v>6204329000</v>
      </c>
      <c r="G259" s="109" t="s">
        <v>60</v>
      </c>
      <c r="H259" s="109" t="s">
        <v>41</v>
      </c>
      <c r="I259" s="124">
        <v>72</v>
      </c>
      <c r="J259" s="74">
        <f t="shared" si="18"/>
        <v>6.2799999999999994</v>
      </c>
      <c r="K259" s="74">
        <f t="shared" si="19"/>
        <v>452.16</v>
      </c>
      <c r="L259" s="110">
        <f t="shared" si="20"/>
        <v>0.89968152866242035</v>
      </c>
      <c r="M259" s="74">
        <f t="shared" si="21"/>
        <v>0.63</v>
      </c>
      <c r="N259" s="74">
        <f t="shared" si="22"/>
        <v>45.36</v>
      </c>
      <c r="O259" s="73" t="s">
        <v>74</v>
      </c>
      <c r="P259" s="209">
        <v>1</v>
      </c>
      <c r="Q259" s="127">
        <f t="shared" si="23"/>
        <v>23.75</v>
      </c>
      <c r="R259" s="128">
        <v>25</v>
      </c>
      <c r="S259" s="118">
        <v>19.02</v>
      </c>
      <c r="T259" s="122"/>
    </row>
    <row r="260" spans="1:20" s="123" customFormat="1" ht="110.25" x14ac:dyDescent="0.25">
      <c r="A260" s="72">
        <v>243</v>
      </c>
      <c r="B260" s="125" t="s">
        <v>319</v>
      </c>
      <c r="C260" s="109" t="s">
        <v>59</v>
      </c>
      <c r="D260" s="125" t="s">
        <v>362</v>
      </c>
      <c r="E260" s="125" t="s">
        <v>362</v>
      </c>
      <c r="F260" s="109">
        <v>6204329000</v>
      </c>
      <c r="G260" s="109" t="s">
        <v>60</v>
      </c>
      <c r="H260" s="109" t="s">
        <v>41</v>
      </c>
      <c r="I260" s="125">
        <v>76</v>
      </c>
      <c r="J260" s="74">
        <f t="shared" si="18"/>
        <v>8.33</v>
      </c>
      <c r="K260" s="74">
        <f t="shared" si="19"/>
        <v>633.08000000000004</v>
      </c>
      <c r="L260" s="110">
        <f t="shared" si="20"/>
        <v>0.9003601440576231</v>
      </c>
      <c r="M260" s="74">
        <f t="shared" si="21"/>
        <v>0.83</v>
      </c>
      <c r="N260" s="74">
        <f t="shared" si="22"/>
        <v>63.08</v>
      </c>
      <c r="O260" s="73" t="s">
        <v>74</v>
      </c>
      <c r="P260" s="209">
        <v>1</v>
      </c>
      <c r="Q260" s="127">
        <f t="shared" si="23"/>
        <v>33.25</v>
      </c>
      <c r="R260" s="129">
        <v>35</v>
      </c>
      <c r="S260" s="220">
        <v>19.02</v>
      </c>
      <c r="T260" s="122"/>
    </row>
    <row r="261" spans="1:20" s="123" customFormat="1" ht="126" x14ac:dyDescent="0.25">
      <c r="A261" s="72">
        <v>244</v>
      </c>
      <c r="B261" s="125" t="s">
        <v>320</v>
      </c>
      <c r="C261" s="109" t="s">
        <v>59</v>
      </c>
      <c r="D261" s="125" t="s">
        <v>66</v>
      </c>
      <c r="E261" s="125" t="s">
        <v>66</v>
      </c>
      <c r="F261" s="125">
        <v>6204339000</v>
      </c>
      <c r="G261" s="109" t="s">
        <v>60</v>
      </c>
      <c r="H261" s="109" t="s">
        <v>41</v>
      </c>
      <c r="I261" s="109">
        <v>5</v>
      </c>
      <c r="J261" s="74">
        <f t="shared" si="18"/>
        <v>6.52</v>
      </c>
      <c r="K261" s="74">
        <f t="shared" si="19"/>
        <v>32.6</v>
      </c>
      <c r="L261" s="110">
        <f t="shared" si="20"/>
        <v>0.90030674846625769</v>
      </c>
      <c r="M261" s="74">
        <f t="shared" si="21"/>
        <v>0.65</v>
      </c>
      <c r="N261" s="74">
        <f t="shared" si="22"/>
        <v>3.25</v>
      </c>
      <c r="O261" s="73" t="s">
        <v>74</v>
      </c>
      <c r="P261" s="209">
        <v>1</v>
      </c>
      <c r="Q261" s="127">
        <f t="shared" si="23"/>
        <v>1.9</v>
      </c>
      <c r="R261" s="120">
        <v>2</v>
      </c>
      <c r="S261" s="118">
        <v>17.14</v>
      </c>
      <c r="T261" s="122"/>
    </row>
    <row r="262" spans="1:20" s="123" customFormat="1" ht="94.5" x14ac:dyDescent="0.25">
      <c r="A262" s="72">
        <v>245</v>
      </c>
      <c r="B262" s="125" t="s">
        <v>321</v>
      </c>
      <c r="C262" s="109" t="s">
        <v>59</v>
      </c>
      <c r="D262" s="125" t="s">
        <v>367</v>
      </c>
      <c r="E262" s="125" t="s">
        <v>367</v>
      </c>
      <c r="F262" s="125">
        <v>6204339000</v>
      </c>
      <c r="G262" s="125" t="s">
        <v>60</v>
      </c>
      <c r="H262" s="109" t="s">
        <v>41</v>
      </c>
      <c r="I262" s="125">
        <v>15</v>
      </c>
      <c r="J262" s="74">
        <f t="shared" si="18"/>
        <v>3.59</v>
      </c>
      <c r="K262" s="74">
        <f t="shared" si="19"/>
        <v>53.85</v>
      </c>
      <c r="L262" s="110">
        <f t="shared" si="20"/>
        <v>0.89972144846796653</v>
      </c>
      <c r="M262" s="74">
        <f t="shared" si="21"/>
        <v>0.36</v>
      </c>
      <c r="N262" s="74">
        <f t="shared" si="22"/>
        <v>5.4</v>
      </c>
      <c r="O262" s="73" t="s">
        <v>74</v>
      </c>
      <c r="P262" s="209" t="s">
        <v>53</v>
      </c>
      <c r="Q262" s="127">
        <f t="shared" si="23"/>
        <v>3.1399999999999997</v>
      </c>
      <c r="R262" s="129">
        <v>3.3</v>
      </c>
      <c r="S262" s="220">
        <v>17.14</v>
      </c>
      <c r="T262" s="122"/>
    </row>
    <row r="263" spans="1:20" s="123" customFormat="1" ht="94.5" x14ac:dyDescent="0.25">
      <c r="A263" s="72">
        <v>246</v>
      </c>
      <c r="B263" s="125" t="s">
        <v>321</v>
      </c>
      <c r="C263" s="109" t="s">
        <v>59</v>
      </c>
      <c r="D263" s="125" t="s">
        <v>368</v>
      </c>
      <c r="E263" s="125" t="s">
        <v>368</v>
      </c>
      <c r="F263" s="125">
        <v>6204339000</v>
      </c>
      <c r="G263" s="125" t="s">
        <v>60</v>
      </c>
      <c r="H263" s="109" t="s">
        <v>41</v>
      </c>
      <c r="I263" s="125">
        <v>140</v>
      </c>
      <c r="J263" s="74">
        <f t="shared" si="18"/>
        <v>4.3099999999999996</v>
      </c>
      <c r="K263" s="74">
        <f t="shared" si="19"/>
        <v>603.4</v>
      </c>
      <c r="L263" s="110">
        <f t="shared" si="20"/>
        <v>0.90023201856148494</v>
      </c>
      <c r="M263" s="74">
        <f t="shared" si="21"/>
        <v>0.43</v>
      </c>
      <c r="N263" s="74">
        <f t="shared" si="22"/>
        <v>60.2</v>
      </c>
      <c r="O263" s="73" t="s">
        <v>74</v>
      </c>
      <c r="P263" s="209" t="s">
        <v>53</v>
      </c>
      <c r="Q263" s="127">
        <f t="shared" si="23"/>
        <v>35.15</v>
      </c>
      <c r="R263" s="129">
        <v>37</v>
      </c>
      <c r="S263" s="118">
        <v>17.14</v>
      </c>
      <c r="T263" s="122"/>
    </row>
    <row r="264" spans="1:20" s="123" customFormat="1" ht="94.5" x14ac:dyDescent="0.25">
      <c r="A264" s="72">
        <v>247</v>
      </c>
      <c r="B264" s="125" t="s">
        <v>321</v>
      </c>
      <c r="C264" s="109" t="s">
        <v>59</v>
      </c>
      <c r="D264" s="125" t="s">
        <v>368</v>
      </c>
      <c r="E264" s="125" t="s">
        <v>368</v>
      </c>
      <c r="F264" s="125">
        <v>6204339000</v>
      </c>
      <c r="G264" s="125" t="s">
        <v>60</v>
      </c>
      <c r="H264" s="109" t="s">
        <v>41</v>
      </c>
      <c r="I264" s="125">
        <v>198</v>
      </c>
      <c r="J264" s="74">
        <f t="shared" si="18"/>
        <v>4.3099999999999996</v>
      </c>
      <c r="K264" s="74">
        <f t="shared" si="19"/>
        <v>853.38</v>
      </c>
      <c r="L264" s="110">
        <f t="shared" si="20"/>
        <v>0.90023201856148494</v>
      </c>
      <c r="M264" s="74">
        <f t="shared" si="21"/>
        <v>0.43</v>
      </c>
      <c r="N264" s="74">
        <f t="shared" si="22"/>
        <v>85.14</v>
      </c>
      <c r="O264" s="73" t="s">
        <v>74</v>
      </c>
      <c r="P264" s="209">
        <v>1</v>
      </c>
      <c r="Q264" s="127">
        <f t="shared" si="23"/>
        <v>49.69</v>
      </c>
      <c r="R264" s="129">
        <v>52.3</v>
      </c>
      <c r="S264" s="220">
        <v>17.14</v>
      </c>
      <c r="T264" s="122"/>
    </row>
    <row r="265" spans="1:20" s="123" customFormat="1" ht="126" x14ac:dyDescent="0.25">
      <c r="A265" s="72">
        <v>248</v>
      </c>
      <c r="B265" s="125" t="s">
        <v>93</v>
      </c>
      <c r="C265" s="109" t="s">
        <v>59</v>
      </c>
      <c r="D265" s="124" t="s">
        <v>362</v>
      </c>
      <c r="E265" s="124" t="s">
        <v>362</v>
      </c>
      <c r="F265" s="210">
        <v>6204391900</v>
      </c>
      <c r="G265" s="109" t="s">
        <v>60</v>
      </c>
      <c r="H265" s="109" t="s">
        <v>41</v>
      </c>
      <c r="I265" s="124">
        <v>60</v>
      </c>
      <c r="J265" s="74">
        <f t="shared" si="18"/>
        <v>11.42</v>
      </c>
      <c r="K265" s="74">
        <f t="shared" si="19"/>
        <v>685.2</v>
      </c>
      <c r="L265" s="110">
        <f t="shared" si="20"/>
        <v>0.90017513134851135</v>
      </c>
      <c r="M265" s="74">
        <f t="shared" si="21"/>
        <v>1.1399999999999999</v>
      </c>
      <c r="N265" s="74">
        <f t="shared" si="22"/>
        <v>68.400000000000006</v>
      </c>
      <c r="O265" s="73" t="s">
        <v>74</v>
      </c>
      <c r="P265" s="209">
        <v>1</v>
      </c>
      <c r="Q265" s="127">
        <f t="shared" si="23"/>
        <v>26.32</v>
      </c>
      <c r="R265" s="128">
        <v>27.7</v>
      </c>
      <c r="S265" s="118">
        <v>26.02</v>
      </c>
      <c r="T265" s="122"/>
    </row>
    <row r="266" spans="1:20" s="123" customFormat="1" ht="126" x14ac:dyDescent="0.25">
      <c r="A266" s="72">
        <v>249</v>
      </c>
      <c r="B266" s="125" t="s">
        <v>93</v>
      </c>
      <c r="C266" s="109" t="s">
        <v>59</v>
      </c>
      <c r="D266" s="124" t="s">
        <v>290</v>
      </c>
      <c r="E266" s="124" t="s">
        <v>290</v>
      </c>
      <c r="F266" s="210">
        <v>6204391900</v>
      </c>
      <c r="G266" s="109" t="s">
        <v>60</v>
      </c>
      <c r="H266" s="109" t="s">
        <v>41</v>
      </c>
      <c r="I266" s="124">
        <v>60</v>
      </c>
      <c r="J266" s="74">
        <f t="shared" si="18"/>
        <v>9.44</v>
      </c>
      <c r="K266" s="74">
        <f t="shared" si="19"/>
        <v>566.4</v>
      </c>
      <c r="L266" s="110">
        <f t="shared" si="20"/>
        <v>0.90042372881355937</v>
      </c>
      <c r="M266" s="74">
        <f t="shared" si="21"/>
        <v>0.94</v>
      </c>
      <c r="N266" s="74">
        <f t="shared" si="22"/>
        <v>56.4</v>
      </c>
      <c r="O266" s="73" t="s">
        <v>74</v>
      </c>
      <c r="P266" s="209">
        <v>1</v>
      </c>
      <c r="Q266" s="127">
        <f t="shared" si="23"/>
        <v>21.76</v>
      </c>
      <c r="R266" s="128">
        <v>22.9</v>
      </c>
      <c r="S266" s="220">
        <v>26.02</v>
      </c>
      <c r="T266" s="122"/>
    </row>
    <row r="267" spans="1:20" s="123" customFormat="1" ht="84" customHeight="1" x14ac:dyDescent="0.25">
      <c r="A267" s="72">
        <v>250</v>
      </c>
      <c r="B267" s="125" t="s">
        <v>93</v>
      </c>
      <c r="C267" s="109" t="s">
        <v>59</v>
      </c>
      <c r="D267" s="124" t="s">
        <v>362</v>
      </c>
      <c r="E267" s="124" t="s">
        <v>362</v>
      </c>
      <c r="F267" s="210">
        <v>6204391900</v>
      </c>
      <c r="G267" s="109" t="s">
        <v>60</v>
      </c>
      <c r="H267" s="109" t="s">
        <v>41</v>
      </c>
      <c r="I267" s="124">
        <v>80</v>
      </c>
      <c r="J267" s="74">
        <f t="shared" si="18"/>
        <v>10.54</v>
      </c>
      <c r="K267" s="74">
        <f t="shared" si="19"/>
        <v>843.2</v>
      </c>
      <c r="L267" s="110">
        <f t="shared" si="20"/>
        <v>0.90037950664136623</v>
      </c>
      <c r="M267" s="74">
        <f t="shared" si="21"/>
        <v>1.05</v>
      </c>
      <c r="N267" s="74">
        <f t="shared" si="22"/>
        <v>84</v>
      </c>
      <c r="O267" s="73" t="s">
        <v>74</v>
      </c>
      <c r="P267" s="209">
        <v>1</v>
      </c>
      <c r="Q267" s="127">
        <f t="shared" si="23"/>
        <v>32.4</v>
      </c>
      <c r="R267" s="128">
        <v>34.1</v>
      </c>
      <c r="S267" s="118">
        <v>26.02</v>
      </c>
      <c r="T267" s="122"/>
    </row>
    <row r="268" spans="1:20" s="123" customFormat="1" ht="126" x14ac:dyDescent="0.25">
      <c r="A268" s="72">
        <v>251</v>
      </c>
      <c r="B268" s="125" t="s">
        <v>93</v>
      </c>
      <c r="C268" s="109" t="s">
        <v>59</v>
      </c>
      <c r="D268" s="124" t="s">
        <v>362</v>
      </c>
      <c r="E268" s="124" t="s">
        <v>362</v>
      </c>
      <c r="F268" s="210">
        <v>6204391900</v>
      </c>
      <c r="G268" s="109" t="s">
        <v>60</v>
      </c>
      <c r="H268" s="109" t="s">
        <v>41</v>
      </c>
      <c r="I268" s="124">
        <v>90</v>
      </c>
      <c r="J268" s="74">
        <f t="shared" si="18"/>
        <v>9.98</v>
      </c>
      <c r="K268" s="74">
        <f t="shared" si="19"/>
        <v>898.2</v>
      </c>
      <c r="L268" s="110">
        <f t="shared" si="20"/>
        <v>0.8997995991983968</v>
      </c>
      <c r="M268" s="74">
        <f t="shared" si="21"/>
        <v>1</v>
      </c>
      <c r="N268" s="74">
        <f t="shared" si="22"/>
        <v>90</v>
      </c>
      <c r="O268" s="73" t="s">
        <v>74</v>
      </c>
      <c r="P268" s="209">
        <v>1</v>
      </c>
      <c r="Q268" s="127">
        <f t="shared" si="23"/>
        <v>34.489999999999995</v>
      </c>
      <c r="R268" s="128">
        <v>36.299999999999997</v>
      </c>
      <c r="S268" s="220">
        <v>26.02</v>
      </c>
      <c r="T268" s="122"/>
    </row>
    <row r="269" spans="1:20" s="123" customFormat="1" ht="110.25" x14ac:dyDescent="0.25">
      <c r="A269" s="72">
        <v>252</v>
      </c>
      <c r="B269" s="125" t="s">
        <v>322</v>
      </c>
      <c r="C269" s="109" t="s">
        <v>59</v>
      </c>
      <c r="D269" s="124" t="s">
        <v>362</v>
      </c>
      <c r="E269" s="124" t="s">
        <v>362</v>
      </c>
      <c r="F269" s="210">
        <v>6204391900</v>
      </c>
      <c r="G269" s="109" t="s">
        <v>60</v>
      </c>
      <c r="H269" s="109" t="s">
        <v>41</v>
      </c>
      <c r="I269" s="124">
        <v>90</v>
      </c>
      <c r="J269" s="74">
        <f t="shared" si="18"/>
        <v>9.73</v>
      </c>
      <c r="K269" s="74">
        <f t="shared" si="19"/>
        <v>875.7</v>
      </c>
      <c r="L269" s="110">
        <f t="shared" si="20"/>
        <v>0.90030832476875644</v>
      </c>
      <c r="M269" s="74">
        <f t="shared" si="21"/>
        <v>0.97</v>
      </c>
      <c r="N269" s="74">
        <f t="shared" si="22"/>
        <v>87.3</v>
      </c>
      <c r="O269" s="73" t="s">
        <v>74</v>
      </c>
      <c r="P269" s="209">
        <v>1</v>
      </c>
      <c r="Q269" s="127">
        <f t="shared" si="23"/>
        <v>33.630000000000003</v>
      </c>
      <c r="R269" s="128">
        <v>35.4</v>
      </c>
      <c r="S269" s="118">
        <v>26.02</v>
      </c>
      <c r="T269" s="122"/>
    </row>
    <row r="270" spans="1:20" s="123" customFormat="1" ht="126" x14ac:dyDescent="0.25">
      <c r="A270" s="72">
        <v>253</v>
      </c>
      <c r="B270" s="125" t="s">
        <v>93</v>
      </c>
      <c r="C270" s="109" t="s">
        <v>59</v>
      </c>
      <c r="D270" s="109" t="s">
        <v>362</v>
      </c>
      <c r="E270" s="109" t="s">
        <v>362</v>
      </c>
      <c r="F270" s="210">
        <v>6204391900</v>
      </c>
      <c r="G270" s="109" t="s">
        <v>60</v>
      </c>
      <c r="H270" s="109" t="s">
        <v>41</v>
      </c>
      <c r="I270" s="109">
        <v>90</v>
      </c>
      <c r="J270" s="74">
        <f t="shared" si="18"/>
        <v>13.79</v>
      </c>
      <c r="K270" s="74">
        <f t="shared" si="19"/>
        <v>1241.0999999999999</v>
      </c>
      <c r="L270" s="110">
        <f t="shared" si="20"/>
        <v>0.89992748368382891</v>
      </c>
      <c r="M270" s="74">
        <f t="shared" si="21"/>
        <v>1.38</v>
      </c>
      <c r="N270" s="74">
        <f t="shared" si="22"/>
        <v>124.2</v>
      </c>
      <c r="O270" s="73" t="s">
        <v>74</v>
      </c>
      <c r="P270" s="209">
        <v>1</v>
      </c>
      <c r="Q270" s="127">
        <f t="shared" si="23"/>
        <v>47.69</v>
      </c>
      <c r="R270" s="120">
        <v>50.2</v>
      </c>
      <c r="S270" s="220">
        <v>26.02</v>
      </c>
      <c r="T270" s="122"/>
    </row>
    <row r="271" spans="1:20" s="123" customFormat="1" ht="126" x14ac:dyDescent="0.25">
      <c r="A271" s="72">
        <v>254</v>
      </c>
      <c r="B271" s="125" t="s">
        <v>93</v>
      </c>
      <c r="C271" s="109" t="s">
        <v>59</v>
      </c>
      <c r="D271" s="124" t="s">
        <v>362</v>
      </c>
      <c r="E271" s="124" t="s">
        <v>362</v>
      </c>
      <c r="F271" s="210">
        <v>6204391900</v>
      </c>
      <c r="G271" s="109" t="s">
        <v>60</v>
      </c>
      <c r="H271" s="109" t="s">
        <v>41</v>
      </c>
      <c r="I271" s="124">
        <v>90</v>
      </c>
      <c r="J271" s="74">
        <f t="shared" si="18"/>
        <v>9.89</v>
      </c>
      <c r="K271" s="74">
        <f t="shared" si="19"/>
        <v>890.1</v>
      </c>
      <c r="L271" s="110">
        <f t="shared" si="20"/>
        <v>0.8998988877654196</v>
      </c>
      <c r="M271" s="74">
        <f t="shared" si="21"/>
        <v>0.99</v>
      </c>
      <c r="N271" s="74">
        <f t="shared" si="22"/>
        <v>89.1</v>
      </c>
      <c r="O271" s="73" t="s">
        <v>74</v>
      </c>
      <c r="P271" s="209">
        <v>1</v>
      </c>
      <c r="Q271" s="127">
        <f t="shared" si="23"/>
        <v>34.200000000000003</v>
      </c>
      <c r="R271" s="128">
        <v>36</v>
      </c>
      <c r="S271" s="118">
        <v>26.02</v>
      </c>
      <c r="T271" s="122"/>
    </row>
    <row r="272" spans="1:20" s="123" customFormat="1" ht="126" x14ac:dyDescent="0.25">
      <c r="A272" s="72">
        <v>255</v>
      </c>
      <c r="B272" s="125" t="s">
        <v>93</v>
      </c>
      <c r="C272" s="109" t="s">
        <v>59</v>
      </c>
      <c r="D272" s="109" t="s">
        <v>362</v>
      </c>
      <c r="E272" s="109" t="s">
        <v>362</v>
      </c>
      <c r="F272" s="210">
        <v>6204391900</v>
      </c>
      <c r="G272" s="109" t="s">
        <v>60</v>
      </c>
      <c r="H272" s="109" t="s">
        <v>41</v>
      </c>
      <c r="I272" s="109">
        <v>95</v>
      </c>
      <c r="J272" s="74">
        <f t="shared" si="18"/>
        <v>13.54</v>
      </c>
      <c r="K272" s="74">
        <f t="shared" si="19"/>
        <v>1286.3</v>
      </c>
      <c r="L272" s="110">
        <f t="shared" si="20"/>
        <v>0.90029542097488924</v>
      </c>
      <c r="M272" s="74">
        <f t="shared" si="21"/>
        <v>1.35</v>
      </c>
      <c r="N272" s="74">
        <f t="shared" si="22"/>
        <v>128.25</v>
      </c>
      <c r="O272" s="73" t="s">
        <v>74</v>
      </c>
      <c r="P272" s="209">
        <v>1</v>
      </c>
      <c r="Q272" s="127">
        <f t="shared" si="23"/>
        <v>49.4</v>
      </c>
      <c r="R272" s="120">
        <v>52</v>
      </c>
      <c r="S272" s="220">
        <v>26.02</v>
      </c>
      <c r="T272" s="122"/>
    </row>
    <row r="273" spans="1:20" s="123" customFormat="1" ht="157.5" x14ac:dyDescent="0.25">
      <c r="A273" s="72">
        <v>256</v>
      </c>
      <c r="B273" s="125" t="s">
        <v>323</v>
      </c>
      <c r="C273" s="109" t="s">
        <v>59</v>
      </c>
      <c r="D273" s="124" t="s">
        <v>362</v>
      </c>
      <c r="E273" s="124" t="s">
        <v>362</v>
      </c>
      <c r="F273" s="210">
        <v>6204391900</v>
      </c>
      <c r="G273" s="109" t="s">
        <v>60</v>
      </c>
      <c r="H273" s="109" t="s">
        <v>41</v>
      </c>
      <c r="I273" s="124">
        <v>120</v>
      </c>
      <c r="J273" s="74">
        <f t="shared" si="18"/>
        <v>9.07</v>
      </c>
      <c r="K273" s="74">
        <f t="shared" si="19"/>
        <v>1088.4000000000001</v>
      </c>
      <c r="L273" s="110">
        <f t="shared" si="20"/>
        <v>0.89966923925027564</v>
      </c>
      <c r="M273" s="74">
        <f t="shared" si="21"/>
        <v>0.91</v>
      </c>
      <c r="N273" s="74">
        <f t="shared" si="22"/>
        <v>109.2</v>
      </c>
      <c r="O273" s="73" t="s">
        <v>74</v>
      </c>
      <c r="P273" s="209">
        <v>1</v>
      </c>
      <c r="Q273" s="127">
        <f t="shared" si="23"/>
        <v>41.8</v>
      </c>
      <c r="R273" s="128">
        <v>44</v>
      </c>
      <c r="S273" s="118">
        <v>26.02</v>
      </c>
      <c r="T273" s="122"/>
    </row>
    <row r="274" spans="1:20" s="123" customFormat="1" ht="157.5" x14ac:dyDescent="0.25">
      <c r="A274" s="72">
        <v>257</v>
      </c>
      <c r="B274" s="125" t="s">
        <v>323</v>
      </c>
      <c r="C274" s="109" t="s">
        <v>59</v>
      </c>
      <c r="D274" s="124" t="s">
        <v>362</v>
      </c>
      <c r="E274" s="124" t="s">
        <v>362</v>
      </c>
      <c r="F274" s="210">
        <v>6204391900</v>
      </c>
      <c r="G274" s="109" t="s">
        <v>60</v>
      </c>
      <c r="H274" s="109" t="s">
        <v>41</v>
      </c>
      <c r="I274" s="124">
        <v>140</v>
      </c>
      <c r="J274" s="74">
        <f t="shared" ref="J274:J319" si="24">ROUNDUP(S274*Q274/I274,2)</f>
        <v>6.49</v>
      </c>
      <c r="K274" s="74">
        <f t="shared" ref="K274:K319" si="25">ROUND(J274*I274,2)</f>
        <v>908.6</v>
      </c>
      <c r="L274" s="110">
        <f t="shared" ref="L274:L319" si="26">1-M274/J274</f>
        <v>0.89984591679506931</v>
      </c>
      <c r="M274" s="74">
        <f t="shared" ref="M274:M319" si="27">ROUND(J274/10,2)</f>
        <v>0.65</v>
      </c>
      <c r="N274" s="74">
        <f t="shared" ref="N274:N319" si="28">ROUND(M274*I274,2)</f>
        <v>91</v>
      </c>
      <c r="O274" s="73" t="s">
        <v>74</v>
      </c>
      <c r="P274" s="209">
        <v>1</v>
      </c>
      <c r="Q274" s="127">
        <f t="shared" ref="Q274:Q319" si="29">ROUNDUP(R274*0.95,2)</f>
        <v>34.869999999999997</v>
      </c>
      <c r="R274" s="128">
        <v>36.700000000000003</v>
      </c>
      <c r="S274" s="220">
        <v>26.02</v>
      </c>
      <c r="T274" s="122"/>
    </row>
    <row r="275" spans="1:20" s="123" customFormat="1" ht="126" x14ac:dyDescent="0.25">
      <c r="A275" s="72">
        <v>258</v>
      </c>
      <c r="B275" s="125" t="s">
        <v>324</v>
      </c>
      <c r="C275" s="109" t="s">
        <v>59</v>
      </c>
      <c r="D275" s="125" t="s">
        <v>369</v>
      </c>
      <c r="E275" s="125" t="s">
        <v>369</v>
      </c>
      <c r="F275" s="207">
        <v>6204420000</v>
      </c>
      <c r="G275" s="125" t="s">
        <v>60</v>
      </c>
      <c r="H275" s="109" t="s">
        <v>41</v>
      </c>
      <c r="I275" s="125">
        <v>5</v>
      </c>
      <c r="J275" s="74">
        <f t="shared" si="24"/>
        <v>14.459999999999999</v>
      </c>
      <c r="K275" s="74">
        <f t="shared" si="25"/>
        <v>72.3</v>
      </c>
      <c r="L275" s="110">
        <f t="shared" si="26"/>
        <v>0.89972337482710929</v>
      </c>
      <c r="M275" s="74">
        <f t="shared" si="27"/>
        <v>1.45</v>
      </c>
      <c r="N275" s="74">
        <f t="shared" si="28"/>
        <v>7.25</v>
      </c>
      <c r="O275" s="73" t="s">
        <v>74</v>
      </c>
      <c r="P275" s="209">
        <v>1</v>
      </c>
      <c r="Q275" s="127">
        <f t="shared" si="29"/>
        <v>3.8</v>
      </c>
      <c r="R275" s="129">
        <v>4</v>
      </c>
      <c r="S275" s="118">
        <v>19.02</v>
      </c>
      <c r="T275" s="122"/>
    </row>
    <row r="276" spans="1:20" s="123" customFormat="1" ht="126" x14ac:dyDescent="0.25">
      <c r="A276" s="72">
        <v>259</v>
      </c>
      <c r="B276" s="125" t="s">
        <v>325</v>
      </c>
      <c r="C276" s="109" t="s">
        <v>59</v>
      </c>
      <c r="D276" s="125" t="s">
        <v>66</v>
      </c>
      <c r="E276" s="125" t="s">
        <v>66</v>
      </c>
      <c r="F276" s="207">
        <v>6204420000</v>
      </c>
      <c r="G276" s="109" t="s">
        <v>60</v>
      </c>
      <c r="H276" s="109" t="s">
        <v>41</v>
      </c>
      <c r="I276" s="124">
        <v>6</v>
      </c>
      <c r="J276" s="74">
        <f t="shared" si="24"/>
        <v>6.0299999999999994</v>
      </c>
      <c r="K276" s="74">
        <f t="shared" si="25"/>
        <v>36.18</v>
      </c>
      <c r="L276" s="110">
        <f t="shared" si="26"/>
        <v>0.90049751243781095</v>
      </c>
      <c r="M276" s="74">
        <f t="shared" si="27"/>
        <v>0.6</v>
      </c>
      <c r="N276" s="74">
        <f t="shared" si="28"/>
        <v>3.6</v>
      </c>
      <c r="O276" s="73" t="s">
        <v>74</v>
      </c>
      <c r="P276" s="209" t="s">
        <v>53</v>
      </c>
      <c r="Q276" s="127">
        <f t="shared" si="29"/>
        <v>1.9</v>
      </c>
      <c r="R276" s="128">
        <v>2</v>
      </c>
      <c r="S276" s="220">
        <v>19.02</v>
      </c>
      <c r="T276" s="122"/>
    </row>
    <row r="277" spans="1:20" s="123" customFormat="1" ht="78.75" x14ac:dyDescent="0.25">
      <c r="A277" s="72">
        <v>260</v>
      </c>
      <c r="B277" s="125" t="s">
        <v>326</v>
      </c>
      <c r="C277" s="109" t="s">
        <v>59</v>
      </c>
      <c r="D277" s="125" t="s">
        <v>353</v>
      </c>
      <c r="E277" s="125" t="s">
        <v>353</v>
      </c>
      <c r="F277" s="207">
        <v>6204420000</v>
      </c>
      <c r="G277" s="125" t="s">
        <v>60</v>
      </c>
      <c r="H277" s="109" t="s">
        <v>41</v>
      </c>
      <c r="I277" s="125">
        <v>7</v>
      </c>
      <c r="J277" s="74">
        <f t="shared" si="24"/>
        <v>2.59</v>
      </c>
      <c r="K277" s="74">
        <f t="shared" si="25"/>
        <v>18.13</v>
      </c>
      <c r="L277" s="110">
        <f t="shared" si="26"/>
        <v>0.89961389961389959</v>
      </c>
      <c r="M277" s="74">
        <f t="shared" si="27"/>
        <v>0.26</v>
      </c>
      <c r="N277" s="74">
        <f t="shared" si="28"/>
        <v>1.82</v>
      </c>
      <c r="O277" s="73" t="s">
        <v>74</v>
      </c>
      <c r="P277" s="209" t="s">
        <v>53</v>
      </c>
      <c r="Q277" s="127">
        <f t="shared" si="29"/>
        <v>0.95</v>
      </c>
      <c r="R277" s="129">
        <v>1</v>
      </c>
      <c r="S277" s="118">
        <v>19.02</v>
      </c>
      <c r="T277" s="122"/>
    </row>
    <row r="278" spans="1:20" s="123" customFormat="1" ht="110.25" x14ac:dyDescent="0.25">
      <c r="A278" s="72">
        <v>261</v>
      </c>
      <c r="B278" s="125" t="s">
        <v>327</v>
      </c>
      <c r="C278" s="109" t="s">
        <v>59</v>
      </c>
      <c r="D278" s="125" t="s">
        <v>66</v>
      </c>
      <c r="E278" s="125" t="s">
        <v>66</v>
      </c>
      <c r="F278" s="207">
        <v>6204420000</v>
      </c>
      <c r="G278" s="125" t="s">
        <v>60</v>
      </c>
      <c r="H278" s="109" t="s">
        <v>41</v>
      </c>
      <c r="I278" s="124">
        <v>9</v>
      </c>
      <c r="J278" s="74">
        <f t="shared" si="24"/>
        <v>4.0199999999999996</v>
      </c>
      <c r="K278" s="74">
        <f t="shared" si="25"/>
        <v>36.18</v>
      </c>
      <c r="L278" s="110">
        <f t="shared" si="26"/>
        <v>0.90049751243781095</v>
      </c>
      <c r="M278" s="74">
        <f t="shared" si="27"/>
        <v>0.4</v>
      </c>
      <c r="N278" s="74">
        <f t="shared" si="28"/>
        <v>3.6</v>
      </c>
      <c r="O278" s="73" t="s">
        <v>74</v>
      </c>
      <c r="P278" s="209" t="s">
        <v>53</v>
      </c>
      <c r="Q278" s="127">
        <f t="shared" si="29"/>
        <v>1.9</v>
      </c>
      <c r="R278" s="128">
        <v>2</v>
      </c>
      <c r="S278" s="220">
        <v>19.02</v>
      </c>
      <c r="T278" s="122"/>
    </row>
    <row r="279" spans="1:20" s="123" customFormat="1" ht="94.5" x14ac:dyDescent="0.25">
      <c r="A279" s="72">
        <v>262</v>
      </c>
      <c r="B279" s="125" t="s">
        <v>328</v>
      </c>
      <c r="C279" s="109" t="s">
        <v>59</v>
      </c>
      <c r="D279" s="125" t="s">
        <v>66</v>
      </c>
      <c r="E279" s="125" t="s">
        <v>66</v>
      </c>
      <c r="F279" s="207">
        <v>6204420000</v>
      </c>
      <c r="G279" s="109" t="s">
        <v>60</v>
      </c>
      <c r="H279" s="109" t="s">
        <v>41</v>
      </c>
      <c r="I279" s="109">
        <v>13</v>
      </c>
      <c r="J279" s="74">
        <f t="shared" si="24"/>
        <v>5.56</v>
      </c>
      <c r="K279" s="74">
        <f t="shared" si="25"/>
        <v>72.28</v>
      </c>
      <c r="L279" s="110">
        <f t="shared" si="26"/>
        <v>0.89928057553956831</v>
      </c>
      <c r="M279" s="74">
        <f t="shared" si="27"/>
        <v>0.56000000000000005</v>
      </c>
      <c r="N279" s="74">
        <f t="shared" si="28"/>
        <v>7.28</v>
      </c>
      <c r="O279" s="73" t="s">
        <v>74</v>
      </c>
      <c r="P279" s="209" t="s">
        <v>53</v>
      </c>
      <c r="Q279" s="127">
        <f t="shared" si="29"/>
        <v>3.8</v>
      </c>
      <c r="R279" s="120">
        <v>4</v>
      </c>
      <c r="S279" s="118">
        <v>19.02</v>
      </c>
      <c r="T279" s="122"/>
    </row>
    <row r="280" spans="1:20" s="123" customFormat="1" ht="78.75" x14ac:dyDescent="0.25">
      <c r="A280" s="72">
        <v>263</v>
      </c>
      <c r="B280" s="125" t="s">
        <v>326</v>
      </c>
      <c r="C280" s="109" t="s">
        <v>59</v>
      </c>
      <c r="D280" s="125" t="s">
        <v>66</v>
      </c>
      <c r="E280" s="125" t="s">
        <v>66</v>
      </c>
      <c r="F280" s="207">
        <v>6204420000</v>
      </c>
      <c r="G280" s="109" t="s">
        <v>60</v>
      </c>
      <c r="H280" s="109" t="s">
        <v>41</v>
      </c>
      <c r="I280" s="109">
        <v>32</v>
      </c>
      <c r="J280" s="74">
        <f t="shared" si="24"/>
        <v>5.09</v>
      </c>
      <c r="K280" s="74">
        <f t="shared" si="25"/>
        <v>162.88</v>
      </c>
      <c r="L280" s="110">
        <f t="shared" si="26"/>
        <v>0.89980353634577603</v>
      </c>
      <c r="M280" s="74">
        <f t="shared" si="27"/>
        <v>0.51</v>
      </c>
      <c r="N280" s="74">
        <f t="shared" si="28"/>
        <v>16.32</v>
      </c>
      <c r="O280" s="73" t="s">
        <v>74</v>
      </c>
      <c r="P280" s="209" t="s">
        <v>53</v>
      </c>
      <c r="Q280" s="127">
        <f t="shared" si="29"/>
        <v>8.5500000000000007</v>
      </c>
      <c r="R280" s="120">
        <v>9</v>
      </c>
      <c r="S280" s="220">
        <v>19.02</v>
      </c>
      <c r="T280" s="122"/>
    </row>
    <row r="281" spans="1:20" s="123" customFormat="1" ht="72" customHeight="1" x14ac:dyDescent="0.25">
      <c r="A281" s="72">
        <v>264</v>
      </c>
      <c r="B281" s="125" t="s">
        <v>328</v>
      </c>
      <c r="C281" s="109" t="s">
        <v>59</v>
      </c>
      <c r="D281" s="124" t="s">
        <v>360</v>
      </c>
      <c r="E281" s="124" t="s">
        <v>360</v>
      </c>
      <c r="F281" s="207">
        <v>6204420000</v>
      </c>
      <c r="G281" s="109" t="s">
        <v>60</v>
      </c>
      <c r="H281" s="109" t="s">
        <v>41</v>
      </c>
      <c r="I281" s="124">
        <v>45</v>
      </c>
      <c r="J281" s="74">
        <f t="shared" si="24"/>
        <v>11.65</v>
      </c>
      <c r="K281" s="74">
        <f t="shared" si="25"/>
        <v>524.25</v>
      </c>
      <c r="L281" s="110">
        <f t="shared" si="26"/>
        <v>0.89957081545064377</v>
      </c>
      <c r="M281" s="74">
        <f t="shared" si="27"/>
        <v>1.17</v>
      </c>
      <c r="N281" s="74">
        <f t="shared" si="28"/>
        <v>52.65</v>
      </c>
      <c r="O281" s="73" t="s">
        <v>74</v>
      </c>
      <c r="P281" s="209">
        <v>1</v>
      </c>
      <c r="Q281" s="127">
        <f t="shared" si="29"/>
        <v>27.55</v>
      </c>
      <c r="R281" s="128">
        <v>29</v>
      </c>
      <c r="S281" s="118">
        <v>19.02</v>
      </c>
      <c r="T281" s="122"/>
    </row>
    <row r="282" spans="1:20" s="123" customFormat="1" ht="94.5" x14ac:dyDescent="0.25">
      <c r="A282" s="72">
        <v>265</v>
      </c>
      <c r="B282" s="125" t="s">
        <v>328</v>
      </c>
      <c r="C282" s="109" t="s">
        <v>59</v>
      </c>
      <c r="D282" s="124" t="s">
        <v>370</v>
      </c>
      <c r="E282" s="124" t="s">
        <v>370</v>
      </c>
      <c r="F282" s="207">
        <v>6204420000</v>
      </c>
      <c r="G282" s="109" t="s">
        <v>60</v>
      </c>
      <c r="H282" s="109" t="s">
        <v>41</v>
      </c>
      <c r="I282" s="124">
        <v>60</v>
      </c>
      <c r="J282" s="74">
        <f t="shared" si="24"/>
        <v>12.049999999999999</v>
      </c>
      <c r="K282" s="74">
        <f t="shared" si="25"/>
        <v>723</v>
      </c>
      <c r="L282" s="110">
        <f t="shared" si="26"/>
        <v>0.89958506224066392</v>
      </c>
      <c r="M282" s="74">
        <f t="shared" si="27"/>
        <v>1.21</v>
      </c>
      <c r="N282" s="74">
        <f t="shared" si="28"/>
        <v>72.599999999999994</v>
      </c>
      <c r="O282" s="73" t="s">
        <v>74</v>
      </c>
      <c r="P282" s="209">
        <v>1</v>
      </c>
      <c r="Q282" s="127">
        <f t="shared" si="29"/>
        <v>38</v>
      </c>
      <c r="R282" s="128">
        <v>40</v>
      </c>
      <c r="S282" s="220">
        <v>19.02</v>
      </c>
      <c r="T282" s="122"/>
    </row>
    <row r="283" spans="1:20" s="123" customFormat="1" ht="110.25" x14ac:dyDescent="0.25">
      <c r="A283" s="72">
        <v>266</v>
      </c>
      <c r="B283" s="125" t="s">
        <v>329</v>
      </c>
      <c r="C283" s="109" t="s">
        <v>59</v>
      </c>
      <c r="D283" s="125" t="s">
        <v>66</v>
      </c>
      <c r="E283" s="125" t="s">
        <v>66</v>
      </c>
      <c r="F283" s="210">
        <v>6204430000</v>
      </c>
      <c r="G283" s="109" t="s">
        <v>60</v>
      </c>
      <c r="H283" s="109" t="s">
        <v>41</v>
      </c>
      <c r="I283" s="124">
        <v>8</v>
      </c>
      <c r="J283" s="74">
        <f t="shared" si="24"/>
        <v>5.37</v>
      </c>
      <c r="K283" s="74">
        <f t="shared" si="25"/>
        <v>42.96</v>
      </c>
      <c r="L283" s="110">
        <f t="shared" si="26"/>
        <v>0.8994413407821229</v>
      </c>
      <c r="M283" s="74">
        <f t="shared" si="27"/>
        <v>0.54</v>
      </c>
      <c r="N283" s="74">
        <f t="shared" si="28"/>
        <v>4.32</v>
      </c>
      <c r="O283" s="73" t="s">
        <v>74</v>
      </c>
      <c r="P283" s="209">
        <v>1</v>
      </c>
      <c r="Q283" s="127">
        <f t="shared" si="29"/>
        <v>1.9</v>
      </c>
      <c r="R283" s="128">
        <v>2</v>
      </c>
      <c r="S283" s="118">
        <v>22.6</v>
      </c>
      <c r="T283" s="122"/>
    </row>
    <row r="284" spans="1:20" s="123" customFormat="1" ht="94.5" x14ac:dyDescent="0.25">
      <c r="A284" s="72">
        <v>267</v>
      </c>
      <c r="B284" s="125" t="s">
        <v>330</v>
      </c>
      <c r="C284" s="109" t="s">
        <v>59</v>
      </c>
      <c r="D284" s="109" t="s">
        <v>371</v>
      </c>
      <c r="E284" s="109" t="s">
        <v>371</v>
      </c>
      <c r="F284" s="109">
        <v>6204430000</v>
      </c>
      <c r="G284" s="109" t="s">
        <v>60</v>
      </c>
      <c r="H284" s="109" t="s">
        <v>41</v>
      </c>
      <c r="I284" s="109">
        <v>20</v>
      </c>
      <c r="J284" s="74">
        <f t="shared" si="24"/>
        <v>8.59</v>
      </c>
      <c r="K284" s="74">
        <f t="shared" si="25"/>
        <v>171.8</v>
      </c>
      <c r="L284" s="110">
        <f t="shared" si="26"/>
        <v>0.89988358556461001</v>
      </c>
      <c r="M284" s="74">
        <f t="shared" si="27"/>
        <v>0.86</v>
      </c>
      <c r="N284" s="74">
        <f t="shared" si="28"/>
        <v>17.2</v>
      </c>
      <c r="O284" s="73" t="s">
        <v>74</v>
      </c>
      <c r="P284" s="209" t="s">
        <v>53</v>
      </c>
      <c r="Q284" s="127">
        <f t="shared" si="29"/>
        <v>7.6</v>
      </c>
      <c r="R284" s="120">
        <v>8</v>
      </c>
      <c r="S284" s="220">
        <v>22.6</v>
      </c>
      <c r="T284" s="122"/>
    </row>
    <row r="285" spans="1:20" s="123" customFormat="1" ht="94.5" x14ac:dyDescent="0.25">
      <c r="A285" s="72">
        <v>268</v>
      </c>
      <c r="B285" s="125" t="s">
        <v>330</v>
      </c>
      <c r="C285" s="109" t="s">
        <v>59</v>
      </c>
      <c r="D285" s="125" t="s">
        <v>372</v>
      </c>
      <c r="E285" s="125" t="s">
        <v>372</v>
      </c>
      <c r="F285" s="125">
        <v>6204430000</v>
      </c>
      <c r="G285" s="125" t="s">
        <v>60</v>
      </c>
      <c r="H285" s="109" t="s">
        <v>41</v>
      </c>
      <c r="I285" s="125">
        <v>42</v>
      </c>
      <c r="J285" s="74">
        <f t="shared" si="24"/>
        <v>9.06</v>
      </c>
      <c r="K285" s="74">
        <f t="shared" si="25"/>
        <v>380.52</v>
      </c>
      <c r="L285" s="110">
        <f t="shared" si="26"/>
        <v>0.89955849889624728</v>
      </c>
      <c r="M285" s="74">
        <f t="shared" si="27"/>
        <v>0.91</v>
      </c>
      <c r="N285" s="74">
        <f t="shared" si="28"/>
        <v>38.22</v>
      </c>
      <c r="O285" s="73" t="s">
        <v>74</v>
      </c>
      <c r="P285" s="209" t="s">
        <v>53</v>
      </c>
      <c r="Q285" s="127">
        <f t="shared" si="29"/>
        <v>16.82</v>
      </c>
      <c r="R285" s="129">
        <v>17.7</v>
      </c>
      <c r="S285" s="118">
        <v>22.6</v>
      </c>
      <c r="T285" s="122"/>
    </row>
    <row r="286" spans="1:20" s="123" customFormat="1" ht="94.5" x14ac:dyDescent="0.25">
      <c r="A286" s="72">
        <v>269</v>
      </c>
      <c r="B286" s="125" t="s">
        <v>330</v>
      </c>
      <c r="C286" s="109" t="s">
        <v>59</v>
      </c>
      <c r="D286" s="124" t="s">
        <v>373</v>
      </c>
      <c r="E286" s="124" t="s">
        <v>373</v>
      </c>
      <c r="F286" s="210">
        <v>6204430000</v>
      </c>
      <c r="G286" s="109" t="s">
        <v>60</v>
      </c>
      <c r="H286" s="109" t="s">
        <v>41</v>
      </c>
      <c r="I286" s="124">
        <v>50</v>
      </c>
      <c r="J286" s="74">
        <f t="shared" si="24"/>
        <v>10.83</v>
      </c>
      <c r="K286" s="74">
        <f t="shared" si="25"/>
        <v>541.5</v>
      </c>
      <c r="L286" s="110">
        <f t="shared" si="26"/>
        <v>0.90027700831024926</v>
      </c>
      <c r="M286" s="74">
        <f t="shared" si="27"/>
        <v>1.08</v>
      </c>
      <c r="N286" s="74">
        <f t="shared" si="28"/>
        <v>54</v>
      </c>
      <c r="O286" s="73" t="s">
        <v>74</v>
      </c>
      <c r="P286" s="209" t="s">
        <v>53</v>
      </c>
      <c r="Q286" s="127">
        <f t="shared" si="29"/>
        <v>23.94</v>
      </c>
      <c r="R286" s="128">
        <v>25.2</v>
      </c>
      <c r="S286" s="220">
        <v>22.6</v>
      </c>
      <c r="T286" s="122"/>
    </row>
    <row r="287" spans="1:20" s="123" customFormat="1" ht="94.5" x14ac:dyDescent="0.25">
      <c r="A287" s="72">
        <v>270</v>
      </c>
      <c r="B287" s="125" t="s">
        <v>330</v>
      </c>
      <c r="C287" s="109" t="s">
        <v>59</v>
      </c>
      <c r="D287" s="125" t="s">
        <v>374</v>
      </c>
      <c r="E287" s="125" t="s">
        <v>374</v>
      </c>
      <c r="F287" s="125">
        <v>6204430000</v>
      </c>
      <c r="G287" s="125" t="s">
        <v>60</v>
      </c>
      <c r="H287" s="109" t="s">
        <v>41</v>
      </c>
      <c r="I287" s="125">
        <v>79</v>
      </c>
      <c r="J287" s="74">
        <f t="shared" si="24"/>
        <v>8.6999999999999993</v>
      </c>
      <c r="K287" s="74">
        <f t="shared" si="25"/>
        <v>687.3</v>
      </c>
      <c r="L287" s="110">
        <f t="shared" si="26"/>
        <v>0.9</v>
      </c>
      <c r="M287" s="74">
        <f t="shared" si="27"/>
        <v>0.87</v>
      </c>
      <c r="N287" s="74">
        <f t="shared" si="28"/>
        <v>68.73</v>
      </c>
      <c r="O287" s="73" t="s">
        <v>74</v>
      </c>
      <c r="P287" s="209">
        <v>1</v>
      </c>
      <c r="Q287" s="127">
        <f t="shared" si="29"/>
        <v>30.4</v>
      </c>
      <c r="R287" s="129">
        <v>32</v>
      </c>
      <c r="S287" s="118">
        <v>22.6</v>
      </c>
      <c r="T287" s="122"/>
    </row>
    <row r="288" spans="1:20" s="123" customFormat="1" ht="94.5" x14ac:dyDescent="0.25">
      <c r="A288" s="72">
        <v>271</v>
      </c>
      <c r="B288" s="125" t="s">
        <v>330</v>
      </c>
      <c r="C288" s="109" t="s">
        <v>59</v>
      </c>
      <c r="D288" s="125" t="s">
        <v>375</v>
      </c>
      <c r="E288" s="125" t="s">
        <v>375</v>
      </c>
      <c r="F288" s="125">
        <v>6204430000</v>
      </c>
      <c r="G288" s="125" t="s">
        <v>60</v>
      </c>
      <c r="H288" s="109" t="s">
        <v>41</v>
      </c>
      <c r="I288" s="125">
        <v>120</v>
      </c>
      <c r="J288" s="74">
        <f t="shared" si="24"/>
        <v>9.15</v>
      </c>
      <c r="K288" s="74">
        <f t="shared" si="25"/>
        <v>1098</v>
      </c>
      <c r="L288" s="110">
        <f t="shared" si="26"/>
        <v>0.89945355191256826</v>
      </c>
      <c r="M288" s="74">
        <f t="shared" si="27"/>
        <v>0.92</v>
      </c>
      <c r="N288" s="74">
        <f t="shared" si="28"/>
        <v>110.4</v>
      </c>
      <c r="O288" s="73" t="s">
        <v>74</v>
      </c>
      <c r="P288" s="209">
        <v>1</v>
      </c>
      <c r="Q288" s="127">
        <f t="shared" si="29"/>
        <v>48.55</v>
      </c>
      <c r="R288" s="129">
        <v>51.1</v>
      </c>
      <c r="S288" s="220">
        <v>22.6</v>
      </c>
      <c r="T288" s="122"/>
    </row>
    <row r="289" spans="1:20" s="123" customFormat="1" ht="94.5" x14ac:dyDescent="0.25">
      <c r="A289" s="72">
        <v>272</v>
      </c>
      <c r="B289" s="125" t="s">
        <v>331</v>
      </c>
      <c r="C289" s="109" t="s">
        <v>59</v>
      </c>
      <c r="D289" s="125" t="s">
        <v>66</v>
      </c>
      <c r="E289" s="125" t="s">
        <v>66</v>
      </c>
      <c r="F289" s="210">
        <v>6204440000</v>
      </c>
      <c r="G289" s="109" t="s">
        <v>60</v>
      </c>
      <c r="H289" s="109" t="s">
        <v>41</v>
      </c>
      <c r="I289" s="124">
        <v>5</v>
      </c>
      <c r="J289" s="74">
        <f t="shared" si="24"/>
        <v>4.34</v>
      </c>
      <c r="K289" s="74">
        <f t="shared" si="25"/>
        <v>21.7</v>
      </c>
      <c r="L289" s="110">
        <f t="shared" si="26"/>
        <v>0.90092165898617516</v>
      </c>
      <c r="M289" s="74">
        <f t="shared" si="27"/>
        <v>0.43</v>
      </c>
      <c r="N289" s="74">
        <f t="shared" si="28"/>
        <v>2.15</v>
      </c>
      <c r="O289" s="73" t="s">
        <v>74</v>
      </c>
      <c r="P289" s="209">
        <v>1</v>
      </c>
      <c r="Q289" s="127">
        <f t="shared" si="29"/>
        <v>0.95</v>
      </c>
      <c r="R289" s="128">
        <v>1</v>
      </c>
      <c r="S289" s="118">
        <v>22.82</v>
      </c>
      <c r="T289" s="122"/>
    </row>
    <row r="290" spans="1:20" s="123" customFormat="1" ht="94.5" x14ac:dyDescent="0.25">
      <c r="A290" s="72">
        <v>273</v>
      </c>
      <c r="B290" s="125" t="s">
        <v>331</v>
      </c>
      <c r="C290" s="109" t="s">
        <v>59</v>
      </c>
      <c r="D290" s="109" t="s">
        <v>371</v>
      </c>
      <c r="E290" s="109" t="s">
        <v>371</v>
      </c>
      <c r="F290" s="109">
        <v>6204440000</v>
      </c>
      <c r="G290" s="125" t="s">
        <v>60</v>
      </c>
      <c r="H290" s="109" t="s">
        <v>41</v>
      </c>
      <c r="I290" s="125">
        <v>10</v>
      </c>
      <c r="J290" s="74">
        <f t="shared" si="24"/>
        <v>10.84</v>
      </c>
      <c r="K290" s="74">
        <f t="shared" si="25"/>
        <v>108.4</v>
      </c>
      <c r="L290" s="110">
        <f t="shared" si="26"/>
        <v>0.90036900369003692</v>
      </c>
      <c r="M290" s="74">
        <f t="shared" si="27"/>
        <v>1.08</v>
      </c>
      <c r="N290" s="74">
        <f t="shared" si="28"/>
        <v>10.8</v>
      </c>
      <c r="O290" s="73" t="s">
        <v>74</v>
      </c>
      <c r="P290" s="209" t="s">
        <v>53</v>
      </c>
      <c r="Q290" s="127">
        <f t="shared" si="29"/>
        <v>4.75</v>
      </c>
      <c r="R290" s="129">
        <v>5</v>
      </c>
      <c r="S290" s="220">
        <v>22.82</v>
      </c>
      <c r="T290" s="122"/>
    </row>
    <row r="291" spans="1:20" s="123" customFormat="1" ht="110.25" x14ac:dyDescent="0.25">
      <c r="A291" s="72">
        <v>274</v>
      </c>
      <c r="B291" s="125" t="s">
        <v>332</v>
      </c>
      <c r="C291" s="109" t="s">
        <v>59</v>
      </c>
      <c r="D291" s="125" t="s">
        <v>66</v>
      </c>
      <c r="E291" s="125" t="s">
        <v>66</v>
      </c>
      <c r="F291" s="210">
        <v>6204440000</v>
      </c>
      <c r="G291" s="109" t="s">
        <v>60</v>
      </c>
      <c r="H291" s="109" t="s">
        <v>41</v>
      </c>
      <c r="I291" s="124">
        <v>10</v>
      </c>
      <c r="J291" s="74">
        <f t="shared" si="24"/>
        <v>6.51</v>
      </c>
      <c r="K291" s="74">
        <f t="shared" si="25"/>
        <v>65.099999999999994</v>
      </c>
      <c r="L291" s="110">
        <f t="shared" si="26"/>
        <v>0.90015360983102921</v>
      </c>
      <c r="M291" s="74">
        <f t="shared" si="27"/>
        <v>0.65</v>
      </c>
      <c r="N291" s="74">
        <f t="shared" si="28"/>
        <v>6.5</v>
      </c>
      <c r="O291" s="73" t="s">
        <v>74</v>
      </c>
      <c r="P291" s="209" t="s">
        <v>53</v>
      </c>
      <c r="Q291" s="127">
        <f t="shared" si="29"/>
        <v>2.85</v>
      </c>
      <c r="R291" s="128">
        <v>3</v>
      </c>
      <c r="S291" s="118">
        <v>22.82</v>
      </c>
      <c r="T291" s="122"/>
    </row>
    <row r="292" spans="1:20" s="123" customFormat="1" ht="78.75" x14ac:dyDescent="0.25">
      <c r="A292" s="72">
        <v>275</v>
      </c>
      <c r="B292" s="125" t="s">
        <v>333</v>
      </c>
      <c r="C292" s="109" t="s">
        <v>59</v>
      </c>
      <c r="D292" s="124" t="s">
        <v>76</v>
      </c>
      <c r="E292" s="124" t="s">
        <v>76</v>
      </c>
      <c r="F292" s="210">
        <v>6204440000</v>
      </c>
      <c r="G292" s="109" t="s">
        <v>60</v>
      </c>
      <c r="H292" s="109" t="s">
        <v>41</v>
      </c>
      <c r="I292" s="124">
        <v>12</v>
      </c>
      <c r="J292" s="74">
        <f t="shared" si="24"/>
        <v>21.680000000000003</v>
      </c>
      <c r="K292" s="74">
        <f t="shared" si="25"/>
        <v>260.16000000000003</v>
      </c>
      <c r="L292" s="110">
        <f t="shared" si="26"/>
        <v>0.89990774907749083</v>
      </c>
      <c r="M292" s="74">
        <f t="shared" si="27"/>
        <v>2.17</v>
      </c>
      <c r="N292" s="74">
        <f t="shared" si="28"/>
        <v>26.04</v>
      </c>
      <c r="O292" s="73" t="s">
        <v>74</v>
      </c>
      <c r="P292" s="209" t="s">
        <v>53</v>
      </c>
      <c r="Q292" s="127">
        <f t="shared" si="29"/>
        <v>11.4</v>
      </c>
      <c r="R292" s="128">
        <v>12</v>
      </c>
      <c r="S292" s="220">
        <v>22.82</v>
      </c>
      <c r="T292" s="122"/>
    </row>
    <row r="293" spans="1:20" s="123" customFormat="1" ht="78.75" x14ac:dyDescent="0.25">
      <c r="A293" s="72">
        <v>276</v>
      </c>
      <c r="B293" s="125" t="s">
        <v>334</v>
      </c>
      <c r="C293" s="109" t="s">
        <v>59</v>
      </c>
      <c r="D293" s="125" t="s">
        <v>66</v>
      </c>
      <c r="E293" s="125" t="s">
        <v>66</v>
      </c>
      <c r="F293" s="210">
        <v>6204440000</v>
      </c>
      <c r="G293" s="109" t="s">
        <v>60</v>
      </c>
      <c r="H293" s="109" t="s">
        <v>41</v>
      </c>
      <c r="I293" s="124">
        <v>13</v>
      </c>
      <c r="J293" s="74">
        <f t="shared" si="24"/>
        <v>5.01</v>
      </c>
      <c r="K293" s="74">
        <f t="shared" si="25"/>
        <v>65.13</v>
      </c>
      <c r="L293" s="110">
        <f t="shared" si="26"/>
        <v>0.90019960079840322</v>
      </c>
      <c r="M293" s="74">
        <f t="shared" si="27"/>
        <v>0.5</v>
      </c>
      <c r="N293" s="74">
        <f t="shared" si="28"/>
        <v>6.5</v>
      </c>
      <c r="O293" s="73" t="s">
        <v>74</v>
      </c>
      <c r="P293" s="209" t="s">
        <v>53</v>
      </c>
      <c r="Q293" s="127">
        <f t="shared" si="29"/>
        <v>2.85</v>
      </c>
      <c r="R293" s="128">
        <v>3</v>
      </c>
      <c r="S293" s="118">
        <v>22.82</v>
      </c>
      <c r="T293" s="122"/>
    </row>
    <row r="294" spans="1:20" s="123" customFormat="1" ht="110.25" x14ac:dyDescent="0.25">
      <c r="A294" s="72">
        <v>277</v>
      </c>
      <c r="B294" s="125" t="s">
        <v>332</v>
      </c>
      <c r="C294" s="109" t="s">
        <v>59</v>
      </c>
      <c r="D294" s="125" t="s">
        <v>66</v>
      </c>
      <c r="E294" s="125" t="s">
        <v>66</v>
      </c>
      <c r="F294" s="210">
        <v>6204440000</v>
      </c>
      <c r="G294" s="109" t="s">
        <v>60</v>
      </c>
      <c r="H294" s="109" t="s">
        <v>41</v>
      </c>
      <c r="I294" s="124">
        <v>20</v>
      </c>
      <c r="J294" s="74">
        <f t="shared" si="24"/>
        <v>4.34</v>
      </c>
      <c r="K294" s="74">
        <f t="shared" si="25"/>
        <v>86.8</v>
      </c>
      <c r="L294" s="110">
        <f t="shared" si="26"/>
        <v>0.90092165898617516</v>
      </c>
      <c r="M294" s="74">
        <f t="shared" si="27"/>
        <v>0.43</v>
      </c>
      <c r="N294" s="74">
        <f t="shared" si="28"/>
        <v>8.6</v>
      </c>
      <c r="O294" s="73" t="s">
        <v>74</v>
      </c>
      <c r="P294" s="209" t="s">
        <v>53</v>
      </c>
      <c r="Q294" s="127">
        <f t="shared" si="29"/>
        <v>3.8</v>
      </c>
      <c r="R294" s="128">
        <v>4</v>
      </c>
      <c r="S294" s="220">
        <v>22.82</v>
      </c>
      <c r="T294" s="122"/>
    </row>
    <row r="295" spans="1:20" s="123" customFormat="1" ht="94.5" x14ac:dyDescent="0.25">
      <c r="A295" s="72">
        <v>278</v>
      </c>
      <c r="B295" s="125" t="s">
        <v>331</v>
      </c>
      <c r="C295" s="109" t="s">
        <v>59</v>
      </c>
      <c r="D295" s="124" t="s">
        <v>62</v>
      </c>
      <c r="E295" s="124" t="s">
        <v>62</v>
      </c>
      <c r="F295" s="210">
        <v>6204440000</v>
      </c>
      <c r="G295" s="109" t="s">
        <v>60</v>
      </c>
      <c r="H295" s="109" t="s">
        <v>41</v>
      </c>
      <c r="I295" s="124">
        <v>20</v>
      </c>
      <c r="J295" s="74">
        <f t="shared" si="24"/>
        <v>24.400000000000002</v>
      </c>
      <c r="K295" s="74">
        <f t="shared" si="25"/>
        <v>488</v>
      </c>
      <c r="L295" s="110">
        <f t="shared" si="26"/>
        <v>0.9</v>
      </c>
      <c r="M295" s="74">
        <f t="shared" si="27"/>
        <v>2.44</v>
      </c>
      <c r="N295" s="74">
        <f t="shared" si="28"/>
        <v>48.8</v>
      </c>
      <c r="O295" s="73" t="s">
        <v>74</v>
      </c>
      <c r="P295" s="209" t="s">
        <v>53</v>
      </c>
      <c r="Q295" s="127">
        <f t="shared" si="29"/>
        <v>21.380000000000003</v>
      </c>
      <c r="R295" s="128">
        <v>22.5</v>
      </c>
      <c r="S295" s="118">
        <v>22.82</v>
      </c>
      <c r="T295" s="122"/>
    </row>
    <row r="296" spans="1:20" s="123" customFormat="1" ht="110.25" x14ac:dyDescent="0.25">
      <c r="A296" s="72">
        <v>279</v>
      </c>
      <c r="B296" s="125" t="s">
        <v>332</v>
      </c>
      <c r="C296" s="109" t="s">
        <v>59</v>
      </c>
      <c r="D296" s="125" t="s">
        <v>376</v>
      </c>
      <c r="E296" s="125" t="s">
        <v>376</v>
      </c>
      <c r="F296" s="209">
        <v>6204440000</v>
      </c>
      <c r="G296" s="109" t="s">
        <v>60</v>
      </c>
      <c r="H296" s="109" t="s">
        <v>41</v>
      </c>
      <c r="I296" s="125">
        <v>25</v>
      </c>
      <c r="J296" s="74">
        <f t="shared" si="24"/>
        <v>10.24</v>
      </c>
      <c r="K296" s="74">
        <f t="shared" si="25"/>
        <v>256</v>
      </c>
      <c r="L296" s="110">
        <f t="shared" si="26"/>
        <v>0.900390625</v>
      </c>
      <c r="M296" s="74">
        <f t="shared" si="27"/>
        <v>1.02</v>
      </c>
      <c r="N296" s="74">
        <f t="shared" si="28"/>
        <v>25.5</v>
      </c>
      <c r="O296" s="73" t="s">
        <v>74</v>
      </c>
      <c r="P296" s="209">
        <v>1</v>
      </c>
      <c r="Q296" s="127">
        <f t="shared" si="29"/>
        <v>11.21</v>
      </c>
      <c r="R296" s="129">
        <v>11.8</v>
      </c>
      <c r="S296" s="220">
        <v>22.82</v>
      </c>
      <c r="T296" s="122"/>
    </row>
    <row r="297" spans="1:20" s="123" customFormat="1" ht="94.5" x14ac:dyDescent="0.25">
      <c r="A297" s="72">
        <v>280</v>
      </c>
      <c r="B297" s="125" t="s">
        <v>331</v>
      </c>
      <c r="C297" s="109" t="s">
        <v>59</v>
      </c>
      <c r="D297" s="125" t="s">
        <v>358</v>
      </c>
      <c r="E297" s="125" t="s">
        <v>358</v>
      </c>
      <c r="F297" s="209">
        <v>6204440000</v>
      </c>
      <c r="G297" s="109" t="s">
        <v>60</v>
      </c>
      <c r="H297" s="109" t="s">
        <v>41</v>
      </c>
      <c r="I297" s="125">
        <v>30</v>
      </c>
      <c r="J297" s="74">
        <f t="shared" si="24"/>
        <v>10.119999999999999</v>
      </c>
      <c r="K297" s="74">
        <f t="shared" si="25"/>
        <v>303.60000000000002</v>
      </c>
      <c r="L297" s="110">
        <f t="shared" si="26"/>
        <v>0.90019762845849804</v>
      </c>
      <c r="M297" s="74">
        <f t="shared" si="27"/>
        <v>1.01</v>
      </c>
      <c r="N297" s="74">
        <f t="shared" si="28"/>
        <v>30.3</v>
      </c>
      <c r="O297" s="73" t="s">
        <v>74</v>
      </c>
      <c r="P297" s="209">
        <v>1</v>
      </c>
      <c r="Q297" s="127">
        <f t="shared" si="29"/>
        <v>13.3</v>
      </c>
      <c r="R297" s="129">
        <v>14</v>
      </c>
      <c r="S297" s="118">
        <v>22.82</v>
      </c>
      <c r="T297" s="122"/>
    </row>
    <row r="298" spans="1:20" s="123" customFormat="1" ht="63" x14ac:dyDescent="0.25">
      <c r="A298" s="72">
        <v>281</v>
      </c>
      <c r="B298" s="125" t="s">
        <v>335</v>
      </c>
      <c r="C298" s="109" t="s">
        <v>59</v>
      </c>
      <c r="D298" s="125" t="s">
        <v>353</v>
      </c>
      <c r="E298" s="125" t="s">
        <v>353</v>
      </c>
      <c r="F298" s="109">
        <v>6204520000</v>
      </c>
      <c r="G298" s="125" t="s">
        <v>60</v>
      </c>
      <c r="H298" s="109" t="s">
        <v>41</v>
      </c>
      <c r="I298" s="125">
        <v>6</v>
      </c>
      <c r="J298" s="74">
        <f t="shared" si="24"/>
        <v>3.0199999999999996</v>
      </c>
      <c r="K298" s="74">
        <f t="shared" si="25"/>
        <v>18.12</v>
      </c>
      <c r="L298" s="110">
        <f t="shared" si="26"/>
        <v>0.90066225165562908</v>
      </c>
      <c r="M298" s="74">
        <f t="shared" si="27"/>
        <v>0.3</v>
      </c>
      <c r="N298" s="74">
        <f t="shared" si="28"/>
        <v>1.8</v>
      </c>
      <c r="O298" s="73" t="s">
        <v>74</v>
      </c>
      <c r="P298" s="209" t="s">
        <v>53</v>
      </c>
      <c r="Q298" s="127">
        <f t="shared" si="29"/>
        <v>0.95</v>
      </c>
      <c r="R298" s="129">
        <v>1</v>
      </c>
      <c r="S298" s="220">
        <v>19.02</v>
      </c>
      <c r="T298" s="122"/>
    </row>
    <row r="299" spans="1:20" s="123" customFormat="1" ht="78.75" x14ac:dyDescent="0.25">
      <c r="A299" s="72">
        <v>282</v>
      </c>
      <c r="B299" s="125" t="s">
        <v>336</v>
      </c>
      <c r="C299" s="109" t="s">
        <v>59</v>
      </c>
      <c r="D299" s="125" t="s">
        <v>362</v>
      </c>
      <c r="E299" s="125" t="s">
        <v>362</v>
      </c>
      <c r="F299" s="109">
        <v>6204520000</v>
      </c>
      <c r="G299" s="109" t="s">
        <v>60</v>
      </c>
      <c r="H299" s="109" t="s">
        <v>41</v>
      </c>
      <c r="I299" s="125">
        <v>15</v>
      </c>
      <c r="J299" s="74">
        <f t="shared" si="24"/>
        <v>6.3999999999999995</v>
      </c>
      <c r="K299" s="74">
        <f t="shared" si="25"/>
        <v>96</v>
      </c>
      <c r="L299" s="110">
        <f t="shared" si="26"/>
        <v>0.9</v>
      </c>
      <c r="M299" s="74">
        <f t="shared" si="27"/>
        <v>0.64</v>
      </c>
      <c r="N299" s="74">
        <f t="shared" si="28"/>
        <v>9.6</v>
      </c>
      <c r="O299" s="73" t="s">
        <v>74</v>
      </c>
      <c r="P299" s="209" t="s">
        <v>53</v>
      </c>
      <c r="Q299" s="127">
        <f t="shared" si="29"/>
        <v>5.04</v>
      </c>
      <c r="R299" s="129">
        <v>5.3</v>
      </c>
      <c r="S299" s="118">
        <v>19.02</v>
      </c>
      <c r="T299" s="122"/>
    </row>
    <row r="300" spans="1:20" s="123" customFormat="1" ht="78.75" x14ac:dyDescent="0.25">
      <c r="A300" s="72">
        <v>283</v>
      </c>
      <c r="B300" s="125" t="s">
        <v>337</v>
      </c>
      <c r="C300" s="109" t="s">
        <v>59</v>
      </c>
      <c r="D300" s="125" t="s">
        <v>363</v>
      </c>
      <c r="E300" s="125" t="s">
        <v>363</v>
      </c>
      <c r="F300" s="125">
        <v>6204530000</v>
      </c>
      <c r="G300" s="125" t="s">
        <v>60</v>
      </c>
      <c r="H300" s="109" t="s">
        <v>41</v>
      </c>
      <c r="I300" s="125">
        <v>72</v>
      </c>
      <c r="J300" s="74">
        <f t="shared" si="24"/>
        <v>4.26</v>
      </c>
      <c r="K300" s="74">
        <f t="shared" si="25"/>
        <v>306.72000000000003</v>
      </c>
      <c r="L300" s="110">
        <f t="shared" si="26"/>
        <v>0.89906103286384975</v>
      </c>
      <c r="M300" s="74">
        <f t="shared" si="27"/>
        <v>0.43</v>
      </c>
      <c r="N300" s="74">
        <f t="shared" si="28"/>
        <v>30.96</v>
      </c>
      <c r="O300" s="73" t="s">
        <v>74</v>
      </c>
      <c r="P300" s="209" t="s">
        <v>53</v>
      </c>
      <c r="Q300" s="127">
        <f t="shared" si="29"/>
        <v>11.78</v>
      </c>
      <c r="R300" s="129">
        <v>12.4</v>
      </c>
      <c r="S300" s="220">
        <v>26.02</v>
      </c>
      <c r="T300" s="122"/>
    </row>
    <row r="301" spans="1:20" s="123" customFormat="1" ht="94.5" x14ac:dyDescent="0.25">
      <c r="A301" s="72">
        <v>284</v>
      </c>
      <c r="B301" s="125" t="s">
        <v>95</v>
      </c>
      <c r="C301" s="109" t="s">
        <v>59</v>
      </c>
      <c r="D301" s="125" t="s">
        <v>377</v>
      </c>
      <c r="E301" s="125" t="s">
        <v>377</v>
      </c>
      <c r="F301" s="109">
        <v>6204623900</v>
      </c>
      <c r="G301" s="125" t="s">
        <v>60</v>
      </c>
      <c r="H301" s="109" t="s">
        <v>41</v>
      </c>
      <c r="I301" s="125">
        <v>8</v>
      </c>
      <c r="J301" s="74">
        <f t="shared" si="24"/>
        <v>15.82</v>
      </c>
      <c r="K301" s="74">
        <f t="shared" si="25"/>
        <v>126.56</v>
      </c>
      <c r="L301" s="110">
        <f t="shared" si="26"/>
        <v>0.90012642225031603</v>
      </c>
      <c r="M301" s="74">
        <f t="shared" si="27"/>
        <v>1.58</v>
      </c>
      <c r="N301" s="74">
        <f t="shared" si="28"/>
        <v>12.64</v>
      </c>
      <c r="O301" s="73" t="s">
        <v>74</v>
      </c>
      <c r="P301" s="209" t="s">
        <v>53</v>
      </c>
      <c r="Q301" s="127">
        <f t="shared" si="29"/>
        <v>6.65</v>
      </c>
      <c r="R301" s="129">
        <v>7</v>
      </c>
      <c r="S301" s="118">
        <v>19.02</v>
      </c>
      <c r="T301" s="122"/>
    </row>
    <row r="302" spans="1:20" s="123" customFormat="1" ht="110.25" x14ac:dyDescent="0.25">
      <c r="A302" s="72">
        <v>285</v>
      </c>
      <c r="B302" s="125" t="s">
        <v>94</v>
      </c>
      <c r="C302" s="109" t="s">
        <v>59</v>
      </c>
      <c r="D302" s="109" t="s">
        <v>64</v>
      </c>
      <c r="E302" s="109" t="s">
        <v>64</v>
      </c>
      <c r="F302" s="109">
        <v>6204623900</v>
      </c>
      <c r="G302" s="109" t="s">
        <v>60</v>
      </c>
      <c r="H302" s="109" t="s">
        <v>41</v>
      </c>
      <c r="I302" s="109">
        <v>10</v>
      </c>
      <c r="J302" s="74">
        <f t="shared" si="24"/>
        <v>8.51</v>
      </c>
      <c r="K302" s="74">
        <f t="shared" si="25"/>
        <v>85.1</v>
      </c>
      <c r="L302" s="110">
        <f t="shared" si="26"/>
        <v>0.90011750881316099</v>
      </c>
      <c r="M302" s="74">
        <f t="shared" si="27"/>
        <v>0.85</v>
      </c>
      <c r="N302" s="74">
        <f t="shared" si="28"/>
        <v>8.5</v>
      </c>
      <c r="O302" s="73" t="s">
        <v>74</v>
      </c>
      <c r="P302" s="209" t="s">
        <v>53</v>
      </c>
      <c r="Q302" s="127">
        <f t="shared" si="29"/>
        <v>4.47</v>
      </c>
      <c r="R302" s="120">
        <v>4.7</v>
      </c>
      <c r="S302" s="220">
        <v>19.02</v>
      </c>
      <c r="T302" s="122"/>
    </row>
    <row r="303" spans="1:20" s="123" customFormat="1" ht="94.5" x14ac:dyDescent="0.25">
      <c r="A303" s="72">
        <v>286</v>
      </c>
      <c r="B303" s="125" t="s">
        <v>95</v>
      </c>
      <c r="C303" s="109" t="s">
        <v>59</v>
      </c>
      <c r="D303" s="125" t="s">
        <v>64</v>
      </c>
      <c r="E303" s="125" t="s">
        <v>64</v>
      </c>
      <c r="F303" s="109">
        <v>6204623900</v>
      </c>
      <c r="G303" s="109" t="s">
        <v>60</v>
      </c>
      <c r="H303" s="109" t="s">
        <v>41</v>
      </c>
      <c r="I303" s="125">
        <v>21</v>
      </c>
      <c r="J303" s="74">
        <f t="shared" si="24"/>
        <v>5.17</v>
      </c>
      <c r="K303" s="74">
        <f t="shared" si="25"/>
        <v>108.57</v>
      </c>
      <c r="L303" s="110">
        <f t="shared" si="26"/>
        <v>0.89941972920696323</v>
      </c>
      <c r="M303" s="74">
        <f t="shared" si="27"/>
        <v>0.52</v>
      </c>
      <c r="N303" s="74">
        <f t="shared" si="28"/>
        <v>10.92</v>
      </c>
      <c r="O303" s="73" t="s">
        <v>74</v>
      </c>
      <c r="P303" s="209" t="s">
        <v>53</v>
      </c>
      <c r="Q303" s="127">
        <f t="shared" si="29"/>
        <v>5.7</v>
      </c>
      <c r="R303" s="129">
        <v>6</v>
      </c>
      <c r="S303" s="118">
        <v>19.02</v>
      </c>
      <c r="T303" s="122"/>
    </row>
    <row r="304" spans="1:20" s="123" customFormat="1" ht="94.5" x14ac:dyDescent="0.25">
      <c r="A304" s="72">
        <v>287</v>
      </c>
      <c r="B304" s="125" t="s">
        <v>95</v>
      </c>
      <c r="C304" s="109" t="s">
        <v>59</v>
      </c>
      <c r="D304" s="125" t="s">
        <v>64</v>
      </c>
      <c r="E304" s="125" t="s">
        <v>64</v>
      </c>
      <c r="F304" s="109">
        <v>6204623900</v>
      </c>
      <c r="G304" s="109" t="s">
        <v>60</v>
      </c>
      <c r="H304" s="109" t="s">
        <v>41</v>
      </c>
      <c r="I304" s="124">
        <v>25</v>
      </c>
      <c r="J304" s="74">
        <f t="shared" si="24"/>
        <v>5.79</v>
      </c>
      <c r="K304" s="74">
        <f t="shared" si="25"/>
        <v>144.75</v>
      </c>
      <c r="L304" s="110">
        <f t="shared" si="26"/>
        <v>0.89982728842832471</v>
      </c>
      <c r="M304" s="74">
        <f t="shared" si="27"/>
        <v>0.57999999999999996</v>
      </c>
      <c r="N304" s="74">
        <f t="shared" si="28"/>
        <v>14.5</v>
      </c>
      <c r="O304" s="73" t="s">
        <v>74</v>
      </c>
      <c r="P304" s="209" t="s">
        <v>53</v>
      </c>
      <c r="Q304" s="127">
        <f t="shared" si="29"/>
        <v>7.6</v>
      </c>
      <c r="R304" s="128">
        <v>8</v>
      </c>
      <c r="S304" s="220">
        <v>19.02</v>
      </c>
      <c r="T304" s="122"/>
    </row>
    <row r="305" spans="1:20" s="123" customFormat="1" ht="94.5" x14ac:dyDescent="0.25">
      <c r="A305" s="72">
        <v>288</v>
      </c>
      <c r="B305" s="125" t="s">
        <v>338</v>
      </c>
      <c r="C305" s="109" t="s">
        <v>59</v>
      </c>
      <c r="D305" s="125" t="s">
        <v>378</v>
      </c>
      <c r="E305" s="125" t="s">
        <v>378</v>
      </c>
      <c r="F305" s="125">
        <v>6204631800</v>
      </c>
      <c r="G305" s="125" t="s">
        <v>60</v>
      </c>
      <c r="H305" s="109" t="s">
        <v>41</v>
      </c>
      <c r="I305" s="125">
        <v>48</v>
      </c>
      <c r="J305" s="74">
        <f t="shared" si="24"/>
        <v>2.5799999999999996</v>
      </c>
      <c r="K305" s="74">
        <f t="shared" si="25"/>
        <v>123.84</v>
      </c>
      <c r="L305" s="110">
        <f t="shared" si="26"/>
        <v>0.89922480620155043</v>
      </c>
      <c r="M305" s="74">
        <f t="shared" si="27"/>
        <v>0.26</v>
      </c>
      <c r="N305" s="74">
        <f t="shared" si="28"/>
        <v>12.48</v>
      </c>
      <c r="O305" s="73" t="s">
        <v>74</v>
      </c>
      <c r="P305" s="209" t="s">
        <v>53</v>
      </c>
      <c r="Q305" s="127">
        <f t="shared" si="29"/>
        <v>4.75</v>
      </c>
      <c r="R305" s="129">
        <v>5</v>
      </c>
      <c r="S305" s="118">
        <v>26.02</v>
      </c>
      <c r="T305" s="122"/>
    </row>
    <row r="306" spans="1:20" s="123" customFormat="1" ht="110.25" x14ac:dyDescent="0.25">
      <c r="A306" s="72">
        <v>289</v>
      </c>
      <c r="B306" s="125" t="s">
        <v>339</v>
      </c>
      <c r="C306" s="109" t="s">
        <v>59</v>
      </c>
      <c r="D306" s="124" t="s">
        <v>373</v>
      </c>
      <c r="E306" s="124" t="s">
        <v>373</v>
      </c>
      <c r="F306" s="210">
        <v>6204631800</v>
      </c>
      <c r="G306" s="109" t="s">
        <v>60</v>
      </c>
      <c r="H306" s="109" t="s">
        <v>41</v>
      </c>
      <c r="I306" s="124">
        <v>57</v>
      </c>
      <c r="J306" s="74">
        <f t="shared" si="24"/>
        <v>11.28</v>
      </c>
      <c r="K306" s="74">
        <f t="shared" si="25"/>
        <v>642.96</v>
      </c>
      <c r="L306" s="110">
        <f t="shared" si="26"/>
        <v>0.89982269503546097</v>
      </c>
      <c r="M306" s="74">
        <f t="shared" si="27"/>
        <v>1.1299999999999999</v>
      </c>
      <c r="N306" s="74">
        <f t="shared" si="28"/>
        <v>64.41</v>
      </c>
      <c r="O306" s="73" t="s">
        <v>74</v>
      </c>
      <c r="P306" s="209" t="s">
        <v>53</v>
      </c>
      <c r="Q306" s="127">
        <f t="shared" si="29"/>
        <v>24.7</v>
      </c>
      <c r="R306" s="128">
        <v>26</v>
      </c>
      <c r="S306" s="220">
        <v>26.02</v>
      </c>
      <c r="T306" s="122"/>
    </row>
    <row r="307" spans="1:20" s="123" customFormat="1" ht="94.5" x14ac:dyDescent="0.25">
      <c r="A307" s="72">
        <v>290</v>
      </c>
      <c r="B307" s="125" t="s">
        <v>338</v>
      </c>
      <c r="C307" s="109" t="s">
        <v>59</v>
      </c>
      <c r="D307" s="125" t="s">
        <v>368</v>
      </c>
      <c r="E307" s="125" t="s">
        <v>368</v>
      </c>
      <c r="F307" s="125">
        <v>6204631800</v>
      </c>
      <c r="G307" s="125" t="s">
        <v>60</v>
      </c>
      <c r="H307" s="109" t="s">
        <v>41</v>
      </c>
      <c r="I307" s="125">
        <v>66</v>
      </c>
      <c r="J307" s="74">
        <f t="shared" si="24"/>
        <v>6.67</v>
      </c>
      <c r="K307" s="74">
        <f t="shared" si="25"/>
        <v>440.22</v>
      </c>
      <c r="L307" s="110">
        <f t="shared" si="26"/>
        <v>0.8995502248875562</v>
      </c>
      <c r="M307" s="74">
        <f t="shared" si="27"/>
        <v>0.67</v>
      </c>
      <c r="N307" s="74">
        <f t="shared" si="28"/>
        <v>44.22</v>
      </c>
      <c r="O307" s="73" t="s">
        <v>74</v>
      </c>
      <c r="P307" s="209">
        <v>1</v>
      </c>
      <c r="Q307" s="127">
        <f t="shared" si="29"/>
        <v>16.91</v>
      </c>
      <c r="R307" s="129">
        <v>17.8</v>
      </c>
      <c r="S307" s="118">
        <v>26.02</v>
      </c>
      <c r="T307" s="122"/>
    </row>
    <row r="308" spans="1:20" s="123" customFormat="1" ht="110.25" x14ac:dyDescent="0.25">
      <c r="A308" s="72">
        <v>291</v>
      </c>
      <c r="B308" s="125" t="s">
        <v>339</v>
      </c>
      <c r="C308" s="109" t="s">
        <v>59</v>
      </c>
      <c r="D308" s="124" t="s">
        <v>373</v>
      </c>
      <c r="E308" s="124" t="s">
        <v>373</v>
      </c>
      <c r="F308" s="210">
        <v>6204631800</v>
      </c>
      <c r="G308" s="109" t="s">
        <v>60</v>
      </c>
      <c r="H308" s="109" t="s">
        <v>41</v>
      </c>
      <c r="I308" s="124">
        <v>72</v>
      </c>
      <c r="J308" s="74">
        <f t="shared" si="24"/>
        <v>11.03</v>
      </c>
      <c r="K308" s="74">
        <f t="shared" si="25"/>
        <v>794.16</v>
      </c>
      <c r="L308" s="110">
        <f t="shared" si="26"/>
        <v>0.90027198549410692</v>
      </c>
      <c r="M308" s="74">
        <f t="shared" si="27"/>
        <v>1.1000000000000001</v>
      </c>
      <c r="N308" s="74">
        <f t="shared" si="28"/>
        <v>79.2</v>
      </c>
      <c r="O308" s="73" t="s">
        <v>74</v>
      </c>
      <c r="P308" s="209" t="s">
        <v>53</v>
      </c>
      <c r="Q308" s="127">
        <f t="shared" si="29"/>
        <v>30.5</v>
      </c>
      <c r="R308" s="128">
        <v>32.1</v>
      </c>
      <c r="S308" s="220">
        <v>26.02</v>
      </c>
      <c r="T308" s="122"/>
    </row>
    <row r="309" spans="1:20" s="123" customFormat="1" ht="94.5" x14ac:dyDescent="0.25">
      <c r="A309" s="72">
        <v>292</v>
      </c>
      <c r="B309" s="125" t="s">
        <v>340</v>
      </c>
      <c r="C309" s="109" t="s">
        <v>59</v>
      </c>
      <c r="D309" s="109" t="s">
        <v>371</v>
      </c>
      <c r="E309" s="109" t="s">
        <v>371</v>
      </c>
      <c r="F309" s="208">
        <v>6204633900</v>
      </c>
      <c r="G309" s="125" t="s">
        <v>60</v>
      </c>
      <c r="H309" s="109" t="s">
        <v>41</v>
      </c>
      <c r="I309" s="125">
        <v>20</v>
      </c>
      <c r="J309" s="74">
        <f t="shared" si="24"/>
        <v>12.93</v>
      </c>
      <c r="K309" s="74">
        <f t="shared" si="25"/>
        <v>258.60000000000002</v>
      </c>
      <c r="L309" s="110">
        <f t="shared" si="26"/>
        <v>0.90023201856148494</v>
      </c>
      <c r="M309" s="74">
        <f t="shared" si="27"/>
        <v>1.29</v>
      </c>
      <c r="N309" s="74">
        <f t="shared" si="28"/>
        <v>25.8</v>
      </c>
      <c r="O309" s="73" t="s">
        <v>74</v>
      </c>
      <c r="P309" s="209">
        <v>1</v>
      </c>
      <c r="Q309" s="127">
        <f t="shared" si="29"/>
        <v>7.6</v>
      </c>
      <c r="R309" s="129">
        <v>8</v>
      </c>
      <c r="S309" s="118">
        <v>34.020000000000003</v>
      </c>
      <c r="T309" s="122"/>
    </row>
    <row r="310" spans="1:20" s="123" customFormat="1" ht="126" x14ac:dyDescent="0.25">
      <c r="A310" s="72">
        <v>293</v>
      </c>
      <c r="B310" s="125" t="s">
        <v>341</v>
      </c>
      <c r="C310" s="109" t="s">
        <v>59</v>
      </c>
      <c r="D310" s="125" t="s">
        <v>350</v>
      </c>
      <c r="E310" s="125" t="s">
        <v>350</v>
      </c>
      <c r="F310" s="208">
        <v>6206300000</v>
      </c>
      <c r="G310" s="125" t="s">
        <v>60</v>
      </c>
      <c r="H310" s="109" t="s">
        <v>41</v>
      </c>
      <c r="I310" s="125">
        <v>2</v>
      </c>
      <c r="J310" s="74">
        <f t="shared" si="24"/>
        <v>9.0399999999999991</v>
      </c>
      <c r="K310" s="74">
        <f t="shared" si="25"/>
        <v>18.079999999999998</v>
      </c>
      <c r="L310" s="110">
        <f t="shared" si="26"/>
        <v>0.90044247787610621</v>
      </c>
      <c r="M310" s="74">
        <f t="shared" si="27"/>
        <v>0.9</v>
      </c>
      <c r="N310" s="74">
        <f t="shared" si="28"/>
        <v>1.8</v>
      </c>
      <c r="O310" s="73" t="s">
        <v>74</v>
      </c>
      <c r="P310" s="209" t="s">
        <v>53</v>
      </c>
      <c r="Q310" s="127">
        <f t="shared" si="29"/>
        <v>0.95</v>
      </c>
      <c r="R310" s="129">
        <v>1</v>
      </c>
      <c r="S310" s="220">
        <v>19.02</v>
      </c>
      <c r="T310" s="122"/>
    </row>
    <row r="311" spans="1:20" s="123" customFormat="1" ht="110.25" x14ac:dyDescent="0.25">
      <c r="A311" s="72">
        <v>294</v>
      </c>
      <c r="B311" s="125" t="s">
        <v>342</v>
      </c>
      <c r="C311" s="109" t="s">
        <v>59</v>
      </c>
      <c r="D311" s="125" t="s">
        <v>66</v>
      </c>
      <c r="E311" s="125" t="s">
        <v>66</v>
      </c>
      <c r="F311" s="208">
        <v>6206300000</v>
      </c>
      <c r="G311" s="109" t="s">
        <v>60</v>
      </c>
      <c r="H311" s="109" t="s">
        <v>41</v>
      </c>
      <c r="I311" s="124">
        <v>3</v>
      </c>
      <c r="J311" s="74">
        <f t="shared" si="24"/>
        <v>4.8199999999999994</v>
      </c>
      <c r="K311" s="74">
        <f t="shared" si="25"/>
        <v>14.46</v>
      </c>
      <c r="L311" s="110">
        <f t="shared" si="26"/>
        <v>0.90041493775933612</v>
      </c>
      <c r="M311" s="74">
        <f t="shared" si="27"/>
        <v>0.48</v>
      </c>
      <c r="N311" s="74">
        <f t="shared" si="28"/>
        <v>1.44</v>
      </c>
      <c r="O311" s="73" t="s">
        <v>74</v>
      </c>
      <c r="P311" s="209" t="s">
        <v>53</v>
      </c>
      <c r="Q311" s="127">
        <f t="shared" si="29"/>
        <v>0.76</v>
      </c>
      <c r="R311" s="128">
        <v>0.8</v>
      </c>
      <c r="S311" s="118">
        <v>19.02</v>
      </c>
      <c r="T311" s="122"/>
    </row>
    <row r="312" spans="1:20" s="123" customFormat="1" ht="110.25" x14ac:dyDescent="0.25">
      <c r="A312" s="72">
        <v>295</v>
      </c>
      <c r="B312" s="125" t="s">
        <v>342</v>
      </c>
      <c r="C312" s="109" t="s">
        <v>59</v>
      </c>
      <c r="D312" s="125" t="s">
        <v>66</v>
      </c>
      <c r="E312" s="125" t="s">
        <v>66</v>
      </c>
      <c r="F312" s="208">
        <v>6206300000</v>
      </c>
      <c r="G312" s="125" t="s">
        <v>60</v>
      </c>
      <c r="H312" s="109" t="s">
        <v>41</v>
      </c>
      <c r="I312" s="125">
        <v>9</v>
      </c>
      <c r="J312" s="74">
        <f t="shared" si="24"/>
        <v>2.0099999999999998</v>
      </c>
      <c r="K312" s="74">
        <f t="shared" si="25"/>
        <v>18.09</v>
      </c>
      <c r="L312" s="110">
        <f t="shared" si="26"/>
        <v>0.90049751243781095</v>
      </c>
      <c r="M312" s="74">
        <f t="shared" si="27"/>
        <v>0.2</v>
      </c>
      <c r="N312" s="74">
        <f t="shared" si="28"/>
        <v>1.8</v>
      </c>
      <c r="O312" s="73" t="s">
        <v>74</v>
      </c>
      <c r="P312" s="209" t="s">
        <v>53</v>
      </c>
      <c r="Q312" s="127">
        <f t="shared" si="29"/>
        <v>0.95</v>
      </c>
      <c r="R312" s="129">
        <v>1</v>
      </c>
      <c r="S312" s="220">
        <v>19.02</v>
      </c>
      <c r="T312" s="122"/>
    </row>
    <row r="313" spans="1:20" s="123" customFormat="1" ht="126" x14ac:dyDescent="0.25">
      <c r="A313" s="72">
        <v>296</v>
      </c>
      <c r="B313" s="125" t="s">
        <v>343</v>
      </c>
      <c r="C313" s="109" t="s">
        <v>59</v>
      </c>
      <c r="D313" s="125" t="s">
        <v>66</v>
      </c>
      <c r="E313" s="125" t="s">
        <v>66</v>
      </c>
      <c r="F313" s="208">
        <v>6206300000</v>
      </c>
      <c r="G313" s="109" t="s">
        <v>60</v>
      </c>
      <c r="H313" s="109" t="s">
        <v>41</v>
      </c>
      <c r="I313" s="124">
        <v>30</v>
      </c>
      <c r="J313" s="74">
        <f t="shared" si="24"/>
        <v>4.8199999999999994</v>
      </c>
      <c r="K313" s="74">
        <f t="shared" si="25"/>
        <v>144.6</v>
      </c>
      <c r="L313" s="110">
        <f t="shared" si="26"/>
        <v>0.90041493775933612</v>
      </c>
      <c r="M313" s="74">
        <f t="shared" si="27"/>
        <v>0.48</v>
      </c>
      <c r="N313" s="74">
        <f t="shared" si="28"/>
        <v>14.4</v>
      </c>
      <c r="O313" s="73" t="s">
        <v>74</v>
      </c>
      <c r="P313" s="209" t="s">
        <v>53</v>
      </c>
      <c r="Q313" s="127">
        <f t="shared" si="29"/>
        <v>7.6</v>
      </c>
      <c r="R313" s="128">
        <v>8</v>
      </c>
      <c r="S313" s="118">
        <v>19.02</v>
      </c>
      <c r="T313" s="122"/>
    </row>
    <row r="314" spans="1:20" s="123" customFormat="1" ht="110.25" x14ac:dyDescent="0.25">
      <c r="A314" s="72">
        <v>297</v>
      </c>
      <c r="B314" s="125" t="s">
        <v>342</v>
      </c>
      <c r="C314" s="109" t="s">
        <v>59</v>
      </c>
      <c r="D314" s="109" t="s">
        <v>275</v>
      </c>
      <c r="E314" s="109" t="s">
        <v>275</v>
      </c>
      <c r="F314" s="208">
        <v>6206300000</v>
      </c>
      <c r="G314" s="109" t="s">
        <v>60</v>
      </c>
      <c r="H314" s="109" t="s">
        <v>41</v>
      </c>
      <c r="I314" s="109">
        <v>30</v>
      </c>
      <c r="J314" s="74">
        <f t="shared" si="24"/>
        <v>2.4099999999999997</v>
      </c>
      <c r="K314" s="74">
        <f t="shared" si="25"/>
        <v>72.3</v>
      </c>
      <c r="L314" s="110">
        <f t="shared" si="26"/>
        <v>0.90041493775933612</v>
      </c>
      <c r="M314" s="74">
        <f t="shared" si="27"/>
        <v>0.24</v>
      </c>
      <c r="N314" s="74">
        <f t="shared" si="28"/>
        <v>7.2</v>
      </c>
      <c r="O314" s="73" t="s">
        <v>74</v>
      </c>
      <c r="P314" s="209">
        <v>1</v>
      </c>
      <c r="Q314" s="127">
        <f t="shared" si="29"/>
        <v>3.8</v>
      </c>
      <c r="R314" s="120">
        <v>4</v>
      </c>
      <c r="S314" s="220">
        <v>19.02</v>
      </c>
      <c r="T314" s="122"/>
    </row>
    <row r="315" spans="1:20" s="123" customFormat="1" ht="126" x14ac:dyDescent="0.25">
      <c r="A315" s="72">
        <v>298</v>
      </c>
      <c r="B315" s="125" t="s">
        <v>344</v>
      </c>
      <c r="C315" s="109" t="s">
        <v>59</v>
      </c>
      <c r="D315" s="125" t="s">
        <v>66</v>
      </c>
      <c r="E315" s="125" t="s">
        <v>66</v>
      </c>
      <c r="F315" s="125">
        <v>6206400000</v>
      </c>
      <c r="G315" s="109" t="s">
        <v>60</v>
      </c>
      <c r="H315" s="109" t="s">
        <v>41</v>
      </c>
      <c r="I315" s="109">
        <v>15</v>
      </c>
      <c r="J315" s="74">
        <f t="shared" si="24"/>
        <v>3.3</v>
      </c>
      <c r="K315" s="74">
        <f t="shared" si="25"/>
        <v>49.5</v>
      </c>
      <c r="L315" s="110">
        <f t="shared" si="26"/>
        <v>0.9</v>
      </c>
      <c r="M315" s="74">
        <f t="shared" si="27"/>
        <v>0.33</v>
      </c>
      <c r="N315" s="74">
        <f t="shared" si="28"/>
        <v>4.95</v>
      </c>
      <c r="O315" s="73" t="s">
        <v>74</v>
      </c>
      <c r="P315" s="209" t="s">
        <v>53</v>
      </c>
      <c r="Q315" s="127">
        <f t="shared" si="29"/>
        <v>1.9</v>
      </c>
      <c r="R315" s="120">
        <v>2</v>
      </c>
      <c r="S315" s="118">
        <v>26.02</v>
      </c>
      <c r="T315" s="122"/>
    </row>
    <row r="316" spans="1:20" s="123" customFormat="1" ht="110.25" x14ac:dyDescent="0.25">
      <c r="A316" s="72">
        <v>299</v>
      </c>
      <c r="B316" s="125" t="s">
        <v>345</v>
      </c>
      <c r="C316" s="109" t="s">
        <v>59</v>
      </c>
      <c r="D316" s="125" t="s">
        <v>361</v>
      </c>
      <c r="E316" s="125" t="s">
        <v>361</v>
      </c>
      <c r="F316" s="125">
        <v>6206400000</v>
      </c>
      <c r="G316" s="125" t="s">
        <v>60</v>
      </c>
      <c r="H316" s="109" t="s">
        <v>41</v>
      </c>
      <c r="I316" s="125">
        <v>15</v>
      </c>
      <c r="J316" s="74">
        <f t="shared" si="24"/>
        <v>4.46</v>
      </c>
      <c r="K316" s="74">
        <f t="shared" si="25"/>
        <v>66.900000000000006</v>
      </c>
      <c r="L316" s="110">
        <f t="shared" si="26"/>
        <v>0.89910313901345296</v>
      </c>
      <c r="M316" s="74">
        <f t="shared" si="27"/>
        <v>0.45</v>
      </c>
      <c r="N316" s="74">
        <f t="shared" si="28"/>
        <v>6.75</v>
      </c>
      <c r="O316" s="73" t="s">
        <v>74</v>
      </c>
      <c r="P316" s="209" t="s">
        <v>53</v>
      </c>
      <c r="Q316" s="127">
        <f t="shared" si="29"/>
        <v>2.57</v>
      </c>
      <c r="R316" s="129">
        <v>2.7</v>
      </c>
      <c r="S316" s="220">
        <v>26.02</v>
      </c>
      <c r="T316" s="122"/>
    </row>
    <row r="317" spans="1:20" s="123" customFormat="1" ht="126" x14ac:dyDescent="0.25">
      <c r="A317" s="72">
        <v>300</v>
      </c>
      <c r="B317" s="125" t="s">
        <v>346</v>
      </c>
      <c r="C317" s="109" t="s">
        <v>59</v>
      </c>
      <c r="D317" s="124" t="s">
        <v>66</v>
      </c>
      <c r="E317" s="124" t="s">
        <v>66</v>
      </c>
      <c r="F317" s="210">
        <v>6206400000</v>
      </c>
      <c r="G317" s="109" t="s">
        <v>60</v>
      </c>
      <c r="H317" s="109" t="s">
        <v>41</v>
      </c>
      <c r="I317" s="124">
        <v>36</v>
      </c>
      <c r="J317" s="74">
        <f t="shared" si="24"/>
        <v>3.3699999999999997</v>
      </c>
      <c r="K317" s="74">
        <f t="shared" si="25"/>
        <v>121.32</v>
      </c>
      <c r="L317" s="110">
        <f t="shared" si="26"/>
        <v>0.89910979228486643</v>
      </c>
      <c r="M317" s="74">
        <f t="shared" si="27"/>
        <v>0.34</v>
      </c>
      <c r="N317" s="74">
        <f t="shared" si="28"/>
        <v>12.24</v>
      </c>
      <c r="O317" s="73" t="s">
        <v>74</v>
      </c>
      <c r="P317" s="209" t="s">
        <v>53</v>
      </c>
      <c r="Q317" s="127">
        <f t="shared" si="29"/>
        <v>4.66</v>
      </c>
      <c r="R317" s="128">
        <v>4.9000000000000004</v>
      </c>
      <c r="S317" s="118">
        <v>26.02</v>
      </c>
      <c r="T317" s="122"/>
    </row>
    <row r="318" spans="1:20" s="123" customFormat="1" ht="189" x14ac:dyDescent="0.25">
      <c r="A318" s="72">
        <v>301</v>
      </c>
      <c r="B318" s="125" t="s">
        <v>347</v>
      </c>
      <c r="C318" s="109" t="s">
        <v>59</v>
      </c>
      <c r="D318" s="109" t="s">
        <v>64</v>
      </c>
      <c r="E318" s="109" t="s">
        <v>64</v>
      </c>
      <c r="F318" s="208">
        <v>6211439000</v>
      </c>
      <c r="G318" s="109" t="s">
        <v>60</v>
      </c>
      <c r="H318" s="109" t="s">
        <v>41</v>
      </c>
      <c r="I318" s="124">
        <v>12</v>
      </c>
      <c r="J318" s="74">
        <f t="shared" si="24"/>
        <v>12.36</v>
      </c>
      <c r="K318" s="74">
        <f t="shared" si="25"/>
        <v>148.32</v>
      </c>
      <c r="L318" s="110">
        <f t="shared" si="26"/>
        <v>0.89967637540453071</v>
      </c>
      <c r="M318" s="74">
        <f t="shared" si="27"/>
        <v>1.24</v>
      </c>
      <c r="N318" s="74">
        <f t="shared" si="28"/>
        <v>14.88</v>
      </c>
      <c r="O318" s="73" t="s">
        <v>74</v>
      </c>
      <c r="P318" s="209" t="s">
        <v>53</v>
      </c>
      <c r="Q318" s="127">
        <f t="shared" si="29"/>
        <v>5.7</v>
      </c>
      <c r="R318" s="128">
        <v>6</v>
      </c>
      <c r="S318" s="119">
        <v>26.02</v>
      </c>
      <c r="T318" s="122"/>
    </row>
    <row r="319" spans="1:20" s="123" customFormat="1" ht="174" thickBot="1" x14ac:dyDescent="0.3">
      <c r="A319" s="216">
        <v>302</v>
      </c>
      <c r="B319" s="130" t="s">
        <v>348</v>
      </c>
      <c r="C319" s="92" t="s">
        <v>59</v>
      </c>
      <c r="D319" s="130" t="s">
        <v>64</v>
      </c>
      <c r="E319" s="130" t="s">
        <v>64</v>
      </c>
      <c r="F319" s="217">
        <v>6211439000</v>
      </c>
      <c r="G319" s="92" t="s">
        <v>60</v>
      </c>
      <c r="H319" s="92" t="s">
        <v>41</v>
      </c>
      <c r="I319" s="130">
        <v>18</v>
      </c>
      <c r="J319" s="90">
        <f t="shared" si="24"/>
        <v>17.860000000000003</v>
      </c>
      <c r="K319" s="90">
        <f t="shared" si="25"/>
        <v>321.48</v>
      </c>
      <c r="L319" s="112">
        <f t="shared" si="26"/>
        <v>0.89977603583426657</v>
      </c>
      <c r="M319" s="90">
        <f t="shared" si="27"/>
        <v>1.79</v>
      </c>
      <c r="N319" s="90">
        <f t="shared" si="28"/>
        <v>32.22</v>
      </c>
      <c r="O319" s="69" t="s">
        <v>74</v>
      </c>
      <c r="P319" s="217" t="s">
        <v>53</v>
      </c>
      <c r="Q319" s="131">
        <f t="shared" si="29"/>
        <v>12.35</v>
      </c>
      <c r="R319" s="218">
        <v>13</v>
      </c>
      <c r="S319" s="221">
        <v>26.02</v>
      </c>
      <c r="T319" s="122"/>
    </row>
    <row r="320" spans="1:20" s="1" customFormat="1" ht="16.5" thickBot="1" x14ac:dyDescent="0.3">
      <c r="A320" s="81"/>
      <c r="B320" s="82"/>
      <c r="C320" s="82"/>
      <c r="D320" s="82"/>
      <c r="E320" s="82"/>
      <c r="F320" s="82"/>
      <c r="G320" s="82"/>
      <c r="H320" s="82"/>
      <c r="I320" s="83">
        <f>SUM(I18:I319)</f>
        <v>10660</v>
      </c>
      <c r="J320" s="84"/>
      <c r="K320" s="85">
        <f>SUM(K18:K319)</f>
        <v>77373.260000000068</v>
      </c>
      <c r="L320" s="86"/>
      <c r="M320" s="85"/>
      <c r="N320" s="85">
        <f>SUM(N18:N319)</f>
        <v>7738.5699999999952</v>
      </c>
      <c r="O320" s="85"/>
      <c r="P320" s="87">
        <f>SUM(P18:P319)</f>
        <v>112</v>
      </c>
      <c r="Q320" s="88">
        <f>SUM(Q18:Q319)</f>
        <v>3205.9800000000014</v>
      </c>
      <c r="R320" s="89">
        <f>SUM(R18:R319)</f>
        <v>3374.3000000000006</v>
      </c>
      <c r="S320" s="71"/>
      <c r="T320"/>
    </row>
    <row r="321" spans="1:18" ht="15" x14ac:dyDescent="0.2">
      <c r="A321" s="38"/>
      <c r="B321" s="22"/>
      <c r="C321" s="22"/>
      <c r="D321" s="22"/>
      <c r="E321" s="22"/>
      <c r="F321" s="22"/>
      <c r="G321" s="22"/>
      <c r="H321" s="39"/>
      <c r="I321" s="39"/>
      <c r="J321" s="39"/>
      <c r="K321" s="39"/>
      <c r="L321" s="11"/>
      <c r="M321" s="39"/>
      <c r="N321" s="39"/>
      <c r="O321" s="39"/>
      <c r="P321" s="39"/>
      <c r="Q321" s="40"/>
      <c r="R321" s="40"/>
    </row>
    <row r="322" spans="1:18" ht="14.25" x14ac:dyDescent="0.2">
      <c r="B322" s="262" t="s">
        <v>27</v>
      </c>
      <c r="C322" s="262"/>
      <c r="D322" s="262"/>
      <c r="E322" s="262"/>
      <c r="F322" s="262"/>
      <c r="G322" s="262"/>
      <c r="H322" s="262"/>
      <c r="I322" s="262"/>
      <c r="J322" s="41"/>
      <c r="K322" s="41"/>
      <c r="L322" s="41"/>
      <c r="M322" s="42"/>
      <c r="N322" s="42"/>
      <c r="O322" s="43" t="s">
        <v>28</v>
      </c>
      <c r="P322" s="94"/>
      <c r="Q322" s="94"/>
      <c r="R322" s="37"/>
    </row>
    <row r="323" spans="1:18" ht="14.25" x14ac:dyDescent="0.2">
      <c r="B323" s="263" t="s">
        <v>46</v>
      </c>
      <c r="C323" s="263"/>
      <c r="D323" s="263"/>
      <c r="E323" s="44"/>
      <c r="F323" s="44"/>
      <c r="G323" s="44"/>
      <c r="H323" s="44"/>
      <c r="I323" s="44"/>
      <c r="J323" s="41"/>
      <c r="K323" s="41"/>
      <c r="L323" s="41"/>
      <c r="M323" s="41"/>
      <c r="N323" s="41"/>
      <c r="O323" s="264" t="s">
        <v>44</v>
      </c>
      <c r="P323" s="264"/>
      <c r="Q323" s="264"/>
      <c r="R323" s="264"/>
    </row>
    <row r="324" spans="1:18" ht="14.25" x14ac:dyDescent="0.2">
      <c r="B324" s="263"/>
      <c r="C324" s="263"/>
      <c r="D324" s="263"/>
      <c r="E324" s="45"/>
      <c r="F324" s="45"/>
      <c r="G324" s="45"/>
      <c r="H324" s="45"/>
      <c r="I324" s="45"/>
      <c r="J324" s="41"/>
      <c r="K324" s="41"/>
      <c r="L324" s="41"/>
      <c r="M324" s="42"/>
      <c r="N324" s="42"/>
      <c r="O324" s="264"/>
      <c r="P324" s="264"/>
      <c r="Q324" s="264"/>
      <c r="R324" s="264"/>
    </row>
    <row r="325" spans="1:18" ht="14.25" x14ac:dyDescent="0.2">
      <c r="B325" s="263"/>
      <c r="C325" s="263"/>
      <c r="D325" s="263"/>
      <c r="E325" s="45"/>
      <c r="F325" s="45"/>
      <c r="G325" s="45"/>
      <c r="H325" s="45"/>
      <c r="I325" s="45"/>
      <c r="J325" s="41"/>
      <c r="K325" s="41"/>
      <c r="L325" s="41"/>
      <c r="M325" s="41"/>
      <c r="N325" s="41"/>
      <c r="O325" s="264"/>
      <c r="P325" s="264"/>
      <c r="Q325" s="264"/>
      <c r="R325" s="264"/>
    </row>
    <row r="326" spans="1:18" ht="14.25" x14ac:dyDescent="0.2">
      <c r="B326" s="263"/>
      <c r="C326" s="263"/>
      <c r="D326" s="263"/>
      <c r="E326" s="45"/>
      <c r="F326" s="45"/>
      <c r="G326" s="45"/>
      <c r="H326" s="45"/>
      <c r="I326" s="45"/>
      <c r="J326" s="41"/>
      <c r="K326" s="41"/>
      <c r="L326" s="41"/>
      <c r="M326" s="41"/>
      <c r="N326" s="41"/>
      <c r="O326" s="264"/>
      <c r="P326" s="264"/>
      <c r="Q326" s="264"/>
      <c r="R326" s="264"/>
    </row>
    <row r="327" spans="1:18" ht="14.25" x14ac:dyDescent="0.2">
      <c r="B327" s="263"/>
      <c r="C327" s="263"/>
      <c r="D327" s="263"/>
      <c r="E327" s="45"/>
      <c r="F327" s="45"/>
      <c r="G327" s="45"/>
      <c r="H327" s="45"/>
      <c r="I327" s="45"/>
      <c r="J327" s="41"/>
      <c r="K327" s="41"/>
      <c r="L327" s="41"/>
      <c r="M327" s="42"/>
      <c r="N327" s="42"/>
      <c r="O327" s="264"/>
      <c r="P327" s="264"/>
      <c r="Q327" s="264"/>
      <c r="R327" s="264"/>
    </row>
    <row r="328" spans="1:18" ht="14.25" x14ac:dyDescent="0.2">
      <c r="B328" s="263"/>
      <c r="C328" s="263"/>
      <c r="D328" s="263"/>
      <c r="E328" s="45"/>
      <c r="F328" s="45"/>
      <c r="G328" s="45"/>
      <c r="H328" s="45"/>
      <c r="I328" s="45"/>
      <c r="J328" s="41"/>
      <c r="K328" s="41"/>
      <c r="L328" s="42"/>
      <c r="M328" s="41"/>
      <c r="N328" s="41"/>
      <c r="O328" s="264"/>
      <c r="P328" s="264"/>
      <c r="Q328" s="264"/>
      <c r="R328" s="264"/>
    </row>
    <row r="329" spans="1:18" ht="14.25" x14ac:dyDescent="0.2">
      <c r="B329" s="46" t="s">
        <v>29</v>
      </c>
      <c r="C329" s="47"/>
      <c r="D329" s="47"/>
      <c r="E329" s="48"/>
      <c r="F329" s="48"/>
      <c r="G329" s="48"/>
      <c r="H329" s="48"/>
      <c r="I329" s="48"/>
      <c r="J329" s="41"/>
      <c r="K329" s="41"/>
      <c r="L329" s="42"/>
      <c r="M329" s="41"/>
      <c r="N329" s="41"/>
      <c r="O329" s="49"/>
      <c r="P329" s="49"/>
      <c r="Q329" s="37"/>
      <c r="R329" s="37"/>
    </row>
    <row r="330" spans="1:18" ht="14.25" x14ac:dyDescent="0.2">
      <c r="B330" s="50"/>
      <c r="C330" s="51"/>
      <c r="D330" s="51"/>
      <c r="E330" s="41"/>
      <c r="F330" s="41"/>
      <c r="G330" s="41"/>
      <c r="H330" s="41"/>
      <c r="I330" s="41"/>
      <c r="J330" s="41"/>
      <c r="K330" s="41"/>
      <c r="L330" s="41"/>
      <c r="M330" s="41"/>
      <c r="N330" s="41"/>
      <c r="O330" s="52" t="s">
        <v>29</v>
      </c>
      <c r="P330" s="37"/>
      <c r="Q330" s="37"/>
      <c r="R330" s="37"/>
    </row>
  </sheetData>
  <mergeCells count="16">
    <mergeCell ref="B322:I322"/>
    <mergeCell ref="B323:D328"/>
    <mergeCell ref="O323:R328"/>
    <mergeCell ref="A5:G5"/>
    <mergeCell ref="I5:O5"/>
    <mergeCell ref="A6:E6"/>
    <mergeCell ref="I6:N6"/>
    <mergeCell ref="A7:G7"/>
    <mergeCell ref="A9:G9"/>
    <mergeCell ref="I9:O9"/>
    <mergeCell ref="A11:G11"/>
    <mergeCell ref="I11:S11"/>
    <mergeCell ref="A13:G13"/>
    <mergeCell ref="I13:R13"/>
    <mergeCell ref="A15:G15"/>
    <mergeCell ref="I15:R15"/>
  </mergeCells>
  <phoneticPr fontId="38" type="noConversion"/>
  <conditionalFormatting sqref="S18:S319">
    <cfRule type="expression" dxfId="6" priority="4">
      <formula>OR(ИнвОснова="ИНВ", ТмжОснова="ИНВ")</formula>
    </cfRule>
  </conditionalFormatting>
  <conditionalFormatting sqref="S18:S319">
    <cfRule type="expression" dxfId="5" priority="1">
      <formula>NOT(ЕФОРМУЛА)</formula>
    </cfRule>
  </conditionalFormatting>
  <conditionalFormatting sqref="S18:S319">
    <cfRule type="expression" dxfId="4" priority="2">
      <formula>IF(Просрочена=0, FALSE, TODAY() - $DN18 &gt;=  Просрочена)</formula>
    </cfRule>
    <cfRule type="expression" dxfId="3" priority="3">
      <formula>IF(Устарела=0, FALSE, TODAY() - $DN18 &gt;=  Устарела)</formula>
    </cfRule>
  </conditionalFormatting>
  <pageMargins left="0.70866141732283472" right="0.70866141732283472" top="0.74803149606299213" bottom="0.74803149606299213" header="0.31496062992125984" footer="0.31496062992125984"/>
  <pageSetup paperSize="9" scale="46" orientation="landscape" r:id="rId1"/>
  <headerFooter>
    <oddFooter xml:space="preserve">&amp;R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7"/>
  <sheetViews>
    <sheetView topLeftCell="G1" workbookViewId="0">
      <pane ySplit="1" topLeftCell="A298" activePane="bottomLeft" state="frozen"/>
      <selection activeCell="A17" sqref="A17"/>
      <selection pane="bottomLeft" activeCell="W302" sqref="W302"/>
    </sheetView>
  </sheetViews>
  <sheetFormatPr defaultRowHeight="15" x14ac:dyDescent="0.25"/>
  <cols>
    <col min="1" max="1" width="15.28515625" style="59" bestFit="1" customWidth="1"/>
    <col min="2" max="2" width="48" style="59" customWidth="1"/>
    <col min="3" max="3" width="13.5703125" style="59" customWidth="1"/>
    <col min="4" max="4" width="10.28515625" style="59" bestFit="1" customWidth="1"/>
    <col min="5" max="5" width="15.42578125" style="59" customWidth="1"/>
    <col min="6" max="6" width="15.7109375" style="59" customWidth="1"/>
    <col min="7" max="7" width="10.28515625" style="59" bestFit="1" customWidth="1"/>
    <col min="8" max="10" width="10.28515625" style="59" customWidth="1"/>
    <col min="11" max="11" width="10.28515625" style="59" bestFit="1" customWidth="1"/>
    <col min="12" max="12" width="10.42578125" style="59" bestFit="1" customWidth="1"/>
    <col min="13" max="13" width="10.85546875" style="59" bestFit="1" customWidth="1"/>
    <col min="14" max="14" width="10.42578125" style="59" bestFit="1" customWidth="1"/>
    <col min="15" max="15" width="11.5703125" style="59" bestFit="1" customWidth="1"/>
    <col min="16" max="16" width="10.85546875" style="59" bestFit="1" customWidth="1"/>
    <col min="17" max="17" width="10.42578125" style="59" bestFit="1" customWidth="1"/>
    <col min="18" max="18" width="10.28515625" style="59" bestFit="1" customWidth="1"/>
    <col min="19" max="19" width="10.7109375" style="59" bestFit="1" customWidth="1"/>
    <col min="20" max="20" width="10.28515625" style="59" bestFit="1" customWidth="1"/>
    <col min="21" max="21" width="10.7109375" style="59" bestFit="1" customWidth="1"/>
    <col min="22" max="22" width="9.140625" style="60"/>
    <col min="23" max="23" width="12.140625" style="61" customWidth="1"/>
    <col min="24" max="24" width="11.7109375" style="61" customWidth="1"/>
    <col min="25" max="26" width="13.42578125" style="61" customWidth="1"/>
    <col min="27" max="27" width="12.28515625" style="65" customWidth="1"/>
    <col min="28" max="28" width="14.28515625" style="62" customWidth="1"/>
    <col min="29" max="29" width="9.5703125" style="62" bestFit="1" customWidth="1"/>
    <col min="30" max="30" width="9.140625" style="62"/>
    <col min="31" max="16384" width="9.140625" style="2"/>
  </cols>
  <sheetData>
    <row r="1" spans="1:30" s="58" customFormat="1" ht="63.75" x14ac:dyDescent="0.2">
      <c r="A1" s="53" t="str">
        <f>'VZOR 1'!A16</f>
        <v>№</v>
      </c>
      <c r="B1" s="53" t="str">
        <f>'VZOR 1'!B16</f>
        <v xml:space="preserve">Наименование товара </v>
      </c>
      <c r="C1" s="53" t="str">
        <f>'VZOR 1'!C16</f>
        <v>Артикул</v>
      </c>
      <c r="D1" s="53" t="str">
        <f>'VZOR 1'!D16</f>
        <v>Торговая марка</v>
      </c>
      <c r="E1" s="53" t="str">
        <f>'VZOR 1'!E16</f>
        <v>Производитель</v>
      </c>
      <c r="F1" s="53" t="str">
        <f>'VZOR 1'!F16</f>
        <v xml:space="preserve">Код товара в  соответствии с ТН ВЭД </v>
      </c>
      <c r="G1" s="53" t="str">
        <f>'VZOR 1'!G16</f>
        <v xml:space="preserve">Страна происхождения </v>
      </c>
      <c r="H1" s="53"/>
      <c r="I1" s="53"/>
      <c r="J1" s="53"/>
      <c r="K1" s="53" t="str">
        <f>'VZOR 1'!H16</f>
        <v>Ед. измерения</v>
      </c>
      <c r="L1" s="53" t="str">
        <f>'VZOR 1'!I16</f>
        <v>Кол-во единиц</v>
      </c>
      <c r="M1" s="53" t="str">
        <f>'VZOR 1'!J16</f>
        <v xml:space="preserve">Цена долл.США/ед.изм. </v>
      </c>
      <c r="N1" s="53" t="str">
        <f>'VZOR 1'!K16</f>
        <v xml:space="preserve">Стоим-ть, долл.США </v>
      </c>
      <c r="O1" s="53" t="str">
        <f>'VZOR 1'!L16</f>
        <v>Скидка</v>
      </c>
      <c r="P1" s="53" t="str">
        <f>'VZOR 1'!M16</f>
        <v>Цена со скидкой, долл.США/ед.измерения</v>
      </c>
      <c r="Q1" s="53" t="str">
        <f>'VZOR 1'!N16</f>
        <v xml:space="preserve">Стоимость с учетом скидки, долл.США </v>
      </c>
      <c r="R1" s="53" t="str">
        <f>'VZOR 1'!O16</f>
        <v>Род упаковки</v>
      </c>
      <c r="S1" s="53" t="str">
        <f>'VZOR 1'!P16</f>
        <v>Кол-во упаковок</v>
      </c>
      <c r="T1" s="53" t="str">
        <f>'VZOR 1'!Q16</f>
        <v xml:space="preserve">Вес нетто, кг. </v>
      </c>
      <c r="U1" s="53" t="str">
        <f>'VZOR 1'!R16</f>
        <v xml:space="preserve">Вес брутто,кг. </v>
      </c>
      <c r="V1" s="54" t="s">
        <v>30</v>
      </c>
      <c r="W1" s="55" t="s">
        <v>31</v>
      </c>
      <c r="X1" s="55" t="s">
        <v>32</v>
      </c>
      <c r="Y1" s="55" t="s">
        <v>33</v>
      </c>
      <c r="Z1" s="55" t="s">
        <v>34</v>
      </c>
      <c r="AA1" s="63" t="s">
        <v>39</v>
      </c>
      <c r="AB1" s="56" t="s">
        <v>35</v>
      </c>
      <c r="AC1" s="116">
        <f>2.0326/1.8842</f>
        <v>1.0787602165375225</v>
      </c>
      <c r="AD1" s="57"/>
    </row>
    <row r="2" spans="1:30" s="93" customFormat="1" ht="25.5" x14ac:dyDescent="0.2">
      <c r="A2" s="113">
        <f>'VZOR 1'!A17</f>
        <v>1</v>
      </c>
      <c r="B2" s="113" t="str">
        <f>'VZOR 1'!B17</f>
        <v xml:space="preserve">Bag ladies leather Сумка женская кожаная   </v>
      </c>
      <c r="C2" s="113" t="str">
        <f>'VZOR 1'!C17</f>
        <v>___</v>
      </c>
      <c r="D2" s="113" t="str">
        <f>'VZOR 1'!D17</f>
        <v>MODA ITALIA</v>
      </c>
      <c r="E2" s="113" t="str">
        <f>'VZOR 1'!E17</f>
        <v>MODA ITALIA</v>
      </c>
      <c r="F2" s="113">
        <f>'VZOR 1'!F17</f>
        <v>4202210000</v>
      </c>
      <c r="G2" s="113" t="str">
        <f>'VZOR 1'!G17</f>
        <v>ITALY</v>
      </c>
      <c r="H2" s="113"/>
      <c r="I2" s="113"/>
      <c r="J2" s="113"/>
      <c r="K2" s="113" t="str">
        <f>'VZOR 1'!H17</f>
        <v>pcs</v>
      </c>
      <c r="L2" s="113">
        <f>'VZOR 1'!I17</f>
        <v>10</v>
      </c>
      <c r="M2" s="113">
        <f>'VZOR 1'!J17</f>
        <v>11.94</v>
      </c>
      <c r="N2" s="113">
        <f>'VZOR 1'!K17</f>
        <v>119.4</v>
      </c>
      <c r="O2" s="113">
        <f>'VZOR 1'!L17</f>
        <v>0.90033500837520941</v>
      </c>
      <c r="P2" s="113">
        <f>'VZOR 1'!M17</f>
        <v>1.19</v>
      </c>
      <c r="Q2" s="113">
        <f>'VZOR 1'!N17</f>
        <v>11.9</v>
      </c>
      <c r="R2" s="113" t="str">
        <f>'VZOR 1'!O17</f>
        <v>package</v>
      </c>
      <c r="S2" s="113">
        <f>'VZOR 1'!P17</f>
        <v>1</v>
      </c>
      <c r="T2" s="113">
        <f>'VZOR 1'!Q17</f>
        <v>6.18</v>
      </c>
      <c r="U2" s="113">
        <f>'VZOR 1'!R17</f>
        <v>6.5</v>
      </c>
      <c r="V2" s="243">
        <f>VLOOKUP(F2,'[2]01-97'!$B$2:$E$12247,4,0)</f>
        <v>12.5</v>
      </c>
      <c r="W2" s="117">
        <f>V2*N2/100</f>
        <v>14.925000000000001</v>
      </c>
      <c r="X2" s="117">
        <f>N2*$X$304/$N$304</f>
        <v>1.697485668821501</v>
      </c>
      <c r="Y2" s="239">
        <f>ROUND((Q2+W2+X2)/L2,2)</f>
        <v>2.85</v>
      </c>
      <c r="Z2" s="239">
        <f>ROUND(Y2*L2,2)</f>
        <v>28.5</v>
      </c>
      <c r="AA2" s="64">
        <f>Y2-P2</f>
        <v>1.6600000000000001</v>
      </c>
      <c r="AB2" s="240"/>
      <c r="AC2" s="241"/>
      <c r="AD2" s="241"/>
    </row>
    <row r="3" spans="1:30" s="93" customFormat="1" ht="51" x14ac:dyDescent="0.2">
      <c r="A3" s="113">
        <f>'VZOR 1'!A18</f>
        <v>2</v>
      </c>
      <c r="B3" s="113" t="str">
        <f>'VZOR 1'!B18</f>
        <v>Women's knitted sweater Свитер женский трикотажный 80% WOOL, 20% POLIAMIDE 80% шерсть, 20% полиамид  размер: 46-50, обхват груди: 92-100, рост 165-175</v>
      </c>
      <c r="C3" s="113" t="str">
        <f>'VZOR 1'!C18</f>
        <v>___</v>
      </c>
      <c r="D3" s="113" t="str">
        <f>'VZOR 1'!D18</f>
        <v>PAPARAZZI FASHION</v>
      </c>
      <c r="E3" s="113" t="str">
        <f>'VZOR 1'!E18</f>
        <v>PAPARAZZI FASHION</v>
      </c>
      <c r="F3" s="113">
        <f>'VZOR 1'!F18</f>
        <v>6110119000</v>
      </c>
      <c r="G3" s="113" t="str">
        <f>'VZOR 1'!G18</f>
        <v>POLAND</v>
      </c>
      <c r="H3" s="113"/>
      <c r="I3" s="113"/>
      <c r="J3" s="113"/>
      <c r="K3" s="113" t="str">
        <f>'VZOR 1'!H18</f>
        <v>pcs</v>
      </c>
      <c r="L3" s="113">
        <f>'VZOR 1'!I18</f>
        <v>3</v>
      </c>
      <c r="M3" s="113">
        <f>'VZOR 1'!J18</f>
        <v>18.600000000000001</v>
      </c>
      <c r="N3" s="113">
        <f>'VZOR 1'!K18</f>
        <v>55.8</v>
      </c>
      <c r="O3" s="113">
        <f>'VZOR 1'!L18</f>
        <v>0.9</v>
      </c>
      <c r="P3" s="113">
        <f>'VZOR 1'!M18</f>
        <v>1.86</v>
      </c>
      <c r="Q3" s="113">
        <f>'VZOR 1'!N18</f>
        <v>5.58</v>
      </c>
      <c r="R3" s="113" t="str">
        <f>'VZOR 1'!O18</f>
        <v>package</v>
      </c>
      <c r="S3" s="113" t="str">
        <f>'VZOR 1'!P18</f>
        <v>part</v>
      </c>
      <c r="T3" s="113">
        <f>'VZOR 1'!Q18</f>
        <v>1.43</v>
      </c>
      <c r="U3" s="113">
        <f>'VZOR 1'!R18</f>
        <v>1.5</v>
      </c>
      <c r="V3" s="243" t="str">
        <f>VLOOKUP(F3,'[2]01-97'!$B$2:$E$12247,4,0)</f>
        <v>1,75 евро за 1 кг</v>
      </c>
      <c r="W3" s="117">
        <f t="shared" ref="W3:W59" si="0">1.75*$AC$1*T3</f>
        <v>2.6995974418851501</v>
      </c>
      <c r="X3" s="117">
        <f t="shared" ref="X3:X66" si="1">N3*$X$304/$N$304</f>
        <v>0.79329732261507335</v>
      </c>
      <c r="Y3" s="239">
        <f t="shared" ref="Y3:Y66" si="2">ROUND((Q3+W3+X3)/L3,2)</f>
        <v>3.02</v>
      </c>
      <c r="Z3" s="239">
        <f t="shared" ref="Z3:Z66" si="3">ROUND(Y3*L3,2)</f>
        <v>9.06</v>
      </c>
      <c r="AA3" s="64">
        <f t="shared" ref="AA3:AA66" si="4">Y3-P3</f>
        <v>1.1599999999999999</v>
      </c>
      <c r="AB3" s="241"/>
      <c r="AC3" s="241"/>
      <c r="AD3" s="241"/>
    </row>
    <row r="4" spans="1:30" s="93" customFormat="1" ht="38.25" x14ac:dyDescent="0.2">
      <c r="A4" s="113">
        <f>'VZOR 1'!A19</f>
        <v>3</v>
      </c>
      <c r="B4" s="113" t="str">
        <f>'VZOR 1'!B19</f>
        <v>Knitted sweaters Women Кофта женская трикотажная 95%COTTON 5%ELASTAN 95%хлопок 5%эластан  размер: 46, обхват груди: 92, рост 165</v>
      </c>
      <c r="C4" s="113" t="str">
        <f>'VZOR 1'!C19</f>
        <v>___</v>
      </c>
      <c r="D4" s="113" t="str">
        <f>'VZOR 1'!D19</f>
        <v>PAPARAZZI FASHION</v>
      </c>
      <c r="E4" s="113" t="str">
        <f>'VZOR 1'!E19</f>
        <v>PAPARAZZI FASHION</v>
      </c>
      <c r="F4" s="113">
        <f>'VZOR 1'!F19</f>
        <v>6110209900</v>
      </c>
      <c r="G4" s="113" t="str">
        <f>'VZOR 1'!G19</f>
        <v>POLAND</v>
      </c>
      <c r="H4" s="113"/>
      <c r="I4" s="113"/>
      <c r="J4" s="113"/>
      <c r="K4" s="113" t="str">
        <f>'VZOR 1'!H19</f>
        <v>pcs</v>
      </c>
      <c r="L4" s="113">
        <f>'VZOR 1'!I19</f>
        <v>1</v>
      </c>
      <c r="M4" s="113">
        <f>'VZOR 1'!J19</f>
        <v>9.129999999999999</v>
      </c>
      <c r="N4" s="113">
        <f>'VZOR 1'!K19</f>
        <v>9.1300000000000008</v>
      </c>
      <c r="O4" s="113">
        <f>'VZOR 1'!L19</f>
        <v>0.90032858707557506</v>
      </c>
      <c r="P4" s="113">
        <f>'VZOR 1'!M19</f>
        <v>0.91</v>
      </c>
      <c r="Q4" s="113">
        <f>'VZOR 1'!N19</f>
        <v>0.91</v>
      </c>
      <c r="R4" s="113" t="str">
        <f>'VZOR 1'!O19</f>
        <v>package</v>
      </c>
      <c r="S4" s="113" t="str">
        <f>'VZOR 1'!P19</f>
        <v>part</v>
      </c>
      <c r="T4" s="113">
        <f>'VZOR 1'!Q19</f>
        <v>0.48</v>
      </c>
      <c r="U4" s="113">
        <f>'VZOR 1'!R19</f>
        <v>0.5</v>
      </c>
      <c r="V4" s="243" t="str">
        <f>VLOOKUP(F4,'[2]01-97'!$B$2:$E$12247,4,0)</f>
        <v>1,75 евро за 1 кг</v>
      </c>
      <c r="W4" s="117">
        <f t="shared" si="0"/>
        <v>0.90615858189151888</v>
      </c>
      <c r="X4" s="117">
        <f t="shared" si="1"/>
        <v>0.12979936479346987</v>
      </c>
      <c r="Y4" s="239">
        <f t="shared" si="2"/>
        <v>1.95</v>
      </c>
      <c r="Z4" s="239">
        <f t="shared" si="3"/>
        <v>1.95</v>
      </c>
      <c r="AA4" s="64">
        <f t="shared" si="4"/>
        <v>1.04</v>
      </c>
      <c r="AB4" s="241"/>
      <c r="AC4" s="241"/>
      <c r="AD4" s="241"/>
    </row>
    <row r="5" spans="1:30" s="93" customFormat="1" ht="51" x14ac:dyDescent="0.2">
      <c r="A5" s="113">
        <f>'VZOR 1'!A20</f>
        <v>4</v>
      </c>
      <c r="B5" s="113" t="str">
        <f>'VZOR 1'!B20</f>
        <v>Knitted sweaters Women Кофта женская трикотажная 95% COTTON, 5% ELASTAN 95% хлопок, 5% эластан  размер: 46-50, обхват груди: 92-100, рост 165-175</v>
      </c>
      <c r="C5" s="113" t="str">
        <f>'VZOR 1'!C20</f>
        <v>___</v>
      </c>
      <c r="D5" s="113" t="str">
        <f>'VZOR 1'!D20</f>
        <v>PAPARAZZI FASHION</v>
      </c>
      <c r="E5" s="113" t="str">
        <f>'VZOR 1'!E20</f>
        <v>PAPARAZZI FASHION</v>
      </c>
      <c r="F5" s="113">
        <f>'VZOR 1'!F20</f>
        <v>6110209900</v>
      </c>
      <c r="G5" s="113" t="str">
        <f>'VZOR 1'!G20</f>
        <v>POLAND</v>
      </c>
      <c r="H5" s="113"/>
      <c r="I5" s="113"/>
      <c r="J5" s="113"/>
      <c r="K5" s="113" t="str">
        <f>'VZOR 1'!H20</f>
        <v>pcs</v>
      </c>
      <c r="L5" s="113">
        <f>'VZOR 1'!I20</f>
        <v>2</v>
      </c>
      <c r="M5" s="113">
        <f>'VZOR 1'!J20</f>
        <v>4.5699999999999994</v>
      </c>
      <c r="N5" s="113">
        <f>'VZOR 1'!K20</f>
        <v>9.14</v>
      </c>
      <c r="O5" s="113">
        <f>'VZOR 1'!L20</f>
        <v>0.89934354485776802</v>
      </c>
      <c r="P5" s="113">
        <f>'VZOR 1'!M20</f>
        <v>0.46</v>
      </c>
      <c r="Q5" s="113">
        <f>'VZOR 1'!N20</f>
        <v>0.92</v>
      </c>
      <c r="R5" s="113" t="str">
        <f>'VZOR 1'!O20</f>
        <v>package</v>
      </c>
      <c r="S5" s="113" t="str">
        <f>'VZOR 1'!P20</f>
        <v>part</v>
      </c>
      <c r="T5" s="113">
        <f>'VZOR 1'!Q20</f>
        <v>0.48</v>
      </c>
      <c r="U5" s="113">
        <f>'VZOR 1'!R20</f>
        <v>0.5</v>
      </c>
      <c r="V5" s="243" t="str">
        <f>VLOOKUP(F5,'[2]01-97'!$B$2:$E$12247,4,0)</f>
        <v>1,75 евро за 1 кг</v>
      </c>
      <c r="W5" s="117">
        <f t="shared" si="0"/>
        <v>0.90615858189151888</v>
      </c>
      <c r="X5" s="117">
        <f t="shared" si="1"/>
        <v>0.12994153277243314</v>
      </c>
      <c r="Y5" s="239">
        <f t="shared" si="2"/>
        <v>0.98</v>
      </c>
      <c r="Z5" s="239">
        <f t="shared" si="3"/>
        <v>1.96</v>
      </c>
      <c r="AA5" s="64">
        <f t="shared" si="4"/>
        <v>0.52</v>
      </c>
      <c r="AB5" s="241"/>
      <c r="AC5" s="241"/>
      <c r="AD5" s="241"/>
    </row>
    <row r="6" spans="1:30" s="93" customFormat="1" ht="51" x14ac:dyDescent="0.2">
      <c r="A6" s="113">
        <f>'VZOR 1'!A21</f>
        <v>5</v>
      </c>
      <c r="B6" s="113" t="str">
        <f>'VZOR 1'!B21</f>
        <v>Knitted sweaters Women Кофта женская трикотажная 95% COTTON, 5% ELASTAN 95% хлопок, 5% эластан  размер: 46-50, обхват груди: 92-100, рост 165-175</v>
      </c>
      <c r="C6" s="113" t="str">
        <f>'VZOR 1'!C21</f>
        <v>___</v>
      </c>
      <c r="D6" s="113" t="str">
        <f>'VZOR 1'!D21</f>
        <v>PAPARAZZI FASHION</v>
      </c>
      <c r="E6" s="113" t="str">
        <f>'VZOR 1'!E21</f>
        <v>PAPARAZZI FASHION</v>
      </c>
      <c r="F6" s="113">
        <f>'VZOR 1'!F21</f>
        <v>6110209900</v>
      </c>
      <c r="G6" s="113" t="str">
        <f>'VZOR 1'!G21</f>
        <v>POLAND</v>
      </c>
      <c r="H6" s="113"/>
      <c r="I6" s="113"/>
      <c r="J6" s="113"/>
      <c r="K6" s="113" t="str">
        <f>'VZOR 1'!H21</f>
        <v>pcs</v>
      </c>
      <c r="L6" s="113">
        <f>'VZOR 1'!I21</f>
        <v>2</v>
      </c>
      <c r="M6" s="113">
        <f>'VZOR 1'!J21</f>
        <v>4.5699999999999994</v>
      </c>
      <c r="N6" s="113">
        <f>'VZOR 1'!K21</f>
        <v>9.14</v>
      </c>
      <c r="O6" s="113">
        <f>'VZOR 1'!L21</f>
        <v>0.89934354485776802</v>
      </c>
      <c r="P6" s="113">
        <f>'VZOR 1'!M21</f>
        <v>0.46</v>
      </c>
      <c r="Q6" s="113">
        <f>'VZOR 1'!N21</f>
        <v>0.92</v>
      </c>
      <c r="R6" s="113" t="str">
        <f>'VZOR 1'!O21</f>
        <v>package</v>
      </c>
      <c r="S6" s="113" t="str">
        <f>'VZOR 1'!P21</f>
        <v>part</v>
      </c>
      <c r="T6" s="113">
        <f>'VZOR 1'!Q21</f>
        <v>0.48</v>
      </c>
      <c r="U6" s="113">
        <f>'VZOR 1'!R21</f>
        <v>0.5</v>
      </c>
      <c r="V6" s="243" t="str">
        <f>VLOOKUP(F6,'[2]01-97'!$B$2:$E$12247,4,0)</f>
        <v>1,75 евро за 1 кг</v>
      </c>
      <c r="W6" s="117">
        <f t="shared" si="0"/>
        <v>0.90615858189151888</v>
      </c>
      <c r="X6" s="117">
        <f t="shared" si="1"/>
        <v>0.12994153277243314</v>
      </c>
      <c r="Y6" s="239">
        <f t="shared" si="2"/>
        <v>0.98</v>
      </c>
      <c r="Z6" s="239">
        <f t="shared" si="3"/>
        <v>1.96</v>
      </c>
      <c r="AA6" s="64">
        <f t="shared" si="4"/>
        <v>0.52</v>
      </c>
      <c r="AB6" s="241"/>
      <c r="AC6" s="241"/>
      <c r="AD6" s="241"/>
    </row>
    <row r="7" spans="1:30" s="93" customFormat="1" ht="51" x14ac:dyDescent="0.2">
      <c r="A7" s="113">
        <f>'VZOR 1'!A22</f>
        <v>6</v>
      </c>
      <c r="B7" s="113" t="str">
        <f>'VZOR 1'!B22</f>
        <v>Knitted sweaters Women Кофта женская трикотажная 65% COTTON15%LUREX 20%POLYESTER 65% хлопок15%люрекс 20%полиэстер  размер: 46-50, обхват груди: 92-100, рост 165-175</v>
      </c>
      <c r="C7" s="113" t="str">
        <f>'VZOR 1'!C22</f>
        <v>___</v>
      </c>
      <c r="D7" s="113" t="str">
        <f>'VZOR 1'!D22</f>
        <v>NAIF</v>
      </c>
      <c r="E7" s="113" t="str">
        <f>'VZOR 1'!E22</f>
        <v>NAIF</v>
      </c>
      <c r="F7" s="113">
        <f>'VZOR 1'!F22</f>
        <v>6110209900</v>
      </c>
      <c r="G7" s="113" t="str">
        <f>'VZOR 1'!G22</f>
        <v>ITALY</v>
      </c>
      <c r="H7" s="113"/>
      <c r="I7" s="113"/>
      <c r="J7" s="113"/>
      <c r="K7" s="113" t="str">
        <f>'VZOR 1'!H22</f>
        <v>pcs</v>
      </c>
      <c r="L7" s="113">
        <f>'VZOR 1'!I22</f>
        <v>3</v>
      </c>
      <c r="M7" s="113">
        <f>'VZOR 1'!J22</f>
        <v>6.0299999999999994</v>
      </c>
      <c r="N7" s="113">
        <f>'VZOR 1'!K22</f>
        <v>18.09</v>
      </c>
      <c r="O7" s="113">
        <f>'VZOR 1'!L22</f>
        <v>0.90049751243781095</v>
      </c>
      <c r="P7" s="113">
        <f>'VZOR 1'!M22</f>
        <v>0.6</v>
      </c>
      <c r="Q7" s="113">
        <f>'VZOR 1'!N22</f>
        <v>1.8</v>
      </c>
      <c r="R7" s="113" t="str">
        <f>'VZOR 1'!O22</f>
        <v>package</v>
      </c>
      <c r="S7" s="113" t="str">
        <f>'VZOR 1'!P22</f>
        <v>part</v>
      </c>
      <c r="T7" s="113">
        <f>'VZOR 1'!Q22</f>
        <v>0.95</v>
      </c>
      <c r="U7" s="113">
        <f>'VZOR 1'!R22</f>
        <v>1</v>
      </c>
      <c r="V7" s="243" t="str">
        <f>VLOOKUP(F7,'[2]01-97'!$B$2:$E$12247,4,0)</f>
        <v>1,75 евро за 1 кг</v>
      </c>
      <c r="W7" s="117">
        <f t="shared" si="0"/>
        <v>1.7934388599936311</v>
      </c>
      <c r="X7" s="117">
        <f t="shared" si="1"/>
        <v>0.2571818739445641</v>
      </c>
      <c r="Y7" s="239">
        <f t="shared" si="2"/>
        <v>1.28</v>
      </c>
      <c r="Z7" s="239">
        <f t="shared" si="3"/>
        <v>3.84</v>
      </c>
      <c r="AA7" s="64">
        <f t="shared" si="4"/>
        <v>0.68</v>
      </c>
      <c r="AB7" s="241"/>
      <c r="AC7" s="241"/>
      <c r="AD7" s="241"/>
    </row>
    <row r="8" spans="1:30" s="93" customFormat="1" ht="38.25" x14ac:dyDescent="0.2">
      <c r="A8" s="113">
        <f>'VZOR 1'!A23</f>
        <v>7</v>
      </c>
      <c r="B8" s="113" t="str">
        <f>'VZOR 1'!B23</f>
        <v>Knitted sweaters Women Кофта женская трикотажная 100% COTTON 100% хлопок  размер: 46-50, обхват груди: 92-100, рост 165-175</v>
      </c>
      <c r="C8" s="113" t="str">
        <f>'VZOR 1'!C23</f>
        <v>___</v>
      </c>
      <c r="D8" s="113" t="str">
        <f>'VZOR 1'!D23</f>
        <v>NEW COLLECTION</v>
      </c>
      <c r="E8" s="113" t="str">
        <f>'VZOR 1'!E23</f>
        <v>NEW COLLECTION</v>
      </c>
      <c r="F8" s="113">
        <f>'VZOR 1'!F23</f>
        <v>6110209900</v>
      </c>
      <c r="G8" s="113" t="str">
        <f>'VZOR 1'!G23</f>
        <v>ITALY</v>
      </c>
      <c r="H8" s="113"/>
      <c r="I8" s="113"/>
      <c r="J8" s="113"/>
      <c r="K8" s="113" t="str">
        <f>'VZOR 1'!H23</f>
        <v>pcs</v>
      </c>
      <c r="L8" s="113">
        <f>'VZOR 1'!I23</f>
        <v>6</v>
      </c>
      <c r="M8" s="113">
        <f>'VZOR 1'!J23</f>
        <v>4.54</v>
      </c>
      <c r="N8" s="113">
        <f>'VZOR 1'!K23</f>
        <v>27.24</v>
      </c>
      <c r="O8" s="113">
        <f>'VZOR 1'!L23</f>
        <v>0.90088105726872247</v>
      </c>
      <c r="P8" s="113">
        <f>'VZOR 1'!M23</f>
        <v>0.45</v>
      </c>
      <c r="Q8" s="113">
        <f>'VZOR 1'!N23</f>
        <v>2.7</v>
      </c>
      <c r="R8" s="113" t="str">
        <f>'VZOR 1'!O23</f>
        <v>package</v>
      </c>
      <c r="S8" s="113" t="str">
        <f>'VZOR 1'!P23</f>
        <v>part</v>
      </c>
      <c r="T8" s="113">
        <f>'VZOR 1'!Q23</f>
        <v>1.43</v>
      </c>
      <c r="U8" s="113">
        <f>'VZOR 1'!R23</f>
        <v>1.5</v>
      </c>
      <c r="V8" s="243" t="str">
        <f>VLOOKUP(F8,'[2]01-97'!$B$2:$E$12247,4,0)</f>
        <v>1,75 евро за 1 кг</v>
      </c>
      <c r="W8" s="117">
        <f t="shared" si="0"/>
        <v>2.6995974418851501</v>
      </c>
      <c r="X8" s="117">
        <f t="shared" si="1"/>
        <v>0.38726557469596051</v>
      </c>
      <c r="Y8" s="239">
        <f t="shared" si="2"/>
        <v>0.96</v>
      </c>
      <c r="Z8" s="239">
        <f t="shared" si="3"/>
        <v>5.76</v>
      </c>
      <c r="AA8" s="64">
        <f t="shared" si="4"/>
        <v>0.51</v>
      </c>
      <c r="AB8" s="241"/>
      <c r="AC8" s="241"/>
      <c r="AD8" s="241"/>
    </row>
    <row r="9" spans="1:30" s="93" customFormat="1" ht="38.25" x14ac:dyDescent="0.2">
      <c r="A9" s="113">
        <f>'VZOR 1'!A24</f>
        <v>8</v>
      </c>
      <c r="B9" s="113" t="str">
        <f>'VZOR 1'!B24</f>
        <v>Knitted sweaters Women Кофта женская трикотажная 100% COTTON 100% хлопок  размер: 46-50, обхват груди: 92-100, рост 165-175</v>
      </c>
      <c r="C9" s="113" t="str">
        <f>'VZOR 1'!C24</f>
        <v>___</v>
      </c>
      <c r="D9" s="113" t="str">
        <f>'VZOR 1'!D24</f>
        <v>PLANET</v>
      </c>
      <c r="E9" s="113" t="str">
        <f>'VZOR 1'!E24</f>
        <v>PLANET</v>
      </c>
      <c r="F9" s="113">
        <f>'VZOR 1'!F24</f>
        <v>6110209900</v>
      </c>
      <c r="G9" s="113" t="str">
        <f>'VZOR 1'!G24</f>
        <v>ITALY</v>
      </c>
      <c r="H9" s="113"/>
      <c r="I9" s="113"/>
      <c r="J9" s="113"/>
      <c r="K9" s="113" t="str">
        <f>'VZOR 1'!H24</f>
        <v>pcs</v>
      </c>
      <c r="L9" s="113">
        <f>'VZOR 1'!I24</f>
        <v>6</v>
      </c>
      <c r="M9" s="113">
        <f>'VZOR 1'!J24</f>
        <v>8.44</v>
      </c>
      <c r="N9" s="113">
        <f>'VZOR 1'!K24</f>
        <v>50.64</v>
      </c>
      <c r="O9" s="113">
        <f>'VZOR 1'!L24</f>
        <v>0.90047393364928907</v>
      </c>
      <c r="P9" s="113">
        <f>'VZOR 1'!M24</f>
        <v>0.84</v>
      </c>
      <c r="Q9" s="113">
        <f>'VZOR 1'!N24</f>
        <v>5.04</v>
      </c>
      <c r="R9" s="113" t="str">
        <f>'VZOR 1'!O24</f>
        <v>package</v>
      </c>
      <c r="S9" s="113" t="str">
        <f>'VZOR 1'!P24</f>
        <v>part</v>
      </c>
      <c r="T9" s="113">
        <f>'VZOR 1'!Q24</f>
        <v>2.66</v>
      </c>
      <c r="U9" s="113">
        <f>'VZOR 1'!R24</f>
        <v>2.8</v>
      </c>
      <c r="V9" s="243" t="str">
        <f>VLOOKUP(F9,'[2]01-97'!$B$2:$E$12247,4,0)</f>
        <v>1,75 евро за 1 кг</v>
      </c>
      <c r="W9" s="117">
        <f t="shared" si="0"/>
        <v>5.0216288079821672</v>
      </c>
      <c r="X9" s="117">
        <f t="shared" si="1"/>
        <v>0.71993864547002351</v>
      </c>
      <c r="Y9" s="239">
        <f t="shared" si="2"/>
        <v>1.8</v>
      </c>
      <c r="Z9" s="239">
        <f t="shared" si="3"/>
        <v>10.8</v>
      </c>
      <c r="AA9" s="64">
        <f t="shared" si="4"/>
        <v>0.96000000000000008</v>
      </c>
      <c r="AB9" s="240"/>
      <c r="AC9" s="241"/>
      <c r="AD9" s="241"/>
    </row>
    <row r="10" spans="1:30" s="93" customFormat="1" ht="51" x14ac:dyDescent="0.2">
      <c r="A10" s="113">
        <f>'VZOR 1'!A25</f>
        <v>9</v>
      </c>
      <c r="B10" s="113" t="str">
        <f>'VZOR 1'!B25</f>
        <v>Knitted sweaters Women Кофта женская трикотажная 95% COTTON, 5% ELASTAN 95% хлопок, 5% эластан  размер: 46-50, обхват груди: 92-100, рост 165-175</v>
      </c>
      <c r="C10" s="113" t="str">
        <f>'VZOR 1'!C25</f>
        <v>___</v>
      </c>
      <c r="D10" s="113" t="str">
        <f>'VZOR 1'!D25</f>
        <v>PAPARAZZI FASHION</v>
      </c>
      <c r="E10" s="113" t="str">
        <f>'VZOR 1'!E25</f>
        <v>PAPARAZZI FASHION</v>
      </c>
      <c r="F10" s="113">
        <f>'VZOR 1'!F25</f>
        <v>6110209900</v>
      </c>
      <c r="G10" s="113" t="str">
        <f>'VZOR 1'!G25</f>
        <v>POLAND</v>
      </c>
      <c r="H10" s="113"/>
      <c r="I10" s="113"/>
      <c r="J10" s="113"/>
      <c r="K10" s="113" t="str">
        <f>'VZOR 1'!H25</f>
        <v>pcs</v>
      </c>
      <c r="L10" s="113">
        <f>'VZOR 1'!I25</f>
        <v>9</v>
      </c>
      <c r="M10" s="113">
        <f>'VZOR 1'!J25</f>
        <v>5.0299999999999994</v>
      </c>
      <c r="N10" s="113">
        <f>'VZOR 1'!K25</f>
        <v>45.27</v>
      </c>
      <c r="O10" s="113">
        <f>'VZOR 1'!L25</f>
        <v>0.90059642147117291</v>
      </c>
      <c r="P10" s="113">
        <f>'VZOR 1'!M25</f>
        <v>0.5</v>
      </c>
      <c r="Q10" s="113">
        <f>'VZOR 1'!N25</f>
        <v>4.5</v>
      </c>
      <c r="R10" s="113" t="str">
        <f>'VZOR 1'!O25</f>
        <v>package</v>
      </c>
      <c r="S10" s="113" t="str">
        <f>'VZOR 1'!P25</f>
        <v>part</v>
      </c>
      <c r="T10" s="113">
        <f>'VZOR 1'!Q25</f>
        <v>2.38</v>
      </c>
      <c r="U10" s="113">
        <f>'VZOR 1'!R25</f>
        <v>2.5</v>
      </c>
      <c r="V10" s="243" t="str">
        <f>VLOOKUP(F10,'[2]01-97'!$B$2:$E$12247,4,0)</f>
        <v>1,75 евро за 1 кг</v>
      </c>
      <c r="W10" s="117">
        <f t="shared" si="0"/>
        <v>4.4930363018787807</v>
      </c>
      <c r="X10" s="117">
        <f t="shared" si="1"/>
        <v>0.64359444076674499</v>
      </c>
      <c r="Y10" s="239">
        <f t="shared" si="2"/>
        <v>1.07</v>
      </c>
      <c r="Z10" s="239">
        <f t="shared" si="3"/>
        <v>9.6300000000000008</v>
      </c>
      <c r="AA10" s="64">
        <f t="shared" si="4"/>
        <v>0.57000000000000006</v>
      </c>
      <c r="AB10" s="241"/>
      <c r="AC10" s="241"/>
      <c r="AD10" s="241"/>
    </row>
    <row r="11" spans="1:30" s="93" customFormat="1" ht="51" x14ac:dyDescent="0.2">
      <c r="A11" s="113">
        <f>'VZOR 1'!A26</f>
        <v>10</v>
      </c>
      <c r="B11" s="113" t="str">
        <f>'VZOR 1'!B26</f>
        <v>Knitted sweaters Women Кофта женская трикотажная 95% COTTON, 5% ELASTAN 95% хлопок, 5% эластан  размер: 46-50, обхват груди: 92-100, рост 165-175</v>
      </c>
      <c r="C11" s="113" t="str">
        <f>'VZOR 1'!C26</f>
        <v>___</v>
      </c>
      <c r="D11" s="113" t="str">
        <f>'VZOR 1'!D26</f>
        <v>BYOLALA</v>
      </c>
      <c r="E11" s="113" t="str">
        <f>'VZOR 1'!E26</f>
        <v>BYOLALA</v>
      </c>
      <c r="F11" s="113">
        <f>'VZOR 1'!F26</f>
        <v>6110209900</v>
      </c>
      <c r="G11" s="113" t="str">
        <f>'VZOR 1'!G26</f>
        <v>POLAND</v>
      </c>
      <c r="H11" s="113"/>
      <c r="I11" s="113"/>
      <c r="J11" s="113"/>
      <c r="K11" s="113" t="str">
        <f>'VZOR 1'!H26</f>
        <v>pcs</v>
      </c>
      <c r="L11" s="113">
        <f>'VZOR 1'!I26</f>
        <v>10</v>
      </c>
      <c r="M11" s="113">
        <f>'VZOR 1'!J26</f>
        <v>8.51</v>
      </c>
      <c r="N11" s="113">
        <f>'VZOR 1'!K26</f>
        <v>85.1</v>
      </c>
      <c r="O11" s="113">
        <f>'VZOR 1'!L26</f>
        <v>0.90011750881316099</v>
      </c>
      <c r="P11" s="113">
        <f>'VZOR 1'!M26</f>
        <v>0.85</v>
      </c>
      <c r="Q11" s="113">
        <f>'VZOR 1'!N26</f>
        <v>8.5</v>
      </c>
      <c r="R11" s="113" t="str">
        <f>'VZOR 1'!O26</f>
        <v>package</v>
      </c>
      <c r="S11" s="113" t="str">
        <f>'VZOR 1'!P26</f>
        <v>part</v>
      </c>
      <c r="T11" s="113">
        <f>'VZOR 1'!Q26</f>
        <v>4.47</v>
      </c>
      <c r="U11" s="113">
        <f>'VZOR 1'!R26</f>
        <v>4.7</v>
      </c>
      <c r="V11" s="243" t="str">
        <f>VLOOKUP(F11,'[2]01-97'!$B$2:$E$12247,4,0)</f>
        <v>1,75 евро за 1 кг</v>
      </c>
      <c r="W11" s="117">
        <f t="shared" si="0"/>
        <v>8.4386017938647697</v>
      </c>
      <c r="X11" s="117">
        <f t="shared" si="1"/>
        <v>1.2098495009774684</v>
      </c>
      <c r="Y11" s="239">
        <f t="shared" si="2"/>
        <v>1.81</v>
      </c>
      <c r="Z11" s="239">
        <f t="shared" si="3"/>
        <v>18.100000000000001</v>
      </c>
      <c r="AA11" s="64">
        <f t="shared" si="4"/>
        <v>0.96000000000000008</v>
      </c>
      <c r="AB11" s="241"/>
      <c r="AC11" s="241"/>
      <c r="AD11" s="241"/>
    </row>
    <row r="12" spans="1:30" s="93" customFormat="1" ht="38.25" x14ac:dyDescent="0.2">
      <c r="A12" s="113">
        <f>'VZOR 1'!A27</f>
        <v>11</v>
      </c>
      <c r="B12" s="113" t="str">
        <f>'VZOR 1'!B27</f>
        <v>Knitted sweaters Women Кофта женская трикотажная 100% COTTON 100% хлопок  размер: 46-50, обхват груди: 92-100, рост 165-175</v>
      </c>
      <c r="C12" s="113" t="str">
        <f>'VZOR 1'!C27</f>
        <v>___</v>
      </c>
      <c r="D12" s="113" t="str">
        <f>'VZOR 1'!D27</f>
        <v>WENDY TRENDY</v>
      </c>
      <c r="E12" s="113" t="str">
        <f>'VZOR 1'!E27</f>
        <v>WENDY TRENDY</v>
      </c>
      <c r="F12" s="113">
        <f>'VZOR 1'!F27</f>
        <v>6110209900</v>
      </c>
      <c r="G12" s="113" t="str">
        <f>'VZOR 1'!G27</f>
        <v>ITALY</v>
      </c>
      <c r="H12" s="113"/>
      <c r="I12" s="113"/>
      <c r="J12" s="113"/>
      <c r="K12" s="113" t="str">
        <f>'VZOR 1'!H27</f>
        <v>pcs</v>
      </c>
      <c r="L12" s="113">
        <f>'VZOR 1'!I27</f>
        <v>10</v>
      </c>
      <c r="M12" s="113">
        <f>'VZOR 1'!J27</f>
        <v>3.6199999999999997</v>
      </c>
      <c r="N12" s="113">
        <f>'VZOR 1'!K27</f>
        <v>36.200000000000003</v>
      </c>
      <c r="O12" s="113">
        <f>'VZOR 1'!L27</f>
        <v>0.90055248618784534</v>
      </c>
      <c r="P12" s="113">
        <f>'VZOR 1'!M27</f>
        <v>0.36</v>
      </c>
      <c r="Q12" s="113">
        <f>'VZOR 1'!N27</f>
        <v>3.6</v>
      </c>
      <c r="R12" s="113" t="str">
        <f>'VZOR 1'!O27</f>
        <v>package</v>
      </c>
      <c r="S12" s="113" t="str">
        <f>'VZOR 1'!P27</f>
        <v>part</v>
      </c>
      <c r="T12" s="113">
        <f>'VZOR 1'!Q27</f>
        <v>1.9</v>
      </c>
      <c r="U12" s="113">
        <f>'VZOR 1'!R27</f>
        <v>2</v>
      </c>
      <c r="V12" s="243" t="str">
        <f>VLOOKUP(F12,'[2]01-97'!$B$2:$E$12247,4,0)</f>
        <v>1,75 евро за 1 кг</v>
      </c>
      <c r="W12" s="117">
        <f t="shared" si="0"/>
        <v>3.5868777199872621</v>
      </c>
      <c r="X12" s="117">
        <f t="shared" si="1"/>
        <v>0.51464808384705474</v>
      </c>
      <c r="Y12" s="239">
        <f t="shared" si="2"/>
        <v>0.77</v>
      </c>
      <c r="Z12" s="239">
        <f t="shared" si="3"/>
        <v>7.7</v>
      </c>
      <c r="AA12" s="64">
        <f t="shared" si="4"/>
        <v>0.41000000000000003</v>
      </c>
      <c r="AB12" s="241"/>
      <c r="AC12" s="241"/>
      <c r="AD12" s="241"/>
    </row>
    <row r="13" spans="1:30" s="93" customFormat="1" ht="51" x14ac:dyDescent="0.2">
      <c r="A13" s="113">
        <f>'VZOR 1'!A28</f>
        <v>12</v>
      </c>
      <c r="B13" s="113" t="str">
        <f>'VZOR 1'!B28</f>
        <v>Knitted sweaters Women Кофта женская трикотажная 95% COTTON 5% ELASTAN 95% хлопок, 5% эластан  размер: 46-50, обхват груди: 92-100, рост 165-175</v>
      </c>
      <c r="C13" s="113" t="str">
        <f>'VZOR 1'!C28</f>
        <v>___</v>
      </c>
      <c r="D13" s="113" t="str">
        <f>'VZOR 1'!D28</f>
        <v>STELLA MILANI</v>
      </c>
      <c r="E13" s="113" t="str">
        <f>'VZOR 1'!E28</f>
        <v>STELLA MILANI</v>
      </c>
      <c r="F13" s="113">
        <f>'VZOR 1'!F28</f>
        <v>6110209900</v>
      </c>
      <c r="G13" s="113" t="str">
        <f>'VZOR 1'!G28</f>
        <v>ITALY</v>
      </c>
      <c r="H13" s="113"/>
      <c r="I13" s="113"/>
      <c r="J13" s="113"/>
      <c r="K13" s="113" t="str">
        <f>'VZOR 1'!H28</f>
        <v>pcs</v>
      </c>
      <c r="L13" s="113">
        <f>'VZOR 1'!I28</f>
        <v>11</v>
      </c>
      <c r="M13" s="113">
        <f>'VZOR 1'!J28</f>
        <v>6.58</v>
      </c>
      <c r="N13" s="113">
        <f>'VZOR 1'!K28</f>
        <v>72.38</v>
      </c>
      <c r="O13" s="113">
        <f>'VZOR 1'!L28</f>
        <v>0.89969604863221886</v>
      </c>
      <c r="P13" s="113">
        <f>'VZOR 1'!M28</f>
        <v>0.66</v>
      </c>
      <c r="Q13" s="113">
        <f>'VZOR 1'!N28</f>
        <v>7.26</v>
      </c>
      <c r="R13" s="113" t="str">
        <f>'VZOR 1'!O28</f>
        <v>package</v>
      </c>
      <c r="S13" s="113" t="str">
        <f>'VZOR 1'!P28</f>
        <v>part</v>
      </c>
      <c r="T13" s="113">
        <f>'VZOR 1'!Q28</f>
        <v>3.8</v>
      </c>
      <c r="U13" s="113">
        <f>'VZOR 1'!R28</f>
        <v>4</v>
      </c>
      <c r="V13" s="243" t="str">
        <f>VLOOKUP(F13,'[2]01-97'!$B$2:$E$12247,4,0)</f>
        <v>1,75 евро за 1 кг</v>
      </c>
      <c r="W13" s="117">
        <f t="shared" si="0"/>
        <v>7.1737554399745243</v>
      </c>
      <c r="X13" s="117">
        <f t="shared" si="1"/>
        <v>1.0290118317361829</v>
      </c>
      <c r="Y13" s="239">
        <f t="shared" si="2"/>
        <v>1.41</v>
      </c>
      <c r="Z13" s="239">
        <f t="shared" si="3"/>
        <v>15.51</v>
      </c>
      <c r="AA13" s="64">
        <f t="shared" si="4"/>
        <v>0.74999999999999989</v>
      </c>
      <c r="AB13" s="241"/>
      <c r="AC13" s="241"/>
      <c r="AD13" s="241"/>
    </row>
    <row r="14" spans="1:30" s="93" customFormat="1" ht="51" x14ac:dyDescent="0.2">
      <c r="A14" s="113">
        <f>'VZOR 1'!A29</f>
        <v>13</v>
      </c>
      <c r="B14" s="113" t="str">
        <f>'VZOR 1'!B29</f>
        <v>Knitted sweaters Women Кофта женская трикотажная 95% COTTON, 5% ELASTAN 95% хлопок, 5% эластан  размер: 46-50, обхват груди: 92-100, рост 165-175</v>
      </c>
      <c r="C14" s="113" t="str">
        <f>'VZOR 1'!C29</f>
        <v>___</v>
      </c>
      <c r="D14" s="113" t="str">
        <f>'VZOR 1'!D29</f>
        <v>NAIIF</v>
      </c>
      <c r="E14" s="113" t="str">
        <f>'VZOR 1'!E29</f>
        <v>NAIIF</v>
      </c>
      <c r="F14" s="113">
        <f>'VZOR 1'!F29</f>
        <v>6110209900</v>
      </c>
      <c r="G14" s="113" t="str">
        <f>'VZOR 1'!G29</f>
        <v>ITALY</v>
      </c>
      <c r="H14" s="113"/>
      <c r="I14" s="113"/>
      <c r="J14" s="113"/>
      <c r="K14" s="113" t="str">
        <f>'VZOR 1'!H29</f>
        <v>pcs</v>
      </c>
      <c r="L14" s="113">
        <f>'VZOR 1'!I29</f>
        <v>12</v>
      </c>
      <c r="M14" s="113">
        <f>'VZOR 1'!J29</f>
        <v>9.0399999999999991</v>
      </c>
      <c r="N14" s="113">
        <f>'VZOR 1'!K29</f>
        <v>108.48</v>
      </c>
      <c r="O14" s="113">
        <f>'VZOR 1'!L29</f>
        <v>0.90044247787610621</v>
      </c>
      <c r="P14" s="113">
        <f>'VZOR 1'!M29</f>
        <v>0.9</v>
      </c>
      <c r="Q14" s="113">
        <f>'VZOR 1'!N29</f>
        <v>10.8</v>
      </c>
      <c r="R14" s="113" t="str">
        <f>'VZOR 1'!O29</f>
        <v>package</v>
      </c>
      <c r="S14" s="113" t="str">
        <f>'VZOR 1'!P29</f>
        <v>part</v>
      </c>
      <c r="T14" s="113">
        <f>'VZOR 1'!Q29</f>
        <v>5.7</v>
      </c>
      <c r="U14" s="113">
        <f>'VZOR 1'!R29</f>
        <v>6</v>
      </c>
      <c r="V14" s="243" t="str">
        <f>VLOOKUP(F14,'[2]01-97'!$B$2:$E$12247,4,0)</f>
        <v>1,75 евро за 1 кг</v>
      </c>
      <c r="W14" s="117">
        <f t="shared" si="0"/>
        <v>10.760633159961786</v>
      </c>
      <c r="X14" s="117">
        <f t="shared" si="1"/>
        <v>1.5422382357936049</v>
      </c>
      <c r="Y14" s="239">
        <f t="shared" si="2"/>
        <v>1.93</v>
      </c>
      <c r="Z14" s="239">
        <f t="shared" si="3"/>
        <v>23.16</v>
      </c>
      <c r="AA14" s="64">
        <f t="shared" si="4"/>
        <v>1.0299999999999998</v>
      </c>
      <c r="AB14" s="241"/>
      <c r="AC14" s="241"/>
      <c r="AD14" s="241"/>
    </row>
    <row r="15" spans="1:30" s="93" customFormat="1" ht="51" x14ac:dyDescent="0.2">
      <c r="A15" s="113">
        <f>'VZOR 1'!A30</f>
        <v>14</v>
      </c>
      <c r="B15" s="113" t="str">
        <f>'VZOR 1'!B30</f>
        <v>Knitted sweaters Women Кофта женская трикотажная 95% COTTON, 5% ELASTAN 95% хлопок, 5% эластан  размер: 46-50, обхват груди: 92-100, рост 165-175</v>
      </c>
      <c r="C15" s="113" t="str">
        <f>'VZOR 1'!C30</f>
        <v>___</v>
      </c>
      <c r="D15" s="113" t="str">
        <f>'VZOR 1'!D30</f>
        <v>NEW COLLECTION</v>
      </c>
      <c r="E15" s="113" t="str">
        <f>'VZOR 1'!E30</f>
        <v>NEW COLLECTION</v>
      </c>
      <c r="F15" s="113">
        <f>'VZOR 1'!F30</f>
        <v>6110209900</v>
      </c>
      <c r="G15" s="113" t="str">
        <f>'VZOR 1'!G30</f>
        <v>ITALY</v>
      </c>
      <c r="H15" s="113"/>
      <c r="I15" s="113"/>
      <c r="J15" s="113"/>
      <c r="K15" s="113" t="str">
        <f>'VZOR 1'!H30</f>
        <v>pcs</v>
      </c>
      <c r="L15" s="113">
        <f>'VZOR 1'!I30</f>
        <v>13</v>
      </c>
      <c r="M15" s="113">
        <f>'VZOR 1'!J30</f>
        <v>6.95</v>
      </c>
      <c r="N15" s="113">
        <f>'VZOR 1'!K30</f>
        <v>90.35</v>
      </c>
      <c r="O15" s="113">
        <f>'VZOR 1'!L30</f>
        <v>0.89928057553956831</v>
      </c>
      <c r="P15" s="113">
        <f>'VZOR 1'!M30</f>
        <v>0.7</v>
      </c>
      <c r="Q15" s="113">
        <f>'VZOR 1'!N30</f>
        <v>9.1</v>
      </c>
      <c r="R15" s="113" t="str">
        <f>'VZOR 1'!O30</f>
        <v>package</v>
      </c>
      <c r="S15" s="113" t="str">
        <f>'VZOR 1'!P30</f>
        <v>part</v>
      </c>
      <c r="T15" s="113">
        <f>'VZOR 1'!Q30</f>
        <v>4.75</v>
      </c>
      <c r="U15" s="113">
        <f>'VZOR 1'!R30</f>
        <v>5</v>
      </c>
      <c r="V15" s="243" t="str">
        <f>VLOOKUP(F15,'[2]01-97'!$B$2:$E$12247,4,0)</f>
        <v>1,75 евро за 1 кг</v>
      </c>
      <c r="W15" s="117">
        <f t="shared" si="0"/>
        <v>8.9671942999681562</v>
      </c>
      <c r="X15" s="117">
        <f t="shared" si="1"/>
        <v>1.2844876899331876</v>
      </c>
      <c r="Y15" s="239">
        <f t="shared" si="2"/>
        <v>1.49</v>
      </c>
      <c r="Z15" s="239">
        <f t="shared" si="3"/>
        <v>19.37</v>
      </c>
      <c r="AA15" s="64">
        <f t="shared" si="4"/>
        <v>0.79</v>
      </c>
      <c r="AB15" s="241"/>
      <c r="AC15" s="241"/>
      <c r="AD15" s="241"/>
    </row>
    <row r="16" spans="1:30" s="93" customFormat="1" ht="38.25" x14ac:dyDescent="0.2">
      <c r="A16" s="113">
        <f>'VZOR 1'!A31</f>
        <v>15</v>
      </c>
      <c r="B16" s="113" t="str">
        <f>'VZOR 1'!B31</f>
        <v>Knitted sweaters Women Кофта женская трикотажная 100% COTTON 100% хлопок  размер: 46-50, обхват груди: 92-100, рост 165-175</v>
      </c>
      <c r="C16" s="113" t="str">
        <f>'VZOR 1'!C31</f>
        <v>___</v>
      </c>
      <c r="D16" s="113" t="str">
        <f>'VZOR 1'!D31</f>
        <v>STELLA MILANI</v>
      </c>
      <c r="E16" s="113" t="str">
        <f>'VZOR 1'!E31</f>
        <v>STELLA MILANI</v>
      </c>
      <c r="F16" s="113">
        <f>'VZOR 1'!F31</f>
        <v>6110209900</v>
      </c>
      <c r="G16" s="113" t="str">
        <f>'VZOR 1'!G31</f>
        <v>CHINA</v>
      </c>
      <c r="H16" s="113"/>
      <c r="I16" s="113"/>
      <c r="J16" s="113"/>
      <c r="K16" s="113" t="str">
        <f>'VZOR 1'!H31</f>
        <v>pcs</v>
      </c>
      <c r="L16" s="113">
        <f>'VZOR 1'!I31</f>
        <v>14</v>
      </c>
      <c r="M16" s="113">
        <f>'VZOR 1'!J31</f>
        <v>3.5999999999999996</v>
      </c>
      <c r="N16" s="113">
        <f>'VZOR 1'!K31</f>
        <v>50.4</v>
      </c>
      <c r="O16" s="113">
        <f>'VZOR 1'!L31</f>
        <v>0.9</v>
      </c>
      <c r="P16" s="113">
        <f>'VZOR 1'!M31</f>
        <v>0.36</v>
      </c>
      <c r="Q16" s="113">
        <f>'VZOR 1'!N31</f>
        <v>5.04</v>
      </c>
      <c r="R16" s="113" t="str">
        <f>'VZOR 1'!O31</f>
        <v>package</v>
      </c>
      <c r="S16" s="113" t="str">
        <f>'VZOR 1'!P31</f>
        <v>part</v>
      </c>
      <c r="T16" s="113">
        <f>'VZOR 1'!Q31</f>
        <v>4.75</v>
      </c>
      <c r="U16" s="113">
        <f>'VZOR 1'!R31</f>
        <v>5</v>
      </c>
      <c r="V16" s="243" t="str">
        <f>VLOOKUP(F16,'[2]01-97'!$B$2:$E$12247,4,0)</f>
        <v>1,75 евро за 1 кг</v>
      </c>
      <c r="W16" s="117">
        <f t="shared" si="0"/>
        <v>8.9671942999681562</v>
      </c>
      <c r="X16" s="117">
        <f t="shared" si="1"/>
        <v>0.71652661397490491</v>
      </c>
      <c r="Y16" s="239">
        <f t="shared" si="2"/>
        <v>1.05</v>
      </c>
      <c r="Z16" s="239">
        <f t="shared" si="3"/>
        <v>14.7</v>
      </c>
      <c r="AA16" s="64">
        <f t="shared" si="4"/>
        <v>0.69000000000000006</v>
      </c>
      <c r="AB16" s="241"/>
      <c r="AC16" s="241"/>
      <c r="AD16" s="241"/>
    </row>
    <row r="17" spans="1:30" s="93" customFormat="1" ht="51" x14ac:dyDescent="0.2">
      <c r="A17" s="113">
        <f>'VZOR 1'!A32</f>
        <v>16</v>
      </c>
      <c r="B17" s="113" t="str">
        <f>'VZOR 1'!B32</f>
        <v>Knitted sweaters Women Кофта женская трикотажная 96,5%COTTON  3,5%ELASTAN 96,5%хлопок  3,5%эластан  размер: 46-50, обхват груди: 92-100, рост 165-175</v>
      </c>
      <c r="C17" s="113" t="str">
        <f>'VZOR 1'!C32</f>
        <v>___</v>
      </c>
      <c r="D17" s="113" t="str">
        <f>'VZOR 1'!D32</f>
        <v>GIUSY</v>
      </c>
      <c r="E17" s="113" t="str">
        <f>'VZOR 1'!E32</f>
        <v>GIUSY</v>
      </c>
      <c r="F17" s="113">
        <f>'VZOR 1'!F32</f>
        <v>6110209900</v>
      </c>
      <c r="G17" s="113" t="str">
        <f>'VZOR 1'!G32</f>
        <v>ITALY</v>
      </c>
      <c r="H17" s="113"/>
      <c r="I17" s="113"/>
      <c r="J17" s="113"/>
      <c r="K17" s="113" t="str">
        <f>'VZOR 1'!H32</f>
        <v>pcs</v>
      </c>
      <c r="L17" s="113">
        <f>'VZOR 1'!I32</f>
        <v>18</v>
      </c>
      <c r="M17" s="113">
        <f>'VZOR 1'!J32</f>
        <v>5.5299999999999994</v>
      </c>
      <c r="N17" s="113">
        <f>'VZOR 1'!K32</f>
        <v>99.54</v>
      </c>
      <c r="O17" s="113">
        <f>'VZOR 1'!L32</f>
        <v>0.90054249547920429</v>
      </c>
      <c r="P17" s="113">
        <f>'VZOR 1'!M32</f>
        <v>0.55000000000000004</v>
      </c>
      <c r="Q17" s="113">
        <f>'VZOR 1'!N32</f>
        <v>9.9</v>
      </c>
      <c r="R17" s="113" t="str">
        <f>'VZOR 1'!O32</f>
        <v>package</v>
      </c>
      <c r="S17" s="113" t="str">
        <f>'VZOR 1'!P32</f>
        <v>part</v>
      </c>
      <c r="T17" s="113">
        <f>'VZOR 1'!Q32</f>
        <v>5.2299999999999995</v>
      </c>
      <c r="U17" s="113">
        <f>'VZOR 1'!R32</f>
        <v>5.5</v>
      </c>
      <c r="V17" s="243" t="str">
        <f>VLOOKUP(F17,'[2]01-97'!$B$2:$E$12247,4,0)</f>
        <v>1,75 евро за 1 кг</v>
      </c>
      <c r="W17" s="117">
        <f t="shared" si="0"/>
        <v>9.8733528818596739</v>
      </c>
      <c r="X17" s="117">
        <f t="shared" si="1"/>
        <v>1.4151400626004371</v>
      </c>
      <c r="Y17" s="239">
        <f t="shared" si="2"/>
        <v>1.18</v>
      </c>
      <c r="Z17" s="239">
        <f t="shared" si="3"/>
        <v>21.24</v>
      </c>
      <c r="AA17" s="64">
        <f t="shared" si="4"/>
        <v>0.62999999999999989</v>
      </c>
      <c r="AB17" s="241"/>
      <c r="AC17" s="241"/>
      <c r="AD17" s="241"/>
    </row>
    <row r="18" spans="1:30" s="93" customFormat="1" ht="38.25" x14ac:dyDescent="0.2">
      <c r="A18" s="113">
        <f>'VZOR 1'!A33</f>
        <v>17</v>
      </c>
      <c r="B18" s="113" t="str">
        <f>'VZOR 1'!B33</f>
        <v>Knitted sweaters Women Кофта женская трикотажная 100% COTTON 100% хлопок  размер: 46-50, обхват груди: 92-100, рост 165-175</v>
      </c>
      <c r="C18" s="113" t="str">
        <f>'VZOR 1'!C33</f>
        <v>___</v>
      </c>
      <c r="D18" s="113" t="str">
        <f>'VZOR 1'!D33</f>
        <v>WIYA</v>
      </c>
      <c r="E18" s="113" t="str">
        <f>'VZOR 1'!E33</f>
        <v>WIYA</v>
      </c>
      <c r="F18" s="113">
        <f>'VZOR 1'!F33</f>
        <v>6110209900</v>
      </c>
      <c r="G18" s="113" t="str">
        <f>'VZOR 1'!G33</f>
        <v>CHINA</v>
      </c>
      <c r="H18" s="113"/>
      <c r="I18" s="113"/>
      <c r="J18" s="113"/>
      <c r="K18" s="113" t="str">
        <f>'VZOR 1'!H33</f>
        <v>pcs</v>
      </c>
      <c r="L18" s="113">
        <f>'VZOR 1'!I33</f>
        <v>20</v>
      </c>
      <c r="M18" s="113">
        <f>'VZOR 1'!J33</f>
        <v>2.2199999999999998</v>
      </c>
      <c r="N18" s="113">
        <f>'VZOR 1'!K33</f>
        <v>44.4</v>
      </c>
      <c r="O18" s="113">
        <f>'VZOR 1'!L33</f>
        <v>0.90090090090090091</v>
      </c>
      <c r="P18" s="113">
        <f>'VZOR 1'!M33</f>
        <v>0.22</v>
      </c>
      <c r="Q18" s="113">
        <f>'VZOR 1'!N33</f>
        <v>4.4000000000000004</v>
      </c>
      <c r="R18" s="113" t="str">
        <f>'VZOR 1'!O33</f>
        <v>package</v>
      </c>
      <c r="S18" s="113" t="str">
        <f>'VZOR 1'!P33</f>
        <v>part</v>
      </c>
      <c r="T18" s="113">
        <f>'VZOR 1'!Q33</f>
        <v>4.18</v>
      </c>
      <c r="U18" s="113">
        <f>'VZOR 1'!R33</f>
        <v>4.4000000000000004</v>
      </c>
      <c r="V18" s="243" t="str">
        <f>VLOOKUP(F18,'[2]01-97'!$B$2:$E$12247,4,0)</f>
        <v>1,75 евро за 1 кг</v>
      </c>
      <c r="W18" s="117">
        <f t="shared" si="0"/>
        <v>7.8911309839719763</v>
      </c>
      <c r="X18" s="117">
        <f t="shared" si="1"/>
        <v>0.63122582659694004</v>
      </c>
      <c r="Y18" s="239">
        <f t="shared" si="2"/>
        <v>0.65</v>
      </c>
      <c r="Z18" s="239">
        <f t="shared" si="3"/>
        <v>13</v>
      </c>
      <c r="AA18" s="64">
        <f t="shared" si="4"/>
        <v>0.43000000000000005</v>
      </c>
      <c r="AB18" s="241"/>
      <c r="AC18" s="241"/>
      <c r="AD18" s="241"/>
    </row>
    <row r="19" spans="1:30" s="93" customFormat="1" ht="51" x14ac:dyDescent="0.2">
      <c r="A19" s="113">
        <f>'VZOR 1'!A34</f>
        <v>18</v>
      </c>
      <c r="B19" s="113" t="str">
        <f>'VZOR 1'!B34</f>
        <v>Knitted sweaters Women Кофта женская трикотажная 95% COTTON, 5% ELASTAN 95% хлопок, 5% эластан  размер: 46-50, обхват груди: 92-100, рост 165-175</v>
      </c>
      <c r="C19" s="113" t="str">
        <f>'VZOR 1'!C34</f>
        <v>___</v>
      </c>
      <c r="D19" s="113" t="str">
        <f>'VZOR 1'!D34</f>
        <v>ONE LOVE</v>
      </c>
      <c r="E19" s="113" t="str">
        <f>'VZOR 1'!E34</f>
        <v>ONE LOVE</v>
      </c>
      <c r="F19" s="113">
        <f>'VZOR 1'!F34</f>
        <v>6110209900</v>
      </c>
      <c r="G19" s="113" t="str">
        <f>'VZOR 1'!G34</f>
        <v>ITALY</v>
      </c>
      <c r="H19" s="113"/>
      <c r="I19" s="113"/>
      <c r="J19" s="113"/>
      <c r="K19" s="113" t="str">
        <f>'VZOR 1'!H34</f>
        <v>pcs</v>
      </c>
      <c r="L19" s="113">
        <f>'VZOR 1'!I34</f>
        <v>25</v>
      </c>
      <c r="M19" s="113">
        <f>'VZOR 1'!J34</f>
        <v>5.79</v>
      </c>
      <c r="N19" s="113">
        <f>'VZOR 1'!K34</f>
        <v>144.75</v>
      </c>
      <c r="O19" s="113">
        <f>'VZOR 1'!L34</f>
        <v>0.89982728842832471</v>
      </c>
      <c r="P19" s="113">
        <f>'VZOR 1'!M34</f>
        <v>0.57999999999999996</v>
      </c>
      <c r="Q19" s="113">
        <f>'VZOR 1'!N34</f>
        <v>14.5</v>
      </c>
      <c r="R19" s="113" t="str">
        <f>'VZOR 1'!O34</f>
        <v>package</v>
      </c>
      <c r="S19" s="113" t="str">
        <f>'VZOR 1'!P34</f>
        <v>part</v>
      </c>
      <c r="T19" s="113">
        <f>'VZOR 1'!Q34</f>
        <v>7.6</v>
      </c>
      <c r="U19" s="113">
        <f>'VZOR 1'!R34</f>
        <v>8</v>
      </c>
      <c r="V19" s="243" t="str">
        <f>VLOOKUP(F19,'[2]01-97'!$B$2:$E$12247,4,0)</f>
        <v>1,75 евро за 1 кг</v>
      </c>
      <c r="W19" s="117">
        <f t="shared" si="0"/>
        <v>14.347510879949049</v>
      </c>
      <c r="X19" s="117">
        <f t="shared" si="1"/>
        <v>2.0578814954934024</v>
      </c>
      <c r="Y19" s="239">
        <f t="shared" si="2"/>
        <v>1.24</v>
      </c>
      <c r="Z19" s="239">
        <f t="shared" si="3"/>
        <v>31</v>
      </c>
      <c r="AA19" s="64">
        <f t="shared" si="4"/>
        <v>0.66</v>
      </c>
      <c r="AB19" s="241"/>
      <c r="AC19" s="241"/>
      <c r="AD19" s="241"/>
    </row>
    <row r="20" spans="1:30" s="93" customFormat="1" ht="38.25" x14ac:dyDescent="0.2">
      <c r="A20" s="113">
        <f>'VZOR 1'!A35</f>
        <v>19</v>
      </c>
      <c r="B20" s="113" t="str">
        <f>'VZOR 1'!B35</f>
        <v>Knitted sweaters Women Кофта женская трикотажная 100% COTTON 100% хлопок  размер: 46-50, обхват груди: 92-100, рост 165-175</v>
      </c>
      <c r="C20" s="113" t="str">
        <f>'VZOR 1'!C35</f>
        <v>___</v>
      </c>
      <c r="D20" s="113" t="str">
        <f>'VZOR 1'!D35</f>
        <v>NAIF</v>
      </c>
      <c r="E20" s="113" t="str">
        <f>'VZOR 1'!E35</f>
        <v>NAIF</v>
      </c>
      <c r="F20" s="113">
        <f>'VZOR 1'!F35</f>
        <v>6110209900</v>
      </c>
      <c r="G20" s="113" t="str">
        <f>'VZOR 1'!G35</f>
        <v>ITALY</v>
      </c>
      <c r="H20" s="113"/>
      <c r="I20" s="113"/>
      <c r="J20" s="113"/>
      <c r="K20" s="113" t="str">
        <f>'VZOR 1'!H35</f>
        <v>pcs</v>
      </c>
      <c r="L20" s="113">
        <f>'VZOR 1'!I35</f>
        <v>27</v>
      </c>
      <c r="M20" s="113">
        <f>'VZOR 1'!J35</f>
        <v>6.7</v>
      </c>
      <c r="N20" s="113">
        <f>'VZOR 1'!K35</f>
        <v>180.9</v>
      </c>
      <c r="O20" s="113">
        <f>'VZOR 1'!L35</f>
        <v>0.9</v>
      </c>
      <c r="P20" s="113">
        <f>'VZOR 1'!M35</f>
        <v>0.67</v>
      </c>
      <c r="Q20" s="113">
        <f>'VZOR 1'!N35</f>
        <v>18.09</v>
      </c>
      <c r="R20" s="113" t="str">
        <f>'VZOR 1'!O35</f>
        <v>package</v>
      </c>
      <c r="S20" s="113" t="str">
        <f>'VZOR 1'!P35</f>
        <v>part</v>
      </c>
      <c r="T20" s="113">
        <f>'VZOR 1'!Q35</f>
        <v>9.5</v>
      </c>
      <c r="U20" s="113">
        <f>'VZOR 1'!R35</f>
        <v>10</v>
      </c>
      <c r="V20" s="243" t="str">
        <f>VLOOKUP(F20,'[2]01-97'!$B$2:$E$12247,4,0)</f>
        <v>1,75 евро за 1 кг</v>
      </c>
      <c r="W20" s="117">
        <f t="shared" si="0"/>
        <v>17.934388599936312</v>
      </c>
      <c r="X20" s="117">
        <f t="shared" si="1"/>
        <v>2.5718187394456407</v>
      </c>
      <c r="Y20" s="239">
        <f t="shared" si="2"/>
        <v>1.43</v>
      </c>
      <c r="Z20" s="239">
        <f t="shared" si="3"/>
        <v>38.61</v>
      </c>
      <c r="AA20" s="64">
        <f t="shared" si="4"/>
        <v>0.7599999999999999</v>
      </c>
      <c r="AB20" s="241"/>
      <c r="AC20" s="241"/>
      <c r="AD20" s="241"/>
    </row>
    <row r="21" spans="1:30" s="93" customFormat="1" ht="51" x14ac:dyDescent="0.2">
      <c r="A21" s="113">
        <f>'VZOR 1'!A36</f>
        <v>20</v>
      </c>
      <c r="B21" s="113" t="str">
        <f>'VZOR 1'!B36</f>
        <v>Knitted sweaters Women Кофта женская трикотажная 42%COTTON6%ELASTAN33%VISCOZE19%PA 42%хлопок6%эластан33%вискоза19%акрил  размер: 46-50, обхват груди: 92-100, рост 165-175</v>
      </c>
      <c r="C21" s="113" t="str">
        <f>'VZOR 1'!C36</f>
        <v>___</v>
      </c>
      <c r="D21" s="113" t="str">
        <f>'VZOR 1'!D36</f>
        <v>GRACJA</v>
      </c>
      <c r="E21" s="113" t="str">
        <f>'VZOR 1'!E36</f>
        <v>GRACJA</v>
      </c>
      <c r="F21" s="113">
        <f>'VZOR 1'!F36</f>
        <v>6110209900</v>
      </c>
      <c r="G21" s="113" t="str">
        <f>'VZOR 1'!G36</f>
        <v>POLAND</v>
      </c>
      <c r="H21" s="113"/>
      <c r="I21" s="113"/>
      <c r="J21" s="113"/>
      <c r="K21" s="113" t="str">
        <f>'VZOR 1'!H36</f>
        <v>pcs</v>
      </c>
      <c r="L21" s="113">
        <f>'VZOR 1'!I36</f>
        <v>30</v>
      </c>
      <c r="M21" s="113">
        <f>'VZOR 1'!J36</f>
        <v>3.0199999999999996</v>
      </c>
      <c r="N21" s="113">
        <f>'VZOR 1'!K36</f>
        <v>90.6</v>
      </c>
      <c r="O21" s="113">
        <f>'VZOR 1'!L36</f>
        <v>0.90066225165562908</v>
      </c>
      <c r="P21" s="113">
        <f>'VZOR 1'!M36</f>
        <v>0.3</v>
      </c>
      <c r="Q21" s="113">
        <f>'VZOR 1'!N36</f>
        <v>9</v>
      </c>
      <c r="R21" s="113" t="str">
        <f>'VZOR 1'!O36</f>
        <v>package</v>
      </c>
      <c r="S21" s="113" t="str">
        <f>'VZOR 1'!P36</f>
        <v>part</v>
      </c>
      <c r="T21" s="113">
        <f>'VZOR 1'!Q36</f>
        <v>4.75</v>
      </c>
      <c r="U21" s="113">
        <f>'VZOR 1'!R36</f>
        <v>5</v>
      </c>
      <c r="V21" s="243" t="str">
        <f>VLOOKUP(F21,'[2]01-97'!$B$2:$E$12247,4,0)</f>
        <v>1,75 евро за 1 кг</v>
      </c>
      <c r="W21" s="117">
        <f t="shared" si="0"/>
        <v>8.9671942999681562</v>
      </c>
      <c r="X21" s="117">
        <f t="shared" si="1"/>
        <v>1.2880418894072696</v>
      </c>
      <c r="Y21" s="239">
        <f t="shared" si="2"/>
        <v>0.64</v>
      </c>
      <c r="Z21" s="239">
        <f t="shared" si="3"/>
        <v>19.2</v>
      </c>
      <c r="AA21" s="64">
        <f t="shared" si="4"/>
        <v>0.34</v>
      </c>
      <c r="AB21" s="241"/>
      <c r="AC21" s="241"/>
      <c r="AD21" s="241"/>
    </row>
    <row r="22" spans="1:30" s="93" customFormat="1" ht="51" x14ac:dyDescent="0.2">
      <c r="A22" s="113">
        <f>'VZOR 1'!A37</f>
        <v>21</v>
      </c>
      <c r="B22" s="113" t="str">
        <f>'VZOR 1'!B37</f>
        <v>Knitted sweaters Women Кофта женская трикотажная 30% NYLON, 70% COTTON 30% нейлон, 70% хлопок  размер: 46-50, обхват груди: 92-100, рост 165-175</v>
      </c>
      <c r="C22" s="113" t="str">
        <f>'VZOR 1'!C37</f>
        <v>___</v>
      </c>
      <c r="D22" s="113" t="str">
        <f>'VZOR 1'!D37</f>
        <v>ONLY'S</v>
      </c>
      <c r="E22" s="113" t="str">
        <f>'VZOR 1'!E37</f>
        <v>ONLY'S</v>
      </c>
      <c r="F22" s="113">
        <f>'VZOR 1'!F37</f>
        <v>6110209900</v>
      </c>
      <c r="G22" s="113" t="str">
        <f>'VZOR 1'!G37</f>
        <v>ITALY</v>
      </c>
      <c r="H22" s="113"/>
      <c r="I22" s="113"/>
      <c r="J22" s="113"/>
      <c r="K22" s="113" t="str">
        <f>'VZOR 1'!H37</f>
        <v>pcs</v>
      </c>
      <c r="L22" s="113">
        <f>'VZOR 1'!I37</f>
        <v>30</v>
      </c>
      <c r="M22" s="113">
        <f>'VZOR 1'!J37</f>
        <v>3.0199999999999996</v>
      </c>
      <c r="N22" s="113">
        <f>'VZOR 1'!K37</f>
        <v>90.6</v>
      </c>
      <c r="O22" s="113">
        <f>'VZOR 1'!L37</f>
        <v>0.90066225165562908</v>
      </c>
      <c r="P22" s="113">
        <f>'VZOR 1'!M37</f>
        <v>0.3</v>
      </c>
      <c r="Q22" s="113">
        <f>'VZOR 1'!N37</f>
        <v>9</v>
      </c>
      <c r="R22" s="113" t="str">
        <f>'VZOR 1'!O37</f>
        <v>package</v>
      </c>
      <c r="S22" s="113" t="str">
        <f>'VZOR 1'!P37</f>
        <v>part</v>
      </c>
      <c r="T22" s="113">
        <f>'VZOR 1'!Q37</f>
        <v>4.75</v>
      </c>
      <c r="U22" s="113">
        <f>'VZOR 1'!R37</f>
        <v>5</v>
      </c>
      <c r="V22" s="243" t="str">
        <f>VLOOKUP(F22,'[2]01-97'!$B$2:$E$12247,4,0)</f>
        <v>1,75 евро за 1 кг</v>
      </c>
      <c r="W22" s="117">
        <f t="shared" si="0"/>
        <v>8.9671942999681562</v>
      </c>
      <c r="X22" s="117">
        <f t="shared" si="1"/>
        <v>1.2880418894072696</v>
      </c>
      <c r="Y22" s="239">
        <f t="shared" si="2"/>
        <v>0.64</v>
      </c>
      <c r="Z22" s="239">
        <f t="shared" si="3"/>
        <v>19.2</v>
      </c>
      <c r="AA22" s="64">
        <f t="shared" si="4"/>
        <v>0.34</v>
      </c>
      <c r="AB22" s="241"/>
      <c r="AC22" s="241"/>
      <c r="AD22" s="241"/>
    </row>
    <row r="23" spans="1:30" s="93" customFormat="1" ht="51" x14ac:dyDescent="0.2">
      <c r="A23" s="113">
        <f>'VZOR 1'!A38</f>
        <v>22</v>
      </c>
      <c r="B23" s="113" t="str">
        <f>'VZOR 1'!B38</f>
        <v>Knitted sweaters Women Кофта женская трикотажная 95% COTTON, 5% ELASTAN 95% хлопок, 5% эластан  размер: 46-50, обхват груди: 92-100, рост 165-175</v>
      </c>
      <c r="C23" s="113" t="str">
        <f>'VZOR 1'!C38</f>
        <v>___</v>
      </c>
      <c r="D23" s="113" t="str">
        <f>'VZOR 1'!D38</f>
        <v>NEW COLLECTION</v>
      </c>
      <c r="E23" s="113" t="str">
        <f>'VZOR 1'!E38</f>
        <v>NEW COLLECTION</v>
      </c>
      <c r="F23" s="113">
        <f>'VZOR 1'!F38</f>
        <v>6110209900</v>
      </c>
      <c r="G23" s="113" t="str">
        <f>'VZOR 1'!G38</f>
        <v>ITALY</v>
      </c>
      <c r="H23" s="113"/>
      <c r="I23" s="113"/>
      <c r="J23" s="113"/>
      <c r="K23" s="113" t="str">
        <f>'VZOR 1'!H38</f>
        <v>pcs</v>
      </c>
      <c r="L23" s="113">
        <f>'VZOR 1'!I38</f>
        <v>32</v>
      </c>
      <c r="M23" s="113">
        <f>'VZOR 1'!J38</f>
        <v>5.6499999999999995</v>
      </c>
      <c r="N23" s="113">
        <f>'VZOR 1'!K38</f>
        <v>180.8</v>
      </c>
      <c r="O23" s="113">
        <f>'VZOR 1'!L38</f>
        <v>0.89911504424778765</v>
      </c>
      <c r="P23" s="113">
        <f>'VZOR 1'!M38</f>
        <v>0.56999999999999995</v>
      </c>
      <c r="Q23" s="113">
        <f>'VZOR 1'!N38</f>
        <v>18.239999999999998</v>
      </c>
      <c r="R23" s="113" t="str">
        <f>'VZOR 1'!O38</f>
        <v>package</v>
      </c>
      <c r="S23" s="113" t="str">
        <f>'VZOR 1'!P38</f>
        <v>part</v>
      </c>
      <c r="T23" s="113">
        <f>'VZOR 1'!Q38</f>
        <v>9.5</v>
      </c>
      <c r="U23" s="113">
        <f>'VZOR 1'!R38</f>
        <v>10</v>
      </c>
      <c r="V23" s="243" t="str">
        <f>VLOOKUP(F23,'[2]01-97'!$B$2:$E$12247,4,0)</f>
        <v>1,75 евро за 1 кг</v>
      </c>
      <c r="W23" s="117">
        <f t="shared" si="0"/>
        <v>17.934388599936312</v>
      </c>
      <c r="X23" s="117">
        <f t="shared" si="1"/>
        <v>2.570397059656008</v>
      </c>
      <c r="Y23" s="239">
        <f t="shared" si="2"/>
        <v>1.21</v>
      </c>
      <c r="Z23" s="239">
        <f t="shared" si="3"/>
        <v>38.72</v>
      </c>
      <c r="AA23" s="64">
        <f t="shared" si="4"/>
        <v>0.64</v>
      </c>
      <c r="AB23" s="241"/>
      <c r="AC23" s="241"/>
      <c r="AD23" s="241"/>
    </row>
    <row r="24" spans="1:30" s="93" customFormat="1" ht="63.75" x14ac:dyDescent="0.2">
      <c r="A24" s="113">
        <f>'VZOR 1'!A39</f>
        <v>23</v>
      </c>
      <c r="B24" s="113" t="str">
        <f>'VZOR 1'!B39</f>
        <v>Knitted sweaters Women Кофта женская трикотажная 42% COTTON, 6% ELASTAN, 33% VISCOSE, 19% PA 42% хлопок, 6% эластан, 33% вискоза, 19% акрил  размер: 46-50, обхват груди: 92-100, рост 165-175</v>
      </c>
      <c r="C24" s="113" t="str">
        <f>'VZOR 1'!C39</f>
        <v>___</v>
      </c>
      <c r="D24" s="113" t="str">
        <f>'VZOR 1'!D39</f>
        <v>GRACJA</v>
      </c>
      <c r="E24" s="113" t="str">
        <f>'VZOR 1'!E39</f>
        <v>GRACJA</v>
      </c>
      <c r="F24" s="113">
        <f>'VZOR 1'!F39</f>
        <v>6110209900</v>
      </c>
      <c r="G24" s="113" t="str">
        <f>'VZOR 1'!G39</f>
        <v>POLAND</v>
      </c>
      <c r="H24" s="113"/>
      <c r="I24" s="113"/>
      <c r="J24" s="113"/>
      <c r="K24" s="113" t="str">
        <f>'VZOR 1'!H39</f>
        <v>pcs</v>
      </c>
      <c r="L24" s="113">
        <f>'VZOR 1'!I39</f>
        <v>85</v>
      </c>
      <c r="M24" s="113">
        <f>'VZOR 1'!J39</f>
        <v>2.6599999999999997</v>
      </c>
      <c r="N24" s="113">
        <f>'VZOR 1'!K39</f>
        <v>226.1</v>
      </c>
      <c r="O24" s="113">
        <f>'VZOR 1'!L39</f>
        <v>0.89849624060150379</v>
      </c>
      <c r="P24" s="113">
        <f>'VZOR 1'!M39</f>
        <v>0.27</v>
      </c>
      <c r="Q24" s="113">
        <f>'VZOR 1'!N39</f>
        <v>22.95</v>
      </c>
      <c r="R24" s="113" t="str">
        <f>'VZOR 1'!O39</f>
        <v>package</v>
      </c>
      <c r="S24" s="113">
        <f>'VZOR 1'!P39</f>
        <v>1</v>
      </c>
      <c r="T24" s="113">
        <f>'VZOR 1'!Q39</f>
        <v>11.879999999999999</v>
      </c>
      <c r="U24" s="113">
        <f>'VZOR 1'!R39</f>
        <v>12.5</v>
      </c>
      <c r="V24" s="243" t="str">
        <f>VLOOKUP(F24,'[2]01-97'!$B$2:$E$12247,4,0)</f>
        <v>1,75 евро за 1 кг</v>
      </c>
      <c r="W24" s="117">
        <f t="shared" si="0"/>
        <v>22.42742490181509</v>
      </c>
      <c r="X24" s="117">
        <f t="shared" si="1"/>
        <v>3.2144180043596431</v>
      </c>
      <c r="Y24" s="239">
        <f t="shared" si="2"/>
        <v>0.56999999999999995</v>
      </c>
      <c r="Z24" s="239">
        <f t="shared" si="3"/>
        <v>48.45</v>
      </c>
      <c r="AA24" s="64">
        <f t="shared" si="4"/>
        <v>0.29999999999999993</v>
      </c>
      <c r="AB24" s="241"/>
      <c r="AC24" s="241"/>
      <c r="AD24" s="241"/>
    </row>
    <row r="25" spans="1:30" s="93" customFormat="1" ht="51" x14ac:dyDescent="0.2">
      <c r="A25" s="113">
        <f>'VZOR 1'!A40</f>
        <v>24</v>
      </c>
      <c r="B25" s="113" t="str">
        <f>'VZOR 1'!B40</f>
        <v>Knitted sweaters Women Кофта женская трикотажная 62% POLIAMIDE, 32% VISCOSE, 6% ELASTAN 62% полиамид, 32% вискоза, 6% эластан  размер: 46-50, обхват груди: 92-100, рост 165-175</v>
      </c>
      <c r="C25" s="113" t="str">
        <f>'VZOR 1'!C40</f>
        <v>___</v>
      </c>
      <c r="D25" s="113" t="str">
        <f>'VZOR 1'!D40</f>
        <v>PAPARAZZI FASHION</v>
      </c>
      <c r="E25" s="113" t="str">
        <f>'VZOR 1'!E40</f>
        <v>PAPARAZZI FASHION</v>
      </c>
      <c r="F25" s="113">
        <f>'VZOR 1'!F40</f>
        <v>6110309900</v>
      </c>
      <c r="G25" s="113" t="str">
        <f>'VZOR 1'!G40</f>
        <v>POLAND</v>
      </c>
      <c r="H25" s="113"/>
      <c r="I25" s="113"/>
      <c r="J25" s="113"/>
      <c r="K25" s="113" t="str">
        <f>'VZOR 1'!H40</f>
        <v>pcs</v>
      </c>
      <c r="L25" s="113">
        <f>'VZOR 1'!I40</f>
        <v>2</v>
      </c>
      <c r="M25" s="113">
        <f>'VZOR 1'!J40</f>
        <v>12.36</v>
      </c>
      <c r="N25" s="113">
        <f>'VZOR 1'!K40</f>
        <v>24.72</v>
      </c>
      <c r="O25" s="113">
        <f>'VZOR 1'!L40</f>
        <v>0.89967637540453071</v>
      </c>
      <c r="P25" s="113">
        <f>'VZOR 1'!M40</f>
        <v>1.24</v>
      </c>
      <c r="Q25" s="113">
        <f>'VZOR 1'!N40</f>
        <v>2.48</v>
      </c>
      <c r="R25" s="113" t="str">
        <f>'VZOR 1'!O40</f>
        <v>package</v>
      </c>
      <c r="S25" s="113" t="str">
        <f>'VZOR 1'!P40</f>
        <v>part</v>
      </c>
      <c r="T25" s="113">
        <f>'VZOR 1'!Q40</f>
        <v>0.95</v>
      </c>
      <c r="U25" s="113">
        <f>'VZOR 1'!R40</f>
        <v>1</v>
      </c>
      <c r="V25" s="243" t="str">
        <f>VLOOKUP(F25,'[2]01-97'!$B$2:$E$12247,4,0)</f>
        <v>1,75 евро за 1 кг</v>
      </c>
      <c r="W25" s="117">
        <f t="shared" si="0"/>
        <v>1.7934388599936311</v>
      </c>
      <c r="X25" s="117">
        <f t="shared" si="1"/>
        <v>0.35143924399721527</v>
      </c>
      <c r="Y25" s="239">
        <f t="shared" si="2"/>
        <v>2.31</v>
      </c>
      <c r="Z25" s="239">
        <f t="shared" si="3"/>
        <v>4.62</v>
      </c>
      <c r="AA25" s="64">
        <f t="shared" si="4"/>
        <v>1.07</v>
      </c>
      <c r="AB25" s="241"/>
      <c r="AC25" s="241"/>
      <c r="AD25" s="241"/>
    </row>
    <row r="26" spans="1:30" s="93" customFormat="1" ht="51" x14ac:dyDescent="0.2">
      <c r="A26" s="113">
        <f>'VZOR 1'!A41</f>
        <v>25</v>
      </c>
      <c r="B26" s="113" t="str">
        <f>'VZOR 1'!B41</f>
        <v>Knitted sweaters Women Кофта женская трикотажная 50% COTTON, 50% ACRYLIC 50% хлопок, 50% ACRYLIC  размер: 46-50, обхват груди: 92-100, рост 165-175</v>
      </c>
      <c r="C26" s="113" t="str">
        <f>'VZOR 1'!C41</f>
        <v>___</v>
      </c>
      <c r="D26" s="113" t="str">
        <f>'VZOR 1'!D41</f>
        <v>PAPARAZZI FASHION</v>
      </c>
      <c r="E26" s="113" t="str">
        <f>'VZOR 1'!E41</f>
        <v>PAPARAZZI FASHION</v>
      </c>
      <c r="F26" s="113">
        <f>'VZOR 1'!F41</f>
        <v>6110309900</v>
      </c>
      <c r="G26" s="113" t="str">
        <f>'VZOR 1'!G41</f>
        <v>POLAND</v>
      </c>
      <c r="H26" s="113"/>
      <c r="I26" s="113"/>
      <c r="J26" s="113"/>
      <c r="K26" s="113" t="str">
        <f>'VZOR 1'!H41</f>
        <v>pcs</v>
      </c>
      <c r="L26" s="113">
        <f>'VZOR 1'!I41</f>
        <v>4</v>
      </c>
      <c r="M26" s="113">
        <f>'VZOR 1'!J41</f>
        <v>9.31</v>
      </c>
      <c r="N26" s="113">
        <f>'VZOR 1'!K41</f>
        <v>37.24</v>
      </c>
      <c r="O26" s="113">
        <f>'VZOR 1'!L41</f>
        <v>0.9001074113856069</v>
      </c>
      <c r="P26" s="113">
        <f>'VZOR 1'!M41</f>
        <v>0.93</v>
      </c>
      <c r="Q26" s="113">
        <f>'VZOR 1'!N41</f>
        <v>3.72</v>
      </c>
      <c r="R26" s="113" t="str">
        <f>'VZOR 1'!O41</f>
        <v>package</v>
      </c>
      <c r="S26" s="113" t="str">
        <f>'VZOR 1'!P41</f>
        <v>part</v>
      </c>
      <c r="T26" s="113">
        <f>'VZOR 1'!Q41</f>
        <v>1.43</v>
      </c>
      <c r="U26" s="113">
        <f>'VZOR 1'!R41</f>
        <v>1.5</v>
      </c>
      <c r="V26" s="243" t="str">
        <f>VLOOKUP(F26,'[2]01-97'!$B$2:$E$12247,4,0)</f>
        <v>1,75 евро за 1 кг</v>
      </c>
      <c r="W26" s="117">
        <f t="shared" si="0"/>
        <v>2.6995974418851501</v>
      </c>
      <c r="X26" s="117">
        <f t="shared" si="1"/>
        <v>0.52943355365923528</v>
      </c>
      <c r="Y26" s="239">
        <f t="shared" si="2"/>
        <v>1.74</v>
      </c>
      <c r="Z26" s="239">
        <f t="shared" si="3"/>
        <v>6.96</v>
      </c>
      <c r="AA26" s="64">
        <f t="shared" si="4"/>
        <v>0.80999999999999994</v>
      </c>
      <c r="AB26" s="241"/>
      <c r="AC26" s="241"/>
      <c r="AD26" s="241"/>
    </row>
    <row r="27" spans="1:30" s="93" customFormat="1" ht="51" x14ac:dyDescent="0.2">
      <c r="A27" s="113">
        <f>'VZOR 1'!A42</f>
        <v>26</v>
      </c>
      <c r="B27" s="113" t="str">
        <f>'VZOR 1'!B42</f>
        <v>Knitted sweaters Women Кофта женская трикотажная 50%POLYSTER 50%VISCOZE 50%полиэстер 50%вискоза  размер: 46-50, обхват груди: 92-100, рост 165-175</v>
      </c>
      <c r="C27" s="113" t="str">
        <f>'VZOR 1'!C42</f>
        <v>___</v>
      </c>
      <c r="D27" s="113" t="str">
        <f>'VZOR 1'!D42</f>
        <v>PAPARAZZI FASHION</v>
      </c>
      <c r="E27" s="113" t="str">
        <f>'VZOR 1'!E42</f>
        <v>PAPARAZZI FASHION</v>
      </c>
      <c r="F27" s="113">
        <f>'VZOR 1'!F42</f>
        <v>6110309900</v>
      </c>
      <c r="G27" s="113" t="str">
        <f>'VZOR 1'!G42</f>
        <v>POLAND</v>
      </c>
      <c r="H27" s="113"/>
      <c r="I27" s="113"/>
      <c r="J27" s="113"/>
      <c r="K27" s="113" t="str">
        <f>'VZOR 1'!H42</f>
        <v>pcs</v>
      </c>
      <c r="L27" s="113">
        <f>'VZOR 1'!I42</f>
        <v>4</v>
      </c>
      <c r="M27" s="113">
        <f>'VZOR 1'!J42</f>
        <v>6.18</v>
      </c>
      <c r="N27" s="113">
        <f>'VZOR 1'!K42</f>
        <v>24.72</v>
      </c>
      <c r="O27" s="113">
        <f>'VZOR 1'!L42</f>
        <v>0.89967637540453071</v>
      </c>
      <c r="P27" s="113">
        <f>'VZOR 1'!M42</f>
        <v>0.62</v>
      </c>
      <c r="Q27" s="113">
        <f>'VZOR 1'!N42</f>
        <v>2.48</v>
      </c>
      <c r="R27" s="113" t="str">
        <f>'VZOR 1'!O42</f>
        <v>package</v>
      </c>
      <c r="S27" s="113" t="str">
        <f>'VZOR 1'!P42</f>
        <v>part</v>
      </c>
      <c r="T27" s="113">
        <f>'VZOR 1'!Q42</f>
        <v>0.95</v>
      </c>
      <c r="U27" s="113">
        <f>'VZOR 1'!R42</f>
        <v>1</v>
      </c>
      <c r="V27" s="243" t="str">
        <f>VLOOKUP(F27,'[2]01-97'!$B$2:$E$12247,4,0)</f>
        <v>1,75 евро за 1 кг</v>
      </c>
      <c r="W27" s="117">
        <f t="shared" si="0"/>
        <v>1.7934388599936311</v>
      </c>
      <c r="X27" s="117">
        <f t="shared" si="1"/>
        <v>0.35143924399721527</v>
      </c>
      <c r="Y27" s="239">
        <f t="shared" si="2"/>
        <v>1.1599999999999999</v>
      </c>
      <c r="Z27" s="239">
        <f t="shared" si="3"/>
        <v>4.6399999999999997</v>
      </c>
      <c r="AA27" s="64">
        <f t="shared" si="4"/>
        <v>0.53999999999999992</v>
      </c>
      <c r="AB27" s="241"/>
      <c r="AC27" s="241"/>
      <c r="AD27" s="241"/>
    </row>
    <row r="28" spans="1:30" s="93" customFormat="1" ht="51" x14ac:dyDescent="0.2">
      <c r="A28" s="113">
        <f>'VZOR 1'!A43</f>
        <v>27</v>
      </c>
      <c r="B28" s="113" t="str">
        <f>'VZOR 1'!B43</f>
        <v>Knitted sweaters Women Кофта женская трикотажная 6%ELASTAN 62%POLIAMIDE32%VISCOZE  6%эластан 62%полиамид32%вискоза  размер: 46-50, обхват груди: 92-100, рост 165-175</v>
      </c>
      <c r="C28" s="113" t="str">
        <f>'VZOR 1'!C43</f>
        <v>___</v>
      </c>
      <c r="D28" s="113" t="str">
        <f>'VZOR 1'!D43</f>
        <v>PAPARAZZI FASHION</v>
      </c>
      <c r="E28" s="113" t="str">
        <f>'VZOR 1'!E43</f>
        <v>PAPARAZZI FASHION</v>
      </c>
      <c r="F28" s="113">
        <f>'VZOR 1'!F43</f>
        <v>6110309900</v>
      </c>
      <c r="G28" s="113" t="str">
        <f>'VZOR 1'!G43</f>
        <v>POLAND</v>
      </c>
      <c r="H28" s="113"/>
      <c r="I28" s="113"/>
      <c r="J28" s="113"/>
      <c r="K28" s="113" t="str">
        <f>'VZOR 1'!H43</f>
        <v>pcs</v>
      </c>
      <c r="L28" s="113">
        <f>'VZOR 1'!I43</f>
        <v>5</v>
      </c>
      <c r="M28" s="113">
        <f>'VZOR 1'!J43</f>
        <v>7.45</v>
      </c>
      <c r="N28" s="113">
        <f>'VZOR 1'!K43</f>
        <v>37.25</v>
      </c>
      <c r="O28" s="113">
        <f>'VZOR 1'!L43</f>
        <v>0.89932885906040272</v>
      </c>
      <c r="P28" s="113">
        <f>'VZOR 1'!M43</f>
        <v>0.75</v>
      </c>
      <c r="Q28" s="113">
        <f>'VZOR 1'!N43</f>
        <v>3.75</v>
      </c>
      <c r="R28" s="113" t="str">
        <f>'VZOR 1'!O43</f>
        <v>package</v>
      </c>
      <c r="S28" s="113">
        <f>'VZOR 1'!P43</f>
        <v>1</v>
      </c>
      <c r="T28" s="113">
        <f>'VZOR 1'!Q43</f>
        <v>1.43</v>
      </c>
      <c r="U28" s="113">
        <f>'VZOR 1'!R43</f>
        <v>1.5</v>
      </c>
      <c r="V28" s="243" t="str">
        <f>VLOOKUP(F28,'[2]01-97'!$B$2:$E$12247,4,0)</f>
        <v>1,75 евро за 1 кг</v>
      </c>
      <c r="W28" s="117">
        <f t="shared" si="0"/>
        <v>2.6995974418851501</v>
      </c>
      <c r="X28" s="117">
        <f t="shared" si="1"/>
        <v>0.52957572163819855</v>
      </c>
      <c r="Y28" s="239">
        <f t="shared" si="2"/>
        <v>1.4</v>
      </c>
      <c r="Z28" s="239">
        <f t="shared" si="3"/>
        <v>7</v>
      </c>
      <c r="AA28" s="64">
        <f t="shared" si="4"/>
        <v>0.64999999999999991</v>
      </c>
      <c r="AB28" s="241"/>
      <c r="AC28" s="241"/>
      <c r="AD28" s="241"/>
    </row>
    <row r="29" spans="1:30" s="93" customFormat="1" ht="51" x14ac:dyDescent="0.2">
      <c r="A29" s="113">
        <f>'VZOR 1'!A44</f>
        <v>28</v>
      </c>
      <c r="B29" s="113" t="str">
        <f>'VZOR 1'!B44</f>
        <v>Knitted sweaters Women Кофта женская трикотажная 65% POLIESTER, 35% VISCOSE 65% полиэстер, 35% вискоза  размер: 46-50, обхват груди: 92-100, рост 165-175</v>
      </c>
      <c r="C29" s="113" t="str">
        <f>'VZOR 1'!C44</f>
        <v>___</v>
      </c>
      <c r="D29" s="113" t="str">
        <f>'VZOR 1'!D44</f>
        <v>PLANET</v>
      </c>
      <c r="E29" s="113" t="str">
        <f>'VZOR 1'!E44</f>
        <v>PLANET</v>
      </c>
      <c r="F29" s="113">
        <f>'VZOR 1'!F44</f>
        <v>6110309900</v>
      </c>
      <c r="G29" s="113" t="str">
        <f>'VZOR 1'!G44</f>
        <v>ITALY</v>
      </c>
      <c r="H29" s="113"/>
      <c r="I29" s="113"/>
      <c r="J29" s="113"/>
      <c r="K29" s="113" t="str">
        <f>'VZOR 1'!H44</f>
        <v>pcs</v>
      </c>
      <c r="L29" s="113">
        <f>'VZOR 1'!I44</f>
        <v>6</v>
      </c>
      <c r="M29" s="113">
        <f>'VZOR 1'!J44</f>
        <v>10.78</v>
      </c>
      <c r="N29" s="113">
        <f>'VZOR 1'!K44</f>
        <v>64.680000000000007</v>
      </c>
      <c r="O29" s="113">
        <f>'VZOR 1'!L44</f>
        <v>0.8998144712430427</v>
      </c>
      <c r="P29" s="113">
        <f>'VZOR 1'!M44</f>
        <v>1.08</v>
      </c>
      <c r="Q29" s="113">
        <f>'VZOR 1'!N44</f>
        <v>6.48</v>
      </c>
      <c r="R29" s="113" t="str">
        <f>'VZOR 1'!O44</f>
        <v>package</v>
      </c>
      <c r="S29" s="113" t="str">
        <f>'VZOR 1'!P44</f>
        <v>part</v>
      </c>
      <c r="T29" s="113">
        <f>'VZOR 1'!Q44</f>
        <v>1.9</v>
      </c>
      <c r="U29" s="113">
        <f>'VZOR 1'!R44</f>
        <v>2</v>
      </c>
      <c r="V29" s="243" t="str">
        <f>VLOOKUP(F29,'[2]01-97'!$B$2:$E$12247,4,0)</f>
        <v>1,75 евро за 1 кг</v>
      </c>
      <c r="W29" s="117">
        <f t="shared" si="0"/>
        <v>3.5868777199872621</v>
      </c>
      <c r="X29" s="117">
        <f t="shared" si="1"/>
        <v>0.91954248793446147</v>
      </c>
      <c r="Y29" s="239">
        <f t="shared" si="2"/>
        <v>1.83</v>
      </c>
      <c r="Z29" s="239">
        <f t="shared" si="3"/>
        <v>10.98</v>
      </c>
      <c r="AA29" s="64">
        <f t="shared" si="4"/>
        <v>0.75</v>
      </c>
      <c r="AB29" s="241"/>
      <c r="AC29" s="241"/>
      <c r="AD29" s="241"/>
    </row>
    <row r="30" spans="1:30" s="93" customFormat="1" ht="51" x14ac:dyDescent="0.2">
      <c r="A30" s="113">
        <f>'VZOR 1'!A45</f>
        <v>29</v>
      </c>
      <c r="B30" s="113" t="str">
        <f>'VZOR 1'!B45</f>
        <v>Knitted sweaters Women Кофта женская трикотажная 35%COTTON 65%POLYESTER  35%хлопок 65%полиэстер   размер: 46-50, обхват груди: 92-100, рост 165-175</v>
      </c>
      <c r="C30" s="113" t="str">
        <f>'VZOR 1'!C45</f>
        <v>___</v>
      </c>
      <c r="D30" s="113" t="str">
        <f>'VZOR 1'!D45</f>
        <v>WIYA</v>
      </c>
      <c r="E30" s="113" t="str">
        <f>'VZOR 1'!E45</f>
        <v>WIYA</v>
      </c>
      <c r="F30" s="113">
        <f>'VZOR 1'!F45</f>
        <v>6110309900</v>
      </c>
      <c r="G30" s="113" t="str">
        <f>'VZOR 1'!G45</f>
        <v>CHINA</v>
      </c>
      <c r="H30" s="113"/>
      <c r="I30" s="113"/>
      <c r="J30" s="113"/>
      <c r="K30" s="113" t="str">
        <f>'VZOR 1'!H45</f>
        <v>pcs</v>
      </c>
      <c r="L30" s="113">
        <f>'VZOR 1'!I45</f>
        <v>6</v>
      </c>
      <c r="M30" s="113">
        <f>'VZOR 1'!J45</f>
        <v>3.3</v>
      </c>
      <c r="N30" s="113">
        <f>'VZOR 1'!K45</f>
        <v>19.8</v>
      </c>
      <c r="O30" s="113">
        <f>'VZOR 1'!L45</f>
        <v>0.9</v>
      </c>
      <c r="P30" s="113">
        <f>'VZOR 1'!M45</f>
        <v>0.33</v>
      </c>
      <c r="Q30" s="113">
        <f>'VZOR 1'!N45</f>
        <v>1.98</v>
      </c>
      <c r="R30" s="113" t="str">
        <f>'VZOR 1'!O45</f>
        <v>package</v>
      </c>
      <c r="S30" s="113" t="str">
        <f>'VZOR 1'!P45</f>
        <v>part</v>
      </c>
      <c r="T30" s="113">
        <f>'VZOR 1'!Q45</f>
        <v>1.43</v>
      </c>
      <c r="U30" s="113">
        <f>'VZOR 1'!R45</f>
        <v>1.5</v>
      </c>
      <c r="V30" s="243" t="str">
        <f>VLOOKUP(F30,'[2]01-97'!$B$2:$E$12247,4,0)</f>
        <v>1,75 евро за 1 кг</v>
      </c>
      <c r="W30" s="117">
        <f t="shared" si="0"/>
        <v>2.6995974418851501</v>
      </c>
      <c r="X30" s="117">
        <f t="shared" si="1"/>
        <v>0.28149259834728407</v>
      </c>
      <c r="Y30" s="239">
        <f t="shared" si="2"/>
        <v>0.83</v>
      </c>
      <c r="Z30" s="239">
        <f t="shared" si="3"/>
        <v>4.9800000000000004</v>
      </c>
      <c r="AA30" s="64">
        <f t="shared" si="4"/>
        <v>0.49999999999999994</v>
      </c>
      <c r="AB30" s="241"/>
      <c r="AC30" s="241"/>
      <c r="AD30" s="241"/>
    </row>
    <row r="31" spans="1:30" s="93" customFormat="1" ht="38.25" x14ac:dyDescent="0.2">
      <c r="A31" s="113">
        <f>'VZOR 1'!A46</f>
        <v>30</v>
      </c>
      <c r="B31" s="113" t="str">
        <f>'VZOR 1'!B46</f>
        <v>Knitted sweaters Women Кофта женская трикотажная 100%LYOCEL 100%лиосел  размер: 46-50, обхват груди: 92-100, рост 165-175</v>
      </c>
      <c r="C31" s="113" t="str">
        <f>'VZOR 1'!C46</f>
        <v>___</v>
      </c>
      <c r="D31" s="113" t="str">
        <f>'VZOR 1'!D46</f>
        <v>GIUSY</v>
      </c>
      <c r="E31" s="113" t="str">
        <f>'VZOR 1'!E46</f>
        <v>GIUSY</v>
      </c>
      <c r="F31" s="113">
        <f>'VZOR 1'!F46</f>
        <v>6110309900</v>
      </c>
      <c r="G31" s="113" t="str">
        <f>'VZOR 1'!G46</f>
        <v>ITALY</v>
      </c>
      <c r="H31" s="113"/>
      <c r="I31" s="113"/>
      <c r="J31" s="113"/>
      <c r="K31" s="113" t="str">
        <f>'VZOR 1'!H46</f>
        <v>pcs</v>
      </c>
      <c r="L31" s="113">
        <f>'VZOR 1'!I46</f>
        <v>9</v>
      </c>
      <c r="M31" s="113">
        <f>'VZOR 1'!J46</f>
        <v>10.78</v>
      </c>
      <c r="N31" s="113">
        <f>'VZOR 1'!K46</f>
        <v>97.02</v>
      </c>
      <c r="O31" s="113">
        <f>'VZOR 1'!L46</f>
        <v>0.8998144712430427</v>
      </c>
      <c r="P31" s="113">
        <f>'VZOR 1'!M46</f>
        <v>1.08</v>
      </c>
      <c r="Q31" s="113">
        <f>'VZOR 1'!N46</f>
        <v>9.7200000000000006</v>
      </c>
      <c r="R31" s="113" t="str">
        <f>'VZOR 1'!O46</f>
        <v>package</v>
      </c>
      <c r="S31" s="113" t="str">
        <f>'VZOR 1'!P46</f>
        <v>part</v>
      </c>
      <c r="T31" s="113">
        <f>'VZOR 1'!Q46</f>
        <v>2.85</v>
      </c>
      <c r="U31" s="113">
        <f>'VZOR 1'!R46</f>
        <v>3</v>
      </c>
      <c r="V31" s="243" t="str">
        <f>VLOOKUP(F31,'[2]01-97'!$B$2:$E$12247,4,0)</f>
        <v>1,75 евро за 1 кг</v>
      </c>
      <c r="W31" s="117">
        <f t="shared" si="0"/>
        <v>5.3803165799808932</v>
      </c>
      <c r="X31" s="117">
        <f t="shared" si="1"/>
        <v>1.3793137319016919</v>
      </c>
      <c r="Y31" s="239">
        <f t="shared" si="2"/>
        <v>1.83</v>
      </c>
      <c r="Z31" s="239">
        <f t="shared" si="3"/>
        <v>16.47</v>
      </c>
      <c r="AA31" s="64">
        <f t="shared" si="4"/>
        <v>0.75</v>
      </c>
      <c r="AB31" s="241"/>
      <c r="AC31" s="241"/>
      <c r="AD31" s="241"/>
    </row>
    <row r="32" spans="1:30" s="93" customFormat="1" ht="51" x14ac:dyDescent="0.2">
      <c r="A32" s="113">
        <f>'VZOR 1'!A47</f>
        <v>31</v>
      </c>
      <c r="B32" s="113" t="str">
        <f>'VZOR 1'!B47</f>
        <v>Knitted sweaters Women Кофта женская трикотажная 62% POLIAMIDE, 32% VISCOSE, 6% ELASTAN 62% полиамид, 32% вискоза, 6% эластан  размер: 46-50, обхват груди: 92-100, рост 165-175</v>
      </c>
      <c r="C32" s="113" t="str">
        <f>'VZOR 1'!C47</f>
        <v>___</v>
      </c>
      <c r="D32" s="113" t="str">
        <f>'VZOR 1'!D47</f>
        <v>PAPARAZZI FASHION</v>
      </c>
      <c r="E32" s="113" t="str">
        <f>'VZOR 1'!E47</f>
        <v>PAPARAZZI FASHION</v>
      </c>
      <c r="F32" s="113">
        <f>'VZOR 1'!F47</f>
        <v>6110309900</v>
      </c>
      <c r="G32" s="113" t="str">
        <f>'VZOR 1'!G47</f>
        <v>POLAND</v>
      </c>
      <c r="H32" s="113"/>
      <c r="I32" s="113"/>
      <c r="J32" s="113"/>
      <c r="K32" s="113" t="str">
        <f>'VZOR 1'!H47</f>
        <v>pcs</v>
      </c>
      <c r="L32" s="113">
        <f>'VZOR 1'!I47</f>
        <v>10</v>
      </c>
      <c r="M32" s="113">
        <f>'VZOR 1'!J47</f>
        <v>7.42</v>
      </c>
      <c r="N32" s="113">
        <f>'VZOR 1'!K47</f>
        <v>74.2</v>
      </c>
      <c r="O32" s="113">
        <f>'VZOR 1'!L47</f>
        <v>0.90026954177897578</v>
      </c>
      <c r="P32" s="113">
        <f>'VZOR 1'!M47</f>
        <v>0.74</v>
      </c>
      <c r="Q32" s="113">
        <f>'VZOR 1'!N47</f>
        <v>7.4</v>
      </c>
      <c r="R32" s="113" t="str">
        <f>'VZOR 1'!O47</f>
        <v>package</v>
      </c>
      <c r="S32" s="113" t="str">
        <f>'VZOR 1'!P47</f>
        <v>part</v>
      </c>
      <c r="T32" s="113">
        <f>'VZOR 1'!Q47</f>
        <v>2.85</v>
      </c>
      <c r="U32" s="113">
        <f>'VZOR 1'!R47</f>
        <v>3</v>
      </c>
      <c r="V32" s="243" t="str">
        <f>VLOOKUP(F32,'[2]01-97'!$B$2:$E$12247,4,0)</f>
        <v>1,75 евро за 1 кг</v>
      </c>
      <c r="W32" s="117">
        <f t="shared" si="0"/>
        <v>5.3803165799808932</v>
      </c>
      <c r="X32" s="117">
        <f t="shared" si="1"/>
        <v>1.054886403907499</v>
      </c>
      <c r="Y32" s="239">
        <f t="shared" si="2"/>
        <v>1.38</v>
      </c>
      <c r="Z32" s="239">
        <f t="shared" si="3"/>
        <v>13.8</v>
      </c>
      <c r="AA32" s="64">
        <f t="shared" si="4"/>
        <v>0.6399999999999999</v>
      </c>
      <c r="AB32" s="241"/>
      <c r="AC32" s="241"/>
      <c r="AD32" s="241"/>
    </row>
    <row r="33" spans="1:30" s="93" customFormat="1" ht="38.25" x14ac:dyDescent="0.2">
      <c r="A33" s="113">
        <f>'VZOR 1'!A48</f>
        <v>32</v>
      </c>
      <c r="B33" s="113" t="str">
        <f>'VZOR 1'!B48</f>
        <v>Knitted sweaters Women Кофта женская трикотажная 100%POLYESTER 100%полиэстер  размер: 46-50, обхват груди: 92-100, рост 165-175</v>
      </c>
      <c r="C33" s="113" t="str">
        <f>'VZOR 1'!C48</f>
        <v>___</v>
      </c>
      <c r="D33" s="113" t="str">
        <f>'VZOR 1'!D48</f>
        <v>ARCZ</v>
      </c>
      <c r="E33" s="113" t="str">
        <f>'VZOR 1'!E48</f>
        <v>ARCZ</v>
      </c>
      <c r="F33" s="113">
        <f>'VZOR 1'!F48</f>
        <v>6110309900</v>
      </c>
      <c r="G33" s="113" t="str">
        <f>'VZOR 1'!G48</f>
        <v>POLAND</v>
      </c>
      <c r="H33" s="113"/>
      <c r="I33" s="113"/>
      <c r="J33" s="113"/>
      <c r="K33" s="113" t="str">
        <f>'VZOR 1'!H48</f>
        <v>pcs</v>
      </c>
      <c r="L33" s="113">
        <f>'VZOR 1'!I48</f>
        <v>10</v>
      </c>
      <c r="M33" s="113">
        <f>'VZOR 1'!J48</f>
        <v>4.95</v>
      </c>
      <c r="N33" s="113">
        <f>'VZOR 1'!K48</f>
        <v>49.5</v>
      </c>
      <c r="O33" s="113">
        <f>'VZOR 1'!L48</f>
        <v>0.89898989898989901</v>
      </c>
      <c r="P33" s="113">
        <f>'VZOR 1'!M48</f>
        <v>0.5</v>
      </c>
      <c r="Q33" s="113">
        <f>'VZOR 1'!N48</f>
        <v>5</v>
      </c>
      <c r="R33" s="113" t="str">
        <f>'VZOR 1'!O48</f>
        <v>package</v>
      </c>
      <c r="S33" s="113" t="str">
        <f>'VZOR 1'!P48</f>
        <v>part</v>
      </c>
      <c r="T33" s="113">
        <f>'VZOR 1'!Q48</f>
        <v>1.9</v>
      </c>
      <c r="U33" s="113">
        <f>'VZOR 1'!R48</f>
        <v>2</v>
      </c>
      <c r="V33" s="243" t="str">
        <f>VLOOKUP(F33,'[2]01-97'!$B$2:$E$12247,4,0)</f>
        <v>1,75 евро за 1 кг</v>
      </c>
      <c r="W33" s="117">
        <f t="shared" si="0"/>
        <v>3.5868777199872621</v>
      </c>
      <c r="X33" s="117">
        <f t="shared" si="1"/>
        <v>0.70373149586821016</v>
      </c>
      <c r="Y33" s="239">
        <f t="shared" si="2"/>
        <v>0.93</v>
      </c>
      <c r="Z33" s="239">
        <f t="shared" si="3"/>
        <v>9.3000000000000007</v>
      </c>
      <c r="AA33" s="64">
        <f t="shared" si="4"/>
        <v>0.43000000000000005</v>
      </c>
      <c r="AB33" s="241"/>
      <c r="AC33" s="241"/>
      <c r="AD33" s="241"/>
    </row>
    <row r="34" spans="1:30" s="93" customFormat="1" ht="51" x14ac:dyDescent="0.2">
      <c r="A34" s="113">
        <f>'VZOR 1'!A49</f>
        <v>33</v>
      </c>
      <c r="B34" s="113" t="str">
        <f>'VZOR 1'!B49</f>
        <v>Knitted sweaters Women Кофта женская трикотажная 95%POLYESTER 5%ELASTAN 95%полиэстер 5%эластан  размер: 46-50, обхват груди: 92-100, рост 165-175</v>
      </c>
      <c r="C34" s="113" t="str">
        <f>'VZOR 1'!C49</f>
        <v>___</v>
      </c>
      <c r="D34" s="113" t="str">
        <f>'VZOR 1'!D49</f>
        <v>HOT LINE</v>
      </c>
      <c r="E34" s="113" t="str">
        <f>'VZOR 1'!E49</f>
        <v>HOT LINE</v>
      </c>
      <c r="F34" s="113">
        <f>'VZOR 1'!F49</f>
        <v>6110309900</v>
      </c>
      <c r="G34" s="113" t="str">
        <f>'VZOR 1'!G49</f>
        <v>POLAND</v>
      </c>
      <c r="H34" s="113"/>
      <c r="I34" s="113"/>
      <c r="J34" s="113"/>
      <c r="K34" s="113" t="str">
        <f>'VZOR 1'!H49</f>
        <v>pcs</v>
      </c>
      <c r="L34" s="113">
        <f>'VZOR 1'!I49</f>
        <v>10</v>
      </c>
      <c r="M34" s="113">
        <f>'VZOR 1'!J49</f>
        <v>4.95</v>
      </c>
      <c r="N34" s="113">
        <f>'VZOR 1'!K49</f>
        <v>49.5</v>
      </c>
      <c r="O34" s="113">
        <f>'VZOR 1'!L49</f>
        <v>0.89898989898989901</v>
      </c>
      <c r="P34" s="113">
        <f>'VZOR 1'!M49</f>
        <v>0.5</v>
      </c>
      <c r="Q34" s="113">
        <f>'VZOR 1'!N49</f>
        <v>5</v>
      </c>
      <c r="R34" s="113" t="str">
        <f>'VZOR 1'!O49</f>
        <v>package</v>
      </c>
      <c r="S34" s="113" t="str">
        <f>'VZOR 1'!P49</f>
        <v>part</v>
      </c>
      <c r="T34" s="113">
        <f>'VZOR 1'!Q49</f>
        <v>1.9</v>
      </c>
      <c r="U34" s="113">
        <f>'VZOR 1'!R49</f>
        <v>2</v>
      </c>
      <c r="V34" s="243" t="str">
        <f>VLOOKUP(F34,'[2]01-97'!$B$2:$E$12247,4,0)</f>
        <v>1,75 евро за 1 кг</v>
      </c>
      <c r="W34" s="117">
        <f t="shared" si="0"/>
        <v>3.5868777199872621</v>
      </c>
      <c r="X34" s="117">
        <f t="shared" si="1"/>
        <v>0.70373149586821016</v>
      </c>
      <c r="Y34" s="239">
        <f t="shared" si="2"/>
        <v>0.93</v>
      </c>
      <c r="Z34" s="239">
        <f t="shared" si="3"/>
        <v>9.3000000000000007</v>
      </c>
      <c r="AA34" s="64">
        <f t="shared" si="4"/>
        <v>0.43000000000000005</v>
      </c>
      <c r="AB34" s="241"/>
      <c r="AC34" s="241"/>
      <c r="AD34" s="241"/>
    </row>
    <row r="35" spans="1:30" s="93" customFormat="1" ht="51" x14ac:dyDescent="0.2">
      <c r="A35" s="113">
        <f>'VZOR 1'!A50</f>
        <v>34</v>
      </c>
      <c r="B35" s="113" t="str">
        <f>'VZOR 1'!B50</f>
        <v>Knitted sweaters Women Кофта женская трикотажная 50% ARCYLIC, 50% POLIAMIDE 50% ARCYLIC, 50% полиамид  размер: 46-50, обхват груди: 92-100, рост 165-175</v>
      </c>
      <c r="C35" s="113" t="str">
        <f>'VZOR 1'!C50</f>
        <v>___</v>
      </c>
      <c r="D35" s="113" t="str">
        <f>'VZOR 1'!D50</f>
        <v>PAPARAZZI FASHION</v>
      </c>
      <c r="E35" s="113" t="str">
        <f>'VZOR 1'!E50</f>
        <v>PAPARAZZI FASHION</v>
      </c>
      <c r="F35" s="113">
        <f>'VZOR 1'!F50</f>
        <v>6110309900</v>
      </c>
      <c r="G35" s="113" t="str">
        <f>'VZOR 1'!G50</f>
        <v>POLAND</v>
      </c>
      <c r="H35" s="113"/>
      <c r="I35" s="113"/>
      <c r="J35" s="113"/>
      <c r="K35" s="113" t="str">
        <f>'VZOR 1'!H50</f>
        <v>pcs</v>
      </c>
      <c r="L35" s="113">
        <f>'VZOR 1'!I50</f>
        <v>11</v>
      </c>
      <c r="M35" s="113">
        <f>'VZOR 1'!J50</f>
        <v>8.99</v>
      </c>
      <c r="N35" s="113">
        <f>'VZOR 1'!K50</f>
        <v>98.89</v>
      </c>
      <c r="O35" s="113">
        <f>'VZOR 1'!L50</f>
        <v>0.89988876529477202</v>
      </c>
      <c r="P35" s="113">
        <f>'VZOR 1'!M50</f>
        <v>0.9</v>
      </c>
      <c r="Q35" s="113">
        <f>'VZOR 1'!N50</f>
        <v>9.9</v>
      </c>
      <c r="R35" s="113" t="str">
        <f>'VZOR 1'!O50</f>
        <v>package</v>
      </c>
      <c r="S35" s="113" t="str">
        <f>'VZOR 1'!P50</f>
        <v>part</v>
      </c>
      <c r="T35" s="113">
        <f>'VZOR 1'!Q50</f>
        <v>3.8</v>
      </c>
      <c r="U35" s="113">
        <f>'VZOR 1'!R50</f>
        <v>4</v>
      </c>
      <c r="V35" s="243" t="str">
        <f>VLOOKUP(F35,'[2]01-97'!$B$2:$E$12247,4,0)</f>
        <v>1,75 евро за 1 кг</v>
      </c>
      <c r="W35" s="117">
        <f t="shared" si="0"/>
        <v>7.1737554399745243</v>
      </c>
      <c r="X35" s="117">
        <f t="shared" si="1"/>
        <v>1.4058991439678243</v>
      </c>
      <c r="Y35" s="239">
        <f t="shared" si="2"/>
        <v>1.68</v>
      </c>
      <c r="Z35" s="239">
        <f t="shared" si="3"/>
        <v>18.48</v>
      </c>
      <c r="AA35" s="64">
        <f t="shared" si="4"/>
        <v>0.77999999999999992</v>
      </c>
      <c r="AB35" s="241"/>
      <c r="AC35" s="241"/>
      <c r="AD35" s="241"/>
    </row>
    <row r="36" spans="1:30" s="93" customFormat="1" ht="38.25" x14ac:dyDescent="0.2">
      <c r="A36" s="113">
        <f>'VZOR 1'!A51</f>
        <v>35</v>
      </c>
      <c r="B36" s="113" t="str">
        <f>'VZOR 1'!B51</f>
        <v>Knitted sweaters Women Кофта женская трикотажная 100% VISCOSE 100% вискоза  размер: 46-50, обхват груди: 92-100, рост 165-175</v>
      </c>
      <c r="C36" s="113" t="str">
        <f>'VZOR 1'!C51</f>
        <v>___</v>
      </c>
      <c r="D36" s="113" t="str">
        <f>'VZOR 1'!D51</f>
        <v>GIUSY</v>
      </c>
      <c r="E36" s="113" t="str">
        <f>'VZOR 1'!E51</f>
        <v>GIUSY</v>
      </c>
      <c r="F36" s="113">
        <f>'VZOR 1'!F51</f>
        <v>6110309900</v>
      </c>
      <c r="G36" s="113" t="str">
        <f>'VZOR 1'!G51</f>
        <v>ITALY</v>
      </c>
      <c r="H36" s="113"/>
      <c r="I36" s="113"/>
      <c r="J36" s="113"/>
      <c r="K36" s="113" t="str">
        <f>'VZOR 1'!H51</f>
        <v>pcs</v>
      </c>
      <c r="L36" s="113">
        <f>'VZOR 1'!I51</f>
        <v>15</v>
      </c>
      <c r="M36" s="113">
        <f>'VZOR 1'!J51</f>
        <v>6.47</v>
      </c>
      <c r="N36" s="113">
        <f>'VZOR 1'!K51</f>
        <v>97.05</v>
      </c>
      <c r="O36" s="113">
        <f>'VZOR 1'!L51</f>
        <v>0.89953632148377127</v>
      </c>
      <c r="P36" s="113">
        <f>'VZOR 1'!M51</f>
        <v>0.65</v>
      </c>
      <c r="Q36" s="113">
        <f>'VZOR 1'!N51</f>
        <v>9.75</v>
      </c>
      <c r="R36" s="113" t="str">
        <f>'VZOR 1'!O51</f>
        <v>package</v>
      </c>
      <c r="S36" s="113" t="str">
        <f>'VZOR 1'!P51</f>
        <v>part</v>
      </c>
      <c r="T36" s="113">
        <f>'VZOR 1'!Q51</f>
        <v>2.85</v>
      </c>
      <c r="U36" s="113">
        <f>'VZOR 1'!R51</f>
        <v>3</v>
      </c>
      <c r="V36" s="243" t="str">
        <f>VLOOKUP(F36,'[2]01-97'!$B$2:$E$12247,4,0)</f>
        <v>1,75 евро за 1 кг</v>
      </c>
      <c r="W36" s="117">
        <f t="shared" si="0"/>
        <v>5.3803165799808932</v>
      </c>
      <c r="X36" s="117">
        <f t="shared" si="1"/>
        <v>1.3797402358385817</v>
      </c>
      <c r="Y36" s="239">
        <f t="shared" si="2"/>
        <v>1.1000000000000001</v>
      </c>
      <c r="Z36" s="239">
        <f t="shared" si="3"/>
        <v>16.5</v>
      </c>
      <c r="AA36" s="64">
        <f t="shared" si="4"/>
        <v>0.45000000000000007</v>
      </c>
      <c r="AB36" s="241"/>
      <c r="AC36" s="241"/>
      <c r="AD36" s="241"/>
    </row>
    <row r="37" spans="1:30" s="93" customFormat="1" ht="63.75" x14ac:dyDescent="0.2">
      <c r="A37" s="113">
        <f>'VZOR 1'!A52</f>
        <v>36</v>
      </c>
      <c r="B37" s="113" t="str">
        <f>'VZOR 1'!B52</f>
        <v>Women's knitted sweater Свитер женский трикотажный 45% POLYESTER, 25% POLIAMIDE, 20% WOOL, 10% KASZMIR 45% полиэстер, 25% полиамид, 20% шерсть, 10% кашемир  размер: 46-50, обхват груди: 92-100, рост 165-175</v>
      </c>
      <c r="C37" s="113" t="str">
        <f>'VZOR 1'!C52</f>
        <v>___</v>
      </c>
      <c r="D37" s="113" t="str">
        <f>'VZOR 1'!D52</f>
        <v>BYOLALA</v>
      </c>
      <c r="E37" s="113" t="str">
        <f>'VZOR 1'!E52</f>
        <v>BYOLALA</v>
      </c>
      <c r="F37" s="113">
        <f>'VZOR 1'!F52</f>
        <v>6110309900</v>
      </c>
      <c r="G37" s="113" t="str">
        <f>'VZOR 1'!G52</f>
        <v>POLAND</v>
      </c>
      <c r="H37" s="113"/>
      <c r="I37" s="113"/>
      <c r="J37" s="113"/>
      <c r="K37" s="113" t="str">
        <f>'VZOR 1'!H52</f>
        <v>pcs</v>
      </c>
      <c r="L37" s="113">
        <f>'VZOR 1'!I52</f>
        <v>15</v>
      </c>
      <c r="M37" s="113">
        <f>'VZOR 1'!J52</f>
        <v>18.64</v>
      </c>
      <c r="N37" s="113">
        <f>'VZOR 1'!K52</f>
        <v>279.60000000000002</v>
      </c>
      <c r="O37" s="113">
        <f>'VZOR 1'!L52</f>
        <v>0.90021459227467815</v>
      </c>
      <c r="P37" s="113">
        <f>'VZOR 1'!M52</f>
        <v>1.86</v>
      </c>
      <c r="Q37" s="113">
        <f>'VZOR 1'!N52</f>
        <v>27.9</v>
      </c>
      <c r="R37" s="113" t="str">
        <f>'VZOR 1'!O52</f>
        <v>package</v>
      </c>
      <c r="S37" s="113">
        <f>'VZOR 1'!P52</f>
        <v>1</v>
      </c>
      <c r="T37" s="113">
        <f>'VZOR 1'!Q52</f>
        <v>10.74</v>
      </c>
      <c r="U37" s="113">
        <f>'VZOR 1'!R52</f>
        <v>11.3</v>
      </c>
      <c r="V37" s="243" t="str">
        <f>VLOOKUP(F37,'[2]01-97'!$B$2:$E$12247,4,0)</f>
        <v>1,75 евро за 1 кг</v>
      </c>
      <c r="W37" s="117">
        <f t="shared" si="0"/>
        <v>20.275298269822734</v>
      </c>
      <c r="X37" s="117">
        <f t="shared" si="1"/>
        <v>3.9750166918131629</v>
      </c>
      <c r="Y37" s="239">
        <f t="shared" si="2"/>
        <v>3.48</v>
      </c>
      <c r="Z37" s="239">
        <f t="shared" si="3"/>
        <v>52.2</v>
      </c>
      <c r="AA37" s="64">
        <f t="shared" si="4"/>
        <v>1.6199999999999999</v>
      </c>
      <c r="AB37" s="241"/>
      <c r="AC37" s="241"/>
      <c r="AD37" s="241"/>
    </row>
    <row r="38" spans="1:30" s="93" customFormat="1" ht="38.25" x14ac:dyDescent="0.2">
      <c r="A38" s="113">
        <f>'VZOR 1'!A53</f>
        <v>37</v>
      </c>
      <c r="B38" s="113" t="str">
        <f>'VZOR 1'!B53</f>
        <v>Knitted sweaters Women Кофта женская трикотажная 100% POLYESTER 100% полиэстер  размер: 46-50, обхват груди: 92-100, рост 165-175</v>
      </c>
      <c r="C38" s="113" t="str">
        <f>'VZOR 1'!C53</f>
        <v>___</v>
      </c>
      <c r="D38" s="113" t="str">
        <f>'VZOR 1'!D53</f>
        <v>AROZ</v>
      </c>
      <c r="E38" s="113" t="str">
        <f>'VZOR 1'!E53</f>
        <v>AROZ</v>
      </c>
      <c r="F38" s="113">
        <f>'VZOR 1'!F53</f>
        <v>6110309900</v>
      </c>
      <c r="G38" s="113" t="str">
        <f>'VZOR 1'!G53</f>
        <v>POLAND</v>
      </c>
      <c r="H38" s="113"/>
      <c r="I38" s="113"/>
      <c r="J38" s="113"/>
      <c r="K38" s="113" t="str">
        <f>'VZOR 1'!H53</f>
        <v>pcs</v>
      </c>
      <c r="L38" s="113">
        <f>'VZOR 1'!I53</f>
        <v>16</v>
      </c>
      <c r="M38" s="113">
        <f>'VZOR 1'!J53</f>
        <v>4.0199999999999996</v>
      </c>
      <c r="N38" s="113">
        <f>'VZOR 1'!K53</f>
        <v>64.319999999999993</v>
      </c>
      <c r="O38" s="113">
        <f>'VZOR 1'!L53</f>
        <v>0.90049751243781095</v>
      </c>
      <c r="P38" s="113">
        <f>'VZOR 1'!M53</f>
        <v>0.4</v>
      </c>
      <c r="Q38" s="113">
        <f>'VZOR 1'!N53</f>
        <v>6.4</v>
      </c>
      <c r="R38" s="113" t="str">
        <f>'VZOR 1'!O53</f>
        <v>package</v>
      </c>
      <c r="S38" s="113" t="str">
        <f>'VZOR 1'!P53</f>
        <v>part</v>
      </c>
      <c r="T38" s="113">
        <f>'VZOR 1'!Q53</f>
        <v>2.4700000000000002</v>
      </c>
      <c r="U38" s="113">
        <f>'VZOR 1'!R53</f>
        <v>2.6</v>
      </c>
      <c r="V38" s="243" t="str">
        <f>VLOOKUP(F38,'[2]01-97'!$B$2:$E$12247,4,0)</f>
        <v>1,75 евро за 1 кг</v>
      </c>
      <c r="W38" s="117">
        <f t="shared" si="0"/>
        <v>4.6629410359834411</v>
      </c>
      <c r="X38" s="117">
        <f t="shared" si="1"/>
        <v>0.91442444069178319</v>
      </c>
      <c r="Y38" s="239">
        <f t="shared" si="2"/>
        <v>0.75</v>
      </c>
      <c r="Z38" s="239">
        <f t="shared" si="3"/>
        <v>12</v>
      </c>
      <c r="AA38" s="64">
        <f t="shared" si="4"/>
        <v>0.35</v>
      </c>
      <c r="AB38" s="241"/>
      <c r="AC38" s="241"/>
      <c r="AD38" s="241"/>
    </row>
    <row r="39" spans="1:30" s="93" customFormat="1" ht="51" x14ac:dyDescent="0.2">
      <c r="A39" s="113">
        <f>'VZOR 1'!A54</f>
        <v>38</v>
      </c>
      <c r="B39" s="113" t="str">
        <f>'VZOR 1'!B54</f>
        <v>Knitted sweaters Women Кофта женская трикотажная 10% ELASTAN 30%VISCOZE 60%POLIAMIDE 10% эластан 30%вискоза 60%полиамид  размер: 46-50, обхват груди: 92-100, рост 165-175</v>
      </c>
      <c r="C39" s="113" t="str">
        <f>'VZOR 1'!C54</f>
        <v>___</v>
      </c>
      <c r="D39" s="113" t="str">
        <f>'VZOR 1'!D54</f>
        <v>PAPARAZZI FASHION</v>
      </c>
      <c r="E39" s="113" t="str">
        <f>'VZOR 1'!E54</f>
        <v>PAPARAZZI FASHION</v>
      </c>
      <c r="F39" s="113">
        <f>'VZOR 1'!F54</f>
        <v>6110309900</v>
      </c>
      <c r="G39" s="113" t="str">
        <f>'VZOR 1'!G54</f>
        <v>POLAND</v>
      </c>
      <c r="H39" s="113"/>
      <c r="I39" s="113"/>
      <c r="J39" s="113"/>
      <c r="K39" s="113" t="str">
        <f>'VZOR 1'!H54</f>
        <v>pcs</v>
      </c>
      <c r="L39" s="113">
        <f>'VZOR 1'!I54</f>
        <v>17</v>
      </c>
      <c r="M39" s="113">
        <f>'VZOR 1'!J54</f>
        <v>8.01</v>
      </c>
      <c r="N39" s="113">
        <f>'VZOR 1'!K54</f>
        <v>136.16999999999999</v>
      </c>
      <c r="O39" s="113">
        <f>'VZOR 1'!L54</f>
        <v>0.90012484394506864</v>
      </c>
      <c r="P39" s="113">
        <f>'VZOR 1'!M54</f>
        <v>0.8</v>
      </c>
      <c r="Q39" s="113">
        <f>'VZOR 1'!N54</f>
        <v>13.6</v>
      </c>
      <c r="R39" s="113" t="str">
        <f>'VZOR 1'!O54</f>
        <v>package</v>
      </c>
      <c r="S39" s="113" t="str">
        <f>'VZOR 1'!P54</f>
        <v>part</v>
      </c>
      <c r="T39" s="113">
        <f>'VZOR 1'!Q54</f>
        <v>5.2299999999999995</v>
      </c>
      <c r="U39" s="113">
        <f>'VZOR 1'!R54</f>
        <v>5.5</v>
      </c>
      <c r="V39" s="243" t="str">
        <f>VLOOKUP(F39,'[2]01-97'!$B$2:$E$12247,4,0)</f>
        <v>1,75 евро за 1 кг</v>
      </c>
      <c r="W39" s="117">
        <f t="shared" si="0"/>
        <v>9.8733528818596739</v>
      </c>
      <c r="X39" s="117">
        <f t="shared" si="1"/>
        <v>1.9359013695429128</v>
      </c>
      <c r="Y39" s="239">
        <f t="shared" si="2"/>
        <v>1.49</v>
      </c>
      <c r="Z39" s="239">
        <f t="shared" si="3"/>
        <v>25.33</v>
      </c>
      <c r="AA39" s="64">
        <f t="shared" si="4"/>
        <v>0.69</v>
      </c>
      <c r="AB39" s="241"/>
      <c r="AC39" s="241"/>
      <c r="AD39" s="241"/>
    </row>
    <row r="40" spans="1:30" s="93" customFormat="1" ht="51" x14ac:dyDescent="0.2">
      <c r="A40" s="113">
        <f>'VZOR 1'!A55</f>
        <v>39</v>
      </c>
      <c r="B40" s="113" t="str">
        <f>'VZOR 1'!B55</f>
        <v>Knitted sweaters Women Кофта женская трикотажная 10%COTTON 90%POLYSTER 10%хлопок 90%полиэстер  размер: 46-50, обхват груди: 92-100, рост 165-175</v>
      </c>
      <c r="C40" s="113" t="str">
        <f>'VZOR 1'!C55</f>
        <v>___</v>
      </c>
      <c r="D40" s="113" t="str">
        <f>'VZOR 1'!D55</f>
        <v>CATHERINE</v>
      </c>
      <c r="E40" s="113" t="str">
        <f>'VZOR 1'!E55</f>
        <v>CATHERINE</v>
      </c>
      <c r="F40" s="113">
        <f>'VZOR 1'!F55</f>
        <v>6110309900</v>
      </c>
      <c r="G40" s="113" t="str">
        <f>'VZOR 1'!G55</f>
        <v>POLAND</v>
      </c>
      <c r="H40" s="113"/>
      <c r="I40" s="113"/>
      <c r="J40" s="113"/>
      <c r="K40" s="113" t="str">
        <f>'VZOR 1'!H55</f>
        <v>pcs</v>
      </c>
      <c r="L40" s="113">
        <f>'VZOR 1'!I55</f>
        <v>20</v>
      </c>
      <c r="M40" s="113">
        <f>'VZOR 1'!J55</f>
        <v>4.95</v>
      </c>
      <c r="N40" s="113">
        <f>'VZOR 1'!K55</f>
        <v>99</v>
      </c>
      <c r="O40" s="113">
        <f>'VZOR 1'!L55</f>
        <v>0.89898989898989901</v>
      </c>
      <c r="P40" s="113">
        <f>'VZOR 1'!M55</f>
        <v>0.5</v>
      </c>
      <c r="Q40" s="113">
        <f>'VZOR 1'!N55</f>
        <v>10</v>
      </c>
      <c r="R40" s="113" t="str">
        <f>'VZOR 1'!O55</f>
        <v>package</v>
      </c>
      <c r="S40" s="113" t="str">
        <f>'VZOR 1'!P55</f>
        <v>part</v>
      </c>
      <c r="T40" s="113">
        <f>'VZOR 1'!Q55</f>
        <v>3.8</v>
      </c>
      <c r="U40" s="113">
        <f>'VZOR 1'!R55</f>
        <v>4</v>
      </c>
      <c r="V40" s="243" t="str">
        <f>VLOOKUP(F40,'[2]01-97'!$B$2:$E$12247,4,0)</f>
        <v>1,75 евро за 1 кг</v>
      </c>
      <c r="W40" s="117">
        <f t="shared" si="0"/>
        <v>7.1737554399745243</v>
      </c>
      <c r="X40" s="117">
        <f t="shared" si="1"/>
        <v>1.4074629917364203</v>
      </c>
      <c r="Y40" s="239">
        <f t="shared" si="2"/>
        <v>0.93</v>
      </c>
      <c r="Z40" s="239">
        <f t="shared" si="3"/>
        <v>18.600000000000001</v>
      </c>
      <c r="AA40" s="64">
        <f t="shared" si="4"/>
        <v>0.43000000000000005</v>
      </c>
      <c r="AB40" s="241"/>
      <c r="AC40" s="241"/>
      <c r="AD40" s="241"/>
    </row>
    <row r="41" spans="1:30" s="93" customFormat="1" ht="51" x14ac:dyDescent="0.2">
      <c r="A41" s="113">
        <f>'VZOR 1'!A56</f>
        <v>40</v>
      </c>
      <c r="B41" s="113" t="str">
        <f>'VZOR 1'!B56</f>
        <v>Knitted sweaters Women Кофта женская трикотажная 6%ELASTAN 62%POLIAMIDE32%VISCOZE  6%эластан 62%полиамид32%вискоза  размер: 46-50, обхват груди: 92-100, рост 165-175</v>
      </c>
      <c r="C41" s="113" t="str">
        <f>'VZOR 1'!C56</f>
        <v>___</v>
      </c>
      <c r="D41" s="113" t="str">
        <f>'VZOR 1'!D56</f>
        <v>PAPARAZZI FASHION</v>
      </c>
      <c r="E41" s="113" t="str">
        <f>'VZOR 1'!E56</f>
        <v>PAPARAZZI FASHION</v>
      </c>
      <c r="F41" s="113">
        <f>'VZOR 1'!F56</f>
        <v>6110309900</v>
      </c>
      <c r="G41" s="113" t="str">
        <f>'VZOR 1'!G56</f>
        <v>POLAND</v>
      </c>
      <c r="H41" s="113"/>
      <c r="I41" s="113"/>
      <c r="J41" s="113"/>
      <c r="K41" s="113" t="str">
        <f>'VZOR 1'!H56</f>
        <v>pcs</v>
      </c>
      <c r="L41" s="113">
        <f>'VZOR 1'!I56</f>
        <v>20</v>
      </c>
      <c r="M41" s="113">
        <f>'VZOR 1'!J56</f>
        <v>5.9399999999999995</v>
      </c>
      <c r="N41" s="113">
        <f>'VZOR 1'!K56</f>
        <v>118.8</v>
      </c>
      <c r="O41" s="113">
        <f>'VZOR 1'!L56</f>
        <v>0.90067340067340063</v>
      </c>
      <c r="P41" s="113">
        <f>'VZOR 1'!M56</f>
        <v>0.59</v>
      </c>
      <c r="Q41" s="113">
        <f>'VZOR 1'!N56</f>
        <v>11.8</v>
      </c>
      <c r="R41" s="113" t="str">
        <f>'VZOR 1'!O56</f>
        <v>package</v>
      </c>
      <c r="S41" s="113">
        <f>'VZOR 1'!P56</f>
        <v>1</v>
      </c>
      <c r="T41" s="113">
        <f>'VZOR 1'!Q56</f>
        <v>4.5599999999999996</v>
      </c>
      <c r="U41" s="113">
        <f>'VZOR 1'!R56</f>
        <v>4.8</v>
      </c>
      <c r="V41" s="243" t="str">
        <f>VLOOKUP(F41,'[2]01-97'!$B$2:$E$12247,4,0)</f>
        <v>1,75 евро за 1 кг</v>
      </c>
      <c r="W41" s="117">
        <f t="shared" si="0"/>
        <v>8.6085065279694284</v>
      </c>
      <c r="X41" s="117">
        <f t="shared" si="1"/>
        <v>1.6889555900837045</v>
      </c>
      <c r="Y41" s="239">
        <f t="shared" si="2"/>
        <v>1.1000000000000001</v>
      </c>
      <c r="Z41" s="239">
        <f t="shared" si="3"/>
        <v>22</v>
      </c>
      <c r="AA41" s="64">
        <f t="shared" si="4"/>
        <v>0.51000000000000012</v>
      </c>
      <c r="AB41" s="241"/>
      <c r="AC41" s="241"/>
      <c r="AD41" s="241"/>
    </row>
    <row r="42" spans="1:30" s="93" customFormat="1" ht="38.25" x14ac:dyDescent="0.2">
      <c r="A42" s="113">
        <f>'VZOR 1'!A57</f>
        <v>41</v>
      </c>
      <c r="B42" s="113" t="str">
        <f>'VZOR 1'!B57</f>
        <v>Knitted sweaters Women Кофта женская трикотажная 4%ELASTAN96%VISCOZE 4%эластан96%вискоза  размер: 46-50, обхват груди: 92-100, рост 165-175</v>
      </c>
      <c r="C42" s="113" t="str">
        <f>'VZOR 1'!C57</f>
        <v>___</v>
      </c>
      <c r="D42" s="113" t="str">
        <f>'VZOR 1'!D57</f>
        <v>RENOMA</v>
      </c>
      <c r="E42" s="113" t="str">
        <f>'VZOR 1'!E57</f>
        <v>RENOMA</v>
      </c>
      <c r="F42" s="113">
        <f>'VZOR 1'!F57</f>
        <v>6110309900</v>
      </c>
      <c r="G42" s="113" t="str">
        <f>'VZOR 1'!G57</f>
        <v>POLAND</v>
      </c>
      <c r="H42" s="113"/>
      <c r="I42" s="113"/>
      <c r="J42" s="113"/>
      <c r="K42" s="113" t="str">
        <f>'VZOR 1'!H57</f>
        <v>pcs</v>
      </c>
      <c r="L42" s="113">
        <f>'VZOR 1'!I57</f>
        <v>20</v>
      </c>
      <c r="M42" s="113">
        <f>'VZOR 1'!J57</f>
        <v>4.95</v>
      </c>
      <c r="N42" s="113">
        <f>'VZOR 1'!K57</f>
        <v>99</v>
      </c>
      <c r="O42" s="113">
        <f>'VZOR 1'!L57</f>
        <v>0.89898989898989901</v>
      </c>
      <c r="P42" s="113">
        <f>'VZOR 1'!M57</f>
        <v>0.5</v>
      </c>
      <c r="Q42" s="113">
        <f>'VZOR 1'!N57</f>
        <v>10</v>
      </c>
      <c r="R42" s="113" t="str">
        <f>'VZOR 1'!O57</f>
        <v>package</v>
      </c>
      <c r="S42" s="113" t="str">
        <f>'VZOR 1'!P57</f>
        <v>part</v>
      </c>
      <c r="T42" s="113">
        <f>'VZOR 1'!Q57</f>
        <v>3.8</v>
      </c>
      <c r="U42" s="113">
        <f>'VZOR 1'!R57</f>
        <v>4</v>
      </c>
      <c r="V42" s="243" t="str">
        <f>VLOOKUP(F42,'[2]01-97'!$B$2:$E$12247,4,0)</f>
        <v>1,75 евро за 1 кг</v>
      </c>
      <c r="W42" s="117">
        <f t="shared" si="0"/>
        <v>7.1737554399745243</v>
      </c>
      <c r="X42" s="117">
        <f t="shared" si="1"/>
        <v>1.4074629917364203</v>
      </c>
      <c r="Y42" s="239">
        <f t="shared" si="2"/>
        <v>0.93</v>
      </c>
      <c r="Z42" s="239">
        <f t="shared" si="3"/>
        <v>18.600000000000001</v>
      </c>
      <c r="AA42" s="64">
        <f t="shared" si="4"/>
        <v>0.43000000000000005</v>
      </c>
      <c r="AB42" s="241"/>
      <c r="AC42" s="241"/>
      <c r="AD42" s="241"/>
    </row>
    <row r="43" spans="1:30" s="93" customFormat="1" ht="38.25" x14ac:dyDescent="0.2">
      <c r="A43" s="113">
        <f>'VZOR 1'!A58</f>
        <v>42</v>
      </c>
      <c r="B43" s="113" t="str">
        <f>'VZOR 1'!B58</f>
        <v>Knitted sweaters Women Кофта женская трикотажная 100%YOCEL 100%лиосел  размер: 46-50, обхват груди: 92-100, рост 165-175</v>
      </c>
      <c r="C43" s="113" t="str">
        <f>'VZOR 1'!C58</f>
        <v>___</v>
      </c>
      <c r="D43" s="113" t="str">
        <f>'VZOR 1'!D58</f>
        <v>WIYA</v>
      </c>
      <c r="E43" s="113" t="str">
        <f>'VZOR 1'!E58</f>
        <v>WIYA</v>
      </c>
      <c r="F43" s="113">
        <f>'VZOR 1'!F58</f>
        <v>6110309900</v>
      </c>
      <c r="G43" s="113" t="str">
        <f>'VZOR 1'!G58</f>
        <v>CHINA</v>
      </c>
      <c r="H43" s="113"/>
      <c r="I43" s="113"/>
      <c r="J43" s="113"/>
      <c r="K43" s="113" t="str">
        <f>'VZOR 1'!H58</f>
        <v>pcs</v>
      </c>
      <c r="L43" s="113">
        <f>'VZOR 1'!I58</f>
        <v>20</v>
      </c>
      <c r="M43" s="113">
        <f>'VZOR 1'!J58</f>
        <v>3.94</v>
      </c>
      <c r="N43" s="113">
        <f>'VZOR 1'!K58</f>
        <v>78.8</v>
      </c>
      <c r="O43" s="113">
        <f>'VZOR 1'!L58</f>
        <v>0.90101522842639592</v>
      </c>
      <c r="P43" s="113">
        <f>'VZOR 1'!M58</f>
        <v>0.39</v>
      </c>
      <c r="Q43" s="113">
        <f>'VZOR 1'!N58</f>
        <v>7.8</v>
      </c>
      <c r="R43" s="113" t="str">
        <f>'VZOR 1'!O58</f>
        <v>package</v>
      </c>
      <c r="S43" s="113" t="str">
        <f>'VZOR 1'!P58</f>
        <v>part</v>
      </c>
      <c r="T43" s="113">
        <f>'VZOR 1'!Q58</f>
        <v>5.7</v>
      </c>
      <c r="U43" s="113">
        <f>'VZOR 1'!R58</f>
        <v>6</v>
      </c>
      <c r="V43" s="243" t="str">
        <f>VLOOKUP(F43,'[2]01-97'!$B$2:$E$12247,4,0)</f>
        <v>1,75 евро за 1 кг</v>
      </c>
      <c r="W43" s="117">
        <f t="shared" si="0"/>
        <v>10.760633159961786</v>
      </c>
      <c r="X43" s="117">
        <f t="shared" si="1"/>
        <v>1.1202836742306053</v>
      </c>
      <c r="Y43" s="239">
        <f t="shared" si="2"/>
        <v>0.98</v>
      </c>
      <c r="Z43" s="239">
        <f t="shared" si="3"/>
        <v>19.600000000000001</v>
      </c>
      <c r="AA43" s="64">
        <f t="shared" si="4"/>
        <v>0.59</v>
      </c>
      <c r="AB43" s="241"/>
      <c r="AC43" s="241"/>
      <c r="AD43" s="241"/>
    </row>
    <row r="44" spans="1:30" s="93" customFormat="1" ht="51" x14ac:dyDescent="0.2">
      <c r="A44" s="113">
        <f>'VZOR 1'!A59</f>
        <v>43</v>
      </c>
      <c r="B44" s="113" t="str">
        <f>'VZOR 1'!B59</f>
        <v>Knitted sweaters Women Кофта женская трикотажная 30%POLYSTER 70%VISCOZE 30%полиэстер 70%вискоза  размер: 46-50, обхват груди: 92-100, рост 165-175</v>
      </c>
      <c r="C44" s="113" t="str">
        <f>'VZOR 1'!C59</f>
        <v>___</v>
      </c>
      <c r="D44" s="113" t="str">
        <f>'VZOR 1'!D59</f>
        <v>TOP MODE</v>
      </c>
      <c r="E44" s="113" t="str">
        <f>'VZOR 1'!E59</f>
        <v>TOP MODE</v>
      </c>
      <c r="F44" s="113">
        <f>'VZOR 1'!F59</f>
        <v>6110309900</v>
      </c>
      <c r="G44" s="113" t="str">
        <f>'VZOR 1'!G59</f>
        <v>POLAND</v>
      </c>
      <c r="H44" s="113"/>
      <c r="I44" s="113"/>
      <c r="J44" s="113"/>
      <c r="K44" s="113" t="str">
        <f>'VZOR 1'!H59</f>
        <v>pcs</v>
      </c>
      <c r="L44" s="113">
        <f>'VZOR 1'!I59</f>
        <v>25</v>
      </c>
      <c r="M44" s="113">
        <f>'VZOR 1'!J59</f>
        <v>5.54</v>
      </c>
      <c r="N44" s="113">
        <f>'VZOR 1'!K59</f>
        <v>138.5</v>
      </c>
      <c r="O44" s="113">
        <f>'VZOR 1'!L59</f>
        <v>0.90072202166064985</v>
      </c>
      <c r="P44" s="113">
        <f>'VZOR 1'!M59</f>
        <v>0.55000000000000004</v>
      </c>
      <c r="Q44" s="113">
        <f>'VZOR 1'!N59</f>
        <v>13.75</v>
      </c>
      <c r="R44" s="113" t="str">
        <f>'VZOR 1'!O59</f>
        <v>package</v>
      </c>
      <c r="S44" s="113">
        <f>'VZOR 1'!P59</f>
        <v>1</v>
      </c>
      <c r="T44" s="113">
        <f>'VZOR 1'!Q59</f>
        <v>5.32</v>
      </c>
      <c r="U44" s="113">
        <f>'VZOR 1'!R59</f>
        <v>5.6</v>
      </c>
      <c r="V44" s="243" t="str">
        <f>VLOOKUP(F44,'[2]01-97'!$B$2:$E$12247,4,0)</f>
        <v>1,75 евро за 1 кг</v>
      </c>
      <c r="W44" s="117">
        <f t="shared" si="0"/>
        <v>10.043257615964334</v>
      </c>
      <c r="X44" s="117">
        <f t="shared" si="1"/>
        <v>1.9690265086413559</v>
      </c>
      <c r="Y44" s="239">
        <f t="shared" si="2"/>
        <v>1.03</v>
      </c>
      <c r="Z44" s="239">
        <f t="shared" si="3"/>
        <v>25.75</v>
      </c>
      <c r="AA44" s="64">
        <f t="shared" si="4"/>
        <v>0.48</v>
      </c>
      <c r="AB44" s="241"/>
      <c r="AC44" s="241"/>
      <c r="AD44" s="241"/>
    </row>
    <row r="45" spans="1:30" s="93" customFormat="1" ht="51" x14ac:dyDescent="0.2">
      <c r="A45" s="113">
        <f>'VZOR 1'!A60</f>
        <v>44</v>
      </c>
      <c r="B45" s="113" t="str">
        <f>'VZOR 1'!B60</f>
        <v>Knitted sweaters Women Кофта женская трикотажная 5%ELASTAN 70%VISCOZE25%PES 5%эластан 70%вискоза25%полиэстер  размер: 46-50, обхват груди: 92-100, рост 165-175</v>
      </c>
      <c r="C45" s="113" t="str">
        <f>'VZOR 1'!C60</f>
        <v>___</v>
      </c>
      <c r="D45" s="113" t="str">
        <f>'VZOR 1'!D60</f>
        <v>SASHE FERRANO</v>
      </c>
      <c r="E45" s="113" t="str">
        <f>'VZOR 1'!E60</f>
        <v>SASHE FERRANO</v>
      </c>
      <c r="F45" s="113">
        <f>'VZOR 1'!F60</f>
        <v>6110309900</v>
      </c>
      <c r="G45" s="113" t="str">
        <f>'VZOR 1'!G60</f>
        <v>POLAND</v>
      </c>
      <c r="H45" s="113"/>
      <c r="I45" s="113"/>
      <c r="J45" s="113"/>
      <c r="K45" s="113" t="str">
        <f>'VZOR 1'!H60</f>
        <v>pcs</v>
      </c>
      <c r="L45" s="113">
        <f>'VZOR 1'!I60</f>
        <v>26</v>
      </c>
      <c r="M45" s="113">
        <f>'VZOR 1'!J60</f>
        <v>9.51</v>
      </c>
      <c r="N45" s="113">
        <f>'VZOR 1'!K60</f>
        <v>247.26</v>
      </c>
      <c r="O45" s="113">
        <f>'VZOR 1'!L60</f>
        <v>0.90010515247108303</v>
      </c>
      <c r="P45" s="113">
        <f>'VZOR 1'!M60</f>
        <v>0.95</v>
      </c>
      <c r="Q45" s="113">
        <f>'VZOR 1'!N60</f>
        <v>24.7</v>
      </c>
      <c r="R45" s="113" t="str">
        <f>'VZOR 1'!O60</f>
        <v>package</v>
      </c>
      <c r="S45" s="113" t="str">
        <f>'VZOR 1'!P60</f>
        <v>part</v>
      </c>
      <c r="T45" s="113">
        <f>'VZOR 1'!Q60</f>
        <v>9.5</v>
      </c>
      <c r="U45" s="113">
        <f>'VZOR 1'!R60</f>
        <v>10</v>
      </c>
      <c r="V45" s="243" t="str">
        <f>VLOOKUP(F45,'[2]01-97'!$B$2:$E$12247,4,0)</f>
        <v>1,75 евро за 1 кг</v>
      </c>
      <c r="W45" s="117">
        <f t="shared" si="0"/>
        <v>17.934388599936312</v>
      </c>
      <c r="X45" s="117">
        <f t="shared" si="1"/>
        <v>3.5152454478459325</v>
      </c>
      <c r="Y45" s="239">
        <f t="shared" si="2"/>
        <v>1.77</v>
      </c>
      <c r="Z45" s="239">
        <f t="shared" si="3"/>
        <v>46.02</v>
      </c>
      <c r="AA45" s="64">
        <f t="shared" si="4"/>
        <v>0.82000000000000006</v>
      </c>
      <c r="AB45" s="241"/>
      <c r="AC45" s="241"/>
      <c r="AD45" s="241"/>
    </row>
    <row r="46" spans="1:30" s="93" customFormat="1" ht="51" x14ac:dyDescent="0.2">
      <c r="A46" s="113">
        <f>'VZOR 1'!A61</f>
        <v>45</v>
      </c>
      <c r="B46" s="113" t="str">
        <f>'VZOR 1'!B61</f>
        <v>Knitted sweaters Women Кофта женская трикотажная 97% VISCOSE, 3% ELASTAN 97% вискоза, 3% эластан  размер: 46-50, обхват груди: 92-100, рост 165-175</v>
      </c>
      <c r="C46" s="113" t="str">
        <f>'VZOR 1'!C61</f>
        <v>___</v>
      </c>
      <c r="D46" s="113" t="str">
        <f>'VZOR 1'!D61</f>
        <v>PLANET</v>
      </c>
      <c r="E46" s="113" t="str">
        <f>'VZOR 1'!E61</f>
        <v>PLANET</v>
      </c>
      <c r="F46" s="113">
        <f>'VZOR 1'!F61</f>
        <v>6110309900</v>
      </c>
      <c r="G46" s="113" t="str">
        <f>'VZOR 1'!G61</f>
        <v>ITALY</v>
      </c>
      <c r="H46" s="113"/>
      <c r="I46" s="113"/>
      <c r="J46" s="113"/>
      <c r="K46" s="113" t="str">
        <f>'VZOR 1'!H61</f>
        <v>pcs</v>
      </c>
      <c r="L46" s="113">
        <f>'VZOR 1'!I61</f>
        <v>27</v>
      </c>
      <c r="M46" s="113">
        <f>'VZOR 1'!J61</f>
        <v>5.99</v>
      </c>
      <c r="N46" s="113">
        <f>'VZOR 1'!K61</f>
        <v>161.72999999999999</v>
      </c>
      <c r="O46" s="113">
        <f>'VZOR 1'!L61</f>
        <v>0.89983305509181966</v>
      </c>
      <c r="P46" s="113">
        <f>'VZOR 1'!M61</f>
        <v>0.6</v>
      </c>
      <c r="Q46" s="113">
        <f>'VZOR 1'!N61</f>
        <v>16.2</v>
      </c>
      <c r="R46" s="113" t="str">
        <f>'VZOR 1'!O61</f>
        <v>package</v>
      </c>
      <c r="S46" s="113" t="str">
        <f>'VZOR 1'!P61</f>
        <v>part</v>
      </c>
      <c r="T46" s="113">
        <f>'VZOR 1'!Q61</f>
        <v>4.75</v>
      </c>
      <c r="U46" s="113">
        <f>'VZOR 1'!R61</f>
        <v>5</v>
      </c>
      <c r="V46" s="243" t="str">
        <f>VLOOKUP(F46,'[2]01-97'!$B$2:$E$12247,4,0)</f>
        <v>1,75 евро за 1 кг</v>
      </c>
      <c r="W46" s="117">
        <f t="shared" si="0"/>
        <v>8.9671942999681562</v>
      </c>
      <c r="X46" s="117">
        <f t="shared" si="1"/>
        <v>2.2992827237730431</v>
      </c>
      <c r="Y46" s="239">
        <f t="shared" si="2"/>
        <v>1.02</v>
      </c>
      <c r="Z46" s="239">
        <f t="shared" si="3"/>
        <v>27.54</v>
      </c>
      <c r="AA46" s="64">
        <f t="shared" si="4"/>
        <v>0.42000000000000004</v>
      </c>
      <c r="AB46" s="241"/>
      <c r="AC46" s="241"/>
      <c r="AD46" s="241"/>
    </row>
    <row r="47" spans="1:30" s="93" customFormat="1" ht="63.75" x14ac:dyDescent="0.2">
      <c r="A47" s="113">
        <f>'VZOR 1'!A62</f>
        <v>46</v>
      </c>
      <c r="B47" s="113" t="str">
        <f>'VZOR 1'!B62</f>
        <v>Women's knitted sweater Свитер женский трикотажный 45% POLYESTER, 25% POLIAMIDE, 20% WOOL, 10% KASZMIR 45% полиэстер, 25% полиамид, 20% шерсть, 10% кашемир  размер: 46-50, обхват груди: 92-100, рост 165-175</v>
      </c>
      <c r="C47" s="113" t="str">
        <f>'VZOR 1'!C62</f>
        <v>___</v>
      </c>
      <c r="D47" s="113" t="str">
        <f>'VZOR 1'!D62</f>
        <v>BYOLALA</v>
      </c>
      <c r="E47" s="113" t="str">
        <f>'VZOR 1'!E62</f>
        <v>BYOLALA</v>
      </c>
      <c r="F47" s="113">
        <f>'VZOR 1'!F62</f>
        <v>6110309900</v>
      </c>
      <c r="G47" s="113" t="str">
        <f>'VZOR 1'!G62</f>
        <v>POLAND</v>
      </c>
      <c r="H47" s="113"/>
      <c r="I47" s="113"/>
      <c r="J47" s="113"/>
      <c r="K47" s="113" t="str">
        <f>'VZOR 1'!H62</f>
        <v>pcs</v>
      </c>
      <c r="L47" s="113">
        <f>'VZOR 1'!I62</f>
        <v>45</v>
      </c>
      <c r="M47" s="113">
        <f>'VZOR 1'!J62</f>
        <v>16.920000000000002</v>
      </c>
      <c r="N47" s="113">
        <f>'VZOR 1'!K62</f>
        <v>761.4</v>
      </c>
      <c r="O47" s="113">
        <f>'VZOR 1'!L62</f>
        <v>0.90011820330969272</v>
      </c>
      <c r="P47" s="113">
        <f>'VZOR 1'!M62</f>
        <v>1.69</v>
      </c>
      <c r="Q47" s="113">
        <f>'VZOR 1'!N62</f>
        <v>76.05</v>
      </c>
      <c r="R47" s="113" t="str">
        <f>'VZOR 1'!O62</f>
        <v>package</v>
      </c>
      <c r="S47" s="113">
        <f>'VZOR 1'!P62</f>
        <v>1</v>
      </c>
      <c r="T47" s="113">
        <f>'VZOR 1'!Q62</f>
        <v>29.26</v>
      </c>
      <c r="U47" s="113">
        <f>'VZOR 1'!R62</f>
        <v>30.8</v>
      </c>
      <c r="V47" s="243" t="str">
        <f>VLOOKUP(F47,'[2]01-97'!$B$2:$E$12247,4,0)</f>
        <v>1,75 евро за 1 кг</v>
      </c>
      <c r="W47" s="117">
        <f t="shared" si="0"/>
        <v>55.237916887803841</v>
      </c>
      <c r="X47" s="117">
        <f t="shared" si="1"/>
        <v>10.824669918263742</v>
      </c>
      <c r="Y47" s="239">
        <f t="shared" si="2"/>
        <v>3.16</v>
      </c>
      <c r="Z47" s="239">
        <f t="shared" si="3"/>
        <v>142.19999999999999</v>
      </c>
      <c r="AA47" s="64">
        <f t="shared" si="4"/>
        <v>1.4700000000000002</v>
      </c>
      <c r="AB47" s="241"/>
      <c r="AC47" s="241"/>
      <c r="AD47" s="241"/>
    </row>
    <row r="48" spans="1:30" s="93" customFormat="1" ht="38.25" x14ac:dyDescent="0.2">
      <c r="A48" s="113">
        <f>'VZOR 1'!A63</f>
        <v>47</v>
      </c>
      <c r="B48" s="113" t="str">
        <f>'VZOR 1'!B63</f>
        <v>Knitted sweaters Women Кофта женская трикотажная 100% CUPRO 100% купра  размер: 46-50, обхват груди: 92-100, рост 165-175</v>
      </c>
      <c r="C48" s="113" t="str">
        <f>'VZOR 1'!C63</f>
        <v>___</v>
      </c>
      <c r="D48" s="113" t="str">
        <f>'VZOR 1'!D63</f>
        <v>PLANET</v>
      </c>
      <c r="E48" s="113" t="str">
        <f>'VZOR 1'!E63</f>
        <v>PLANET</v>
      </c>
      <c r="F48" s="113">
        <f>'VZOR 1'!F63</f>
        <v>6110309900</v>
      </c>
      <c r="G48" s="113" t="str">
        <f>'VZOR 1'!G63</f>
        <v>ITALY</v>
      </c>
      <c r="H48" s="113"/>
      <c r="I48" s="113"/>
      <c r="J48" s="113"/>
      <c r="K48" s="113" t="str">
        <f>'VZOR 1'!H63</f>
        <v>pcs</v>
      </c>
      <c r="L48" s="113">
        <f>'VZOR 1'!I63</f>
        <v>46</v>
      </c>
      <c r="M48" s="113">
        <f>'VZOR 1'!J63</f>
        <v>7.95</v>
      </c>
      <c r="N48" s="113">
        <f>'VZOR 1'!K63</f>
        <v>365.7</v>
      </c>
      <c r="O48" s="113">
        <f>'VZOR 1'!L63</f>
        <v>0.89937106918238996</v>
      </c>
      <c r="P48" s="113">
        <f>'VZOR 1'!M63</f>
        <v>0.8</v>
      </c>
      <c r="Q48" s="113">
        <f>'VZOR 1'!N63</f>
        <v>36.799999999999997</v>
      </c>
      <c r="R48" s="113" t="str">
        <f>'VZOR 1'!O63</f>
        <v>package</v>
      </c>
      <c r="S48" s="113">
        <f>'VZOR 1'!P63</f>
        <v>1</v>
      </c>
      <c r="T48" s="113">
        <f>'VZOR 1'!Q63</f>
        <v>10.74</v>
      </c>
      <c r="U48" s="113">
        <f>'VZOR 1'!R63</f>
        <v>11.3</v>
      </c>
      <c r="V48" s="243" t="str">
        <f>VLOOKUP(F48,'[2]01-97'!$B$2:$E$12247,4,0)</f>
        <v>1,75 евро за 1 кг</v>
      </c>
      <c r="W48" s="117">
        <f t="shared" si="0"/>
        <v>20.275298269822734</v>
      </c>
      <c r="X48" s="117">
        <f t="shared" si="1"/>
        <v>5.1990829906869589</v>
      </c>
      <c r="Y48" s="239">
        <f t="shared" si="2"/>
        <v>1.35</v>
      </c>
      <c r="Z48" s="239">
        <f t="shared" si="3"/>
        <v>62.1</v>
      </c>
      <c r="AA48" s="64">
        <f t="shared" si="4"/>
        <v>0.55000000000000004</v>
      </c>
      <c r="AB48" s="241"/>
      <c r="AC48" s="241"/>
      <c r="AD48" s="241"/>
    </row>
    <row r="49" spans="1:30" s="93" customFormat="1" ht="51" x14ac:dyDescent="0.2">
      <c r="A49" s="113">
        <f>'VZOR 1'!A64</f>
        <v>48</v>
      </c>
      <c r="B49" s="113" t="str">
        <f>'VZOR 1'!B64</f>
        <v>Knitted sweaters Women Кофта женская трикотажная 5%ELASTAN 95%POLIAMIDE 5%эластан 95%полиамид  размер: 46-50, обхват груди: 92-100, рост 165-175</v>
      </c>
      <c r="C49" s="113" t="str">
        <f>'VZOR 1'!C64</f>
        <v>___</v>
      </c>
      <c r="D49" s="113" t="str">
        <f>'VZOR 1'!D64</f>
        <v>HOT LINE</v>
      </c>
      <c r="E49" s="113" t="str">
        <f>'VZOR 1'!E64</f>
        <v>HOT LINE</v>
      </c>
      <c r="F49" s="113">
        <f>'VZOR 1'!F64</f>
        <v>6110309900</v>
      </c>
      <c r="G49" s="113" t="str">
        <f>'VZOR 1'!G64</f>
        <v>POLAND</v>
      </c>
      <c r="H49" s="113"/>
      <c r="I49" s="113"/>
      <c r="J49" s="113"/>
      <c r="K49" s="113" t="str">
        <f>'VZOR 1'!H64</f>
        <v>pcs</v>
      </c>
      <c r="L49" s="113">
        <f>'VZOR 1'!I64</f>
        <v>50</v>
      </c>
      <c r="M49" s="113">
        <f>'VZOR 1'!J64</f>
        <v>4.95</v>
      </c>
      <c r="N49" s="113">
        <f>'VZOR 1'!K64</f>
        <v>247.5</v>
      </c>
      <c r="O49" s="113">
        <f>'VZOR 1'!L64</f>
        <v>0.89898989898989901</v>
      </c>
      <c r="P49" s="113">
        <f>'VZOR 1'!M64</f>
        <v>0.5</v>
      </c>
      <c r="Q49" s="113">
        <f>'VZOR 1'!N64</f>
        <v>25</v>
      </c>
      <c r="R49" s="113" t="str">
        <f>'VZOR 1'!O64</f>
        <v>package</v>
      </c>
      <c r="S49" s="113" t="str">
        <f>'VZOR 1'!P64</f>
        <v>part</v>
      </c>
      <c r="T49" s="113">
        <f>'VZOR 1'!Q64</f>
        <v>9.5</v>
      </c>
      <c r="U49" s="113">
        <f>'VZOR 1'!R64</f>
        <v>10</v>
      </c>
      <c r="V49" s="243" t="str">
        <f>VLOOKUP(F49,'[2]01-97'!$B$2:$E$12247,4,0)</f>
        <v>1,75 евро за 1 кг</v>
      </c>
      <c r="W49" s="117">
        <f t="shared" si="0"/>
        <v>17.934388599936312</v>
      </c>
      <c r="X49" s="117">
        <f t="shared" si="1"/>
        <v>3.518657479341051</v>
      </c>
      <c r="Y49" s="239">
        <f t="shared" si="2"/>
        <v>0.93</v>
      </c>
      <c r="Z49" s="239">
        <f t="shared" si="3"/>
        <v>46.5</v>
      </c>
      <c r="AA49" s="64">
        <f t="shared" si="4"/>
        <v>0.43000000000000005</v>
      </c>
      <c r="AB49" s="241"/>
      <c r="AC49" s="241"/>
      <c r="AD49" s="241"/>
    </row>
    <row r="50" spans="1:30" s="93" customFormat="1" ht="51" x14ac:dyDescent="0.2">
      <c r="A50" s="113">
        <f>'VZOR 1'!A65</f>
        <v>49</v>
      </c>
      <c r="B50" s="113" t="str">
        <f>'VZOR 1'!B65</f>
        <v>Tunic women's knitting Туника женская трикотажная 30% POLYESTER, 70% VISCOSE 30% полиэстер, 70% вискоза  размер: 46-50, обхват груди: 92-100, рост 165-175</v>
      </c>
      <c r="C50" s="113" t="str">
        <f>'VZOR 1'!C65</f>
        <v>___</v>
      </c>
      <c r="D50" s="113" t="str">
        <f>'VZOR 1'!D65</f>
        <v>ALMAX FASHION</v>
      </c>
      <c r="E50" s="113" t="str">
        <f>'VZOR 1'!E65</f>
        <v>ALMAX FASHION</v>
      </c>
      <c r="F50" s="113">
        <f>'VZOR 1'!F65</f>
        <v>6110309900</v>
      </c>
      <c r="G50" s="113" t="str">
        <f>'VZOR 1'!G65</f>
        <v>POLAND</v>
      </c>
      <c r="H50" s="113"/>
      <c r="I50" s="113"/>
      <c r="J50" s="113"/>
      <c r="K50" s="113" t="str">
        <f>'VZOR 1'!H65</f>
        <v>pcs</v>
      </c>
      <c r="L50" s="113">
        <f>'VZOR 1'!I65</f>
        <v>52</v>
      </c>
      <c r="M50" s="113">
        <f>'VZOR 1'!J65</f>
        <v>5.2299999999999995</v>
      </c>
      <c r="N50" s="113">
        <f>'VZOR 1'!K65</f>
        <v>271.95999999999998</v>
      </c>
      <c r="O50" s="113">
        <f>'VZOR 1'!L65</f>
        <v>0.9005736137667304</v>
      </c>
      <c r="P50" s="113">
        <f>'VZOR 1'!M65</f>
        <v>0.52</v>
      </c>
      <c r="Q50" s="113">
        <f>'VZOR 1'!N65</f>
        <v>27.04</v>
      </c>
      <c r="R50" s="113" t="str">
        <f>'VZOR 1'!O65</f>
        <v>package</v>
      </c>
      <c r="S50" s="113">
        <f>'VZOR 1'!P65</f>
        <v>1</v>
      </c>
      <c r="T50" s="113">
        <f>'VZOR 1'!Q65</f>
        <v>10.45</v>
      </c>
      <c r="U50" s="113">
        <f>'VZOR 1'!R65</f>
        <v>11</v>
      </c>
      <c r="V50" s="243" t="str">
        <f>VLOOKUP(F50,'[2]01-97'!$B$2:$E$12247,4,0)</f>
        <v>1,75 евро за 1 кг</v>
      </c>
      <c r="W50" s="117">
        <f t="shared" si="0"/>
        <v>19.727827459929941</v>
      </c>
      <c r="X50" s="117">
        <f t="shared" si="1"/>
        <v>3.8664003558852209</v>
      </c>
      <c r="Y50" s="239">
        <f t="shared" si="2"/>
        <v>0.97</v>
      </c>
      <c r="Z50" s="239">
        <f t="shared" si="3"/>
        <v>50.44</v>
      </c>
      <c r="AA50" s="64">
        <f t="shared" si="4"/>
        <v>0.44999999999999996</v>
      </c>
      <c r="AB50" s="241"/>
      <c r="AC50" s="241"/>
      <c r="AD50" s="241"/>
    </row>
    <row r="51" spans="1:30" s="93" customFormat="1" ht="51" x14ac:dyDescent="0.2">
      <c r="A51" s="113">
        <f>'VZOR 1'!A66</f>
        <v>50</v>
      </c>
      <c r="B51" s="113" t="str">
        <f>'VZOR 1'!B66</f>
        <v>Knitted sweaters Women Кофта женская трикотажная 5%POLYESTER 95%VISCOZE 5%полиэстер 95%вискоза  размер: 46-50, обхват груди: 92-100, рост 165-175</v>
      </c>
      <c r="C51" s="113" t="str">
        <f>'VZOR 1'!C66</f>
        <v>___</v>
      </c>
      <c r="D51" s="113" t="str">
        <f>'VZOR 1'!D66</f>
        <v>EVANTEX</v>
      </c>
      <c r="E51" s="113" t="str">
        <f>'VZOR 1'!E66</f>
        <v>EVANTEX</v>
      </c>
      <c r="F51" s="113">
        <f>'VZOR 1'!F66</f>
        <v>6110309900</v>
      </c>
      <c r="G51" s="113" t="str">
        <f>'VZOR 1'!G66</f>
        <v>POLAND</v>
      </c>
      <c r="H51" s="113"/>
      <c r="I51" s="113"/>
      <c r="J51" s="113"/>
      <c r="K51" s="113" t="str">
        <f>'VZOR 1'!H66</f>
        <v>pcs</v>
      </c>
      <c r="L51" s="113">
        <f>'VZOR 1'!I66</f>
        <v>57</v>
      </c>
      <c r="M51" s="113">
        <f>'VZOR 1'!J66</f>
        <v>4.6899999999999995</v>
      </c>
      <c r="N51" s="113">
        <f>'VZOR 1'!K66</f>
        <v>267.33</v>
      </c>
      <c r="O51" s="113">
        <f>'VZOR 1'!L66</f>
        <v>0.89978678038379534</v>
      </c>
      <c r="P51" s="113">
        <f>'VZOR 1'!M66</f>
        <v>0.47</v>
      </c>
      <c r="Q51" s="113">
        <f>'VZOR 1'!N66</f>
        <v>26.79</v>
      </c>
      <c r="R51" s="113" t="str">
        <f>'VZOR 1'!O66</f>
        <v>package</v>
      </c>
      <c r="S51" s="113">
        <f>'VZOR 1'!P66</f>
        <v>1</v>
      </c>
      <c r="T51" s="113">
        <f>'VZOR 1'!Q66</f>
        <v>10.26</v>
      </c>
      <c r="U51" s="113">
        <f>'VZOR 1'!R66</f>
        <v>10.8</v>
      </c>
      <c r="V51" s="243" t="str">
        <f>VLOOKUP(F51,'[2]01-97'!$B$2:$E$12247,4,0)</f>
        <v>1,75 евро за 1 кг</v>
      </c>
      <c r="W51" s="117">
        <f t="shared" si="0"/>
        <v>19.369139687931217</v>
      </c>
      <c r="X51" s="117">
        <f t="shared" si="1"/>
        <v>3.8005765816252248</v>
      </c>
      <c r="Y51" s="239">
        <f t="shared" si="2"/>
        <v>0.88</v>
      </c>
      <c r="Z51" s="239">
        <f t="shared" si="3"/>
        <v>50.16</v>
      </c>
      <c r="AA51" s="64">
        <f t="shared" si="4"/>
        <v>0.41000000000000003</v>
      </c>
      <c r="AB51" s="241"/>
      <c r="AC51" s="241"/>
      <c r="AD51" s="241"/>
    </row>
    <row r="52" spans="1:30" s="93" customFormat="1" ht="38.25" x14ac:dyDescent="0.2">
      <c r="A52" s="113">
        <f>'VZOR 1'!A67</f>
        <v>51</v>
      </c>
      <c r="B52" s="113" t="str">
        <f>'VZOR 1'!B67</f>
        <v>Knitted sweaters Women Кофта женская трикотажная 5%ELASTAN 95%VISCOZE 5%эластан 95%вискоза  размер: 46-50, обхват груди: 92-100, рост 165-175</v>
      </c>
      <c r="C52" s="113" t="str">
        <f>'VZOR 1'!C67</f>
        <v>___</v>
      </c>
      <c r="D52" s="113" t="str">
        <f>'VZOR 1'!D67</f>
        <v>GIUSY</v>
      </c>
      <c r="E52" s="113" t="str">
        <f>'VZOR 1'!E67</f>
        <v>GIUSY</v>
      </c>
      <c r="F52" s="113">
        <f>'VZOR 1'!F67</f>
        <v>6110309900</v>
      </c>
      <c r="G52" s="113" t="str">
        <f>'VZOR 1'!G67</f>
        <v>ITALY</v>
      </c>
      <c r="H52" s="113"/>
      <c r="I52" s="113"/>
      <c r="J52" s="113"/>
      <c r="K52" s="113" t="str">
        <f>'VZOR 1'!H67</f>
        <v>pcs</v>
      </c>
      <c r="L52" s="113">
        <f>'VZOR 1'!I67</f>
        <v>58</v>
      </c>
      <c r="M52" s="113">
        <f>'VZOR 1'!J67</f>
        <v>6.6899999999999995</v>
      </c>
      <c r="N52" s="113">
        <f>'VZOR 1'!K67</f>
        <v>388.02</v>
      </c>
      <c r="O52" s="113">
        <f>'VZOR 1'!L67</f>
        <v>0.89985052316890879</v>
      </c>
      <c r="P52" s="113">
        <f>'VZOR 1'!M67</f>
        <v>0.67</v>
      </c>
      <c r="Q52" s="113">
        <f>'VZOR 1'!N67</f>
        <v>38.86</v>
      </c>
      <c r="R52" s="113" t="str">
        <f>'VZOR 1'!O67</f>
        <v>package</v>
      </c>
      <c r="S52" s="113">
        <f>'VZOR 1'!P67</f>
        <v>1</v>
      </c>
      <c r="T52" s="113">
        <f>'VZOR 1'!Q67</f>
        <v>11.4</v>
      </c>
      <c r="U52" s="113">
        <f>'VZOR 1'!R67</f>
        <v>12</v>
      </c>
      <c r="V52" s="243" t="str">
        <f>VLOOKUP(F52,'[2]01-97'!$B$2:$E$12247,4,0)</f>
        <v>1,75 евро за 1 кг</v>
      </c>
      <c r="W52" s="117">
        <f t="shared" si="0"/>
        <v>21.521266319923573</v>
      </c>
      <c r="X52" s="117">
        <f t="shared" si="1"/>
        <v>5.5164019197329885</v>
      </c>
      <c r="Y52" s="239">
        <f t="shared" si="2"/>
        <v>1.1399999999999999</v>
      </c>
      <c r="Z52" s="239">
        <f t="shared" si="3"/>
        <v>66.12</v>
      </c>
      <c r="AA52" s="64">
        <f t="shared" si="4"/>
        <v>0.46999999999999986</v>
      </c>
      <c r="AB52" s="241"/>
      <c r="AC52" s="241"/>
      <c r="AD52" s="241"/>
    </row>
    <row r="53" spans="1:30" s="93" customFormat="1" ht="51" x14ac:dyDescent="0.2">
      <c r="A53" s="113">
        <f>'VZOR 1'!A68</f>
        <v>52</v>
      </c>
      <c r="B53" s="113" t="str">
        <f>'VZOR 1'!B68</f>
        <v>Knitted sweaters Women Кофта женская трикотажная 10%COTTON 90%POLYSTER 10%хлопок 90%полиэстер  размер: 46-50, обхват груди: 92-100, рост 165-175</v>
      </c>
      <c r="C53" s="113" t="str">
        <f>'VZOR 1'!C68</f>
        <v>___</v>
      </c>
      <c r="D53" s="113" t="str">
        <f>'VZOR 1'!D68</f>
        <v>CATHERINE</v>
      </c>
      <c r="E53" s="113" t="str">
        <f>'VZOR 1'!E68</f>
        <v>CATHERINE</v>
      </c>
      <c r="F53" s="113">
        <f>'VZOR 1'!F68</f>
        <v>6110309900</v>
      </c>
      <c r="G53" s="113" t="str">
        <f>'VZOR 1'!G68</f>
        <v>POLAND</v>
      </c>
      <c r="H53" s="113"/>
      <c r="I53" s="113"/>
      <c r="J53" s="113"/>
      <c r="K53" s="113" t="str">
        <f>'VZOR 1'!H68</f>
        <v>pcs</v>
      </c>
      <c r="L53" s="113">
        <f>'VZOR 1'!I68</f>
        <v>60</v>
      </c>
      <c r="M53" s="113">
        <f>'VZOR 1'!J68</f>
        <v>4.54</v>
      </c>
      <c r="N53" s="113">
        <f>'VZOR 1'!K68</f>
        <v>272.39999999999998</v>
      </c>
      <c r="O53" s="113">
        <f>'VZOR 1'!L68</f>
        <v>0.90088105726872247</v>
      </c>
      <c r="P53" s="113">
        <f>'VZOR 1'!M68</f>
        <v>0.45</v>
      </c>
      <c r="Q53" s="113">
        <f>'VZOR 1'!N68</f>
        <v>27</v>
      </c>
      <c r="R53" s="113" t="str">
        <f>'VZOR 1'!O68</f>
        <v>package</v>
      </c>
      <c r="S53" s="113" t="str">
        <f>'VZOR 1'!P68</f>
        <v>part</v>
      </c>
      <c r="T53" s="113">
        <f>'VZOR 1'!Q68</f>
        <v>10.45</v>
      </c>
      <c r="U53" s="113">
        <f>'VZOR 1'!R68</f>
        <v>11</v>
      </c>
      <c r="V53" s="243" t="str">
        <f>VLOOKUP(F53,'[2]01-97'!$B$2:$E$12247,4,0)</f>
        <v>1,75 евро за 1 кг</v>
      </c>
      <c r="W53" s="117">
        <f t="shared" si="0"/>
        <v>19.727827459929941</v>
      </c>
      <c r="X53" s="117">
        <f t="shared" si="1"/>
        <v>3.8726557469596052</v>
      </c>
      <c r="Y53" s="239">
        <f t="shared" si="2"/>
        <v>0.84</v>
      </c>
      <c r="Z53" s="239">
        <f t="shared" si="3"/>
        <v>50.4</v>
      </c>
      <c r="AA53" s="64">
        <f t="shared" si="4"/>
        <v>0.38999999999999996</v>
      </c>
      <c r="AB53" s="241"/>
      <c r="AC53" s="241"/>
      <c r="AD53" s="241"/>
    </row>
    <row r="54" spans="1:30" s="93" customFormat="1" ht="51" x14ac:dyDescent="0.2">
      <c r="A54" s="113">
        <f>'VZOR 1'!A69</f>
        <v>53</v>
      </c>
      <c r="B54" s="113" t="str">
        <f>'VZOR 1'!B69</f>
        <v>Knitted sweaters Women Кофта женская трикотажная 95%POLYESTER 5%ELASTAN 95%полиэстер 5%эластан  размер: 46-50, обхват груди: 92-100, рост 165-175</v>
      </c>
      <c r="C54" s="113" t="str">
        <f>'VZOR 1'!C69</f>
        <v>___</v>
      </c>
      <c r="D54" s="113" t="str">
        <f>'VZOR 1'!D69</f>
        <v>HOT LINE</v>
      </c>
      <c r="E54" s="113" t="str">
        <f>'VZOR 1'!E69</f>
        <v>HOT LINE</v>
      </c>
      <c r="F54" s="113">
        <f>'VZOR 1'!F69</f>
        <v>6110309900</v>
      </c>
      <c r="G54" s="113" t="str">
        <f>'VZOR 1'!G69</f>
        <v>POLAND</v>
      </c>
      <c r="H54" s="113"/>
      <c r="I54" s="113"/>
      <c r="J54" s="113"/>
      <c r="K54" s="113" t="str">
        <f>'VZOR 1'!H69</f>
        <v>pcs</v>
      </c>
      <c r="L54" s="113">
        <f>'VZOR 1'!I69</f>
        <v>100</v>
      </c>
      <c r="M54" s="113">
        <f>'VZOR 1'!J69</f>
        <v>4.58</v>
      </c>
      <c r="N54" s="113">
        <f>'VZOR 1'!K69</f>
        <v>458</v>
      </c>
      <c r="O54" s="113">
        <f>'VZOR 1'!L69</f>
        <v>0.89956331877729256</v>
      </c>
      <c r="P54" s="113">
        <f>'VZOR 1'!M69</f>
        <v>0.46</v>
      </c>
      <c r="Q54" s="113">
        <f>'VZOR 1'!N69</f>
        <v>46</v>
      </c>
      <c r="R54" s="113" t="str">
        <f>'VZOR 1'!O69</f>
        <v>package</v>
      </c>
      <c r="S54" s="113">
        <f>'VZOR 1'!P69</f>
        <v>1</v>
      </c>
      <c r="T54" s="113">
        <f>'VZOR 1'!Q69</f>
        <v>17.580000000000002</v>
      </c>
      <c r="U54" s="113">
        <f>'VZOR 1'!R69</f>
        <v>18.5</v>
      </c>
      <c r="V54" s="243" t="str">
        <f>VLOOKUP(F54,'[2]01-97'!$B$2:$E$12247,4,0)</f>
        <v>1,75 евро за 1 кг</v>
      </c>
      <c r="W54" s="117">
        <f t="shared" si="0"/>
        <v>33.188058061776879</v>
      </c>
      <c r="X54" s="117">
        <f t="shared" si="1"/>
        <v>6.5112934365179855</v>
      </c>
      <c r="Y54" s="239">
        <f t="shared" si="2"/>
        <v>0.86</v>
      </c>
      <c r="Z54" s="239">
        <f t="shared" si="3"/>
        <v>86</v>
      </c>
      <c r="AA54" s="64">
        <f t="shared" si="4"/>
        <v>0.39999999999999997</v>
      </c>
      <c r="AB54" s="241"/>
      <c r="AC54" s="241"/>
      <c r="AD54" s="241"/>
    </row>
    <row r="55" spans="1:30" s="93" customFormat="1" ht="38.25" x14ac:dyDescent="0.2">
      <c r="A55" s="113">
        <f>'VZOR 1'!A70</f>
        <v>54</v>
      </c>
      <c r="B55" s="113" t="str">
        <f>'VZOR 1'!B70</f>
        <v>Knitted sweaters Women Кофта женская трикотажная 30% SETA, 70% VISCOSE 30% шелк, 70% вискоза  размер: 46-50, обхват груди: 92-100, рост 165-175</v>
      </c>
      <c r="C55" s="113" t="str">
        <f>'VZOR 1'!C70</f>
        <v>___</v>
      </c>
      <c r="D55" s="113" t="str">
        <f>'VZOR 1'!D70</f>
        <v>GIUSY</v>
      </c>
      <c r="E55" s="113" t="str">
        <f>'VZOR 1'!E70</f>
        <v>GIUSY</v>
      </c>
      <c r="F55" s="113">
        <f>'VZOR 1'!F70</f>
        <v>6110309900</v>
      </c>
      <c r="G55" s="113" t="str">
        <f>'VZOR 1'!G70</f>
        <v>ITALY</v>
      </c>
      <c r="H55" s="113"/>
      <c r="I55" s="113"/>
      <c r="J55" s="113"/>
      <c r="K55" s="113" t="str">
        <f>'VZOR 1'!H70</f>
        <v>pcs</v>
      </c>
      <c r="L55" s="113">
        <f>'VZOR 1'!I70</f>
        <v>116</v>
      </c>
      <c r="M55" s="113">
        <f>'VZOR 1'!J70</f>
        <v>6.6899999999999995</v>
      </c>
      <c r="N55" s="113">
        <f>'VZOR 1'!K70</f>
        <v>776.04</v>
      </c>
      <c r="O55" s="113">
        <f>'VZOR 1'!L70</f>
        <v>0.89985052316890879</v>
      </c>
      <c r="P55" s="113">
        <f>'VZOR 1'!M70</f>
        <v>0.67</v>
      </c>
      <c r="Q55" s="113">
        <f>'VZOR 1'!N70</f>
        <v>77.72</v>
      </c>
      <c r="R55" s="113" t="str">
        <f>'VZOR 1'!O70</f>
        <v>package</v>
      </c>
      <c r="S55" s="113">
        <f>'VZOR 1'!P70</f>
        <v>1</v>
      </c>
      <c r="T55" s="113">
        <f>'VZOR 1'!Q70</f>
        <v>22.8</v>
      </c>
      <c r="U55" s="113">
        <f>'VZOR 1'!R70</f>
        <v>24</v>
      </c>
      <c r="V55" s="243" t="str">
        <f>VLOOKUP(F55,'[2]01-97'!$B$2:$E$12247,4,0)</f>
        <v>1,75 евро за 1 кг</v>
      </c>
      <c r="W55" s="117">
        <f t="shared" si="0"/>
        <v>43.042532639847146</v>
      </c>
      <c r="X55" s="117">
        <f t="shared" si="1"/>
        <v>11.032803839465977</v>
      </c>
      <c r="Y55" s="239">
        <f t="shared" si="2"/>
        <v>1.1399999999999999</v>
      </c>
      <c r="Z55" s="239">
        <f t="shared" si="3"/>
        <v>132.24</v>
      </c>
      <c r="AA55" s="64">
        <f t="shared" si="4"/>
        <v>0.46999999999999986</v>
      </c>
      <c r="AB55" s="241"/>
      <c r="AC55" s="241"/>
      <c r="AD55" s="241"/>
    </row>
    <row r="56" spans="1:30" s="93" customFormat="1" ht="51" x14ac:dyDescent="0.2">
      <c r="A56" s="113">
        <f>'VZOR 1'!A71</f>
        <v>55</v>
      </c>
      <c r="B56" s="113" t="str">
        <f>'VZOR 1'!B71</f>
        <v>Knitted sweaters Women Кофта женская трикотажная 5%ELASTAN 95%POLIAMIDE 5%эластан 95%полиамид  размер: 46-50, обхват груди: 92-100, рост 165-175</v>
      </c>
      <c r="C56" s="113" t="str">
        <f>'VZOR 1'!C71</f>
        <v>___</v>
      </c>
      <c r="D56" s="113" t="str">
        <f>'VZOR 1'!D71</f>
        <v>HOT LINE</v>
      </c>
      <c r="E56" s="113" t="str">
        <f>'VZOR 1'!E71</f>
        <v>HOT LINE</v>
      </c>
      <c r="F56" s="113">
        <f>'VZOR 1'!F71</f>
        <v>6110309900</v>
      </c>
      <c r="G56" s="113" t="str">
        <f>'VZOR 1'!G71</f>
        <v>POLAND</v>
      </c>
      <c r="H56" s="113"/>
      <c r="I56" s="113"/>
      <c r="J56" s="113"/>
      <c r="K56" s="113" t="str">
        <f>'VZOR 1'!H71</f>
        <v>pcs</v>
      </c>
      <c r="L56" s="113">
        <f>'VZOR 1'!I71</f>
        <v>150</v>
      </c>
      <c r="M56" s="113">
        <f>'VZOR 1'!J71</f>
        <v>4.49</v>
      </c>
      <c r="N56" s="113">
        <f>'VZOR 1'!K71</f>
        <v>673.5</v>
      </c>
      <c r="O56" s="113">
        <f>'VZOR 1'!L71</f>
        <v>0.89977728285077951</v>
      </c>
      <c r="P56" s="113">
        <f>'VZOR 1'!M71</f>
        <v>0.45</v>
      </c>
      <c r="Q56" s="113">
        <f>'VZOR 1'!N71</f>
        <v>67.5</v>
      </c>
      <c r="R56" s="113" t="str">
        <f>'VZOR 1'!O71</f>
        <v>package</v>
      </c>
      <c r="S56" s="113">
        <f>'VZOR 1'!P71</f>
        <v>1</v>
      </c>
      <c r="T56" s="113">
        <f>'VZOR 1'!Q71</f>
        <v>25.84</v>
      </c>
      <c r="U56" s="113">
        <f>'VZOR 1'!R71</f>
        <v>27.2</v>
      </c>
      <c r="V56" s="243" t="str">
        <f>VLOOKUP(F56,'[2]01-97'!$B$2:$E$12247,4,0)</f>
        <v>1,75 евро за 1 кг</v>
      </c>
      <c r="W56" s="117">
        <f t="shared" si="0"/>
        <v>48.781536991826762</v>
      </c>
      <c r="X56" s="117">
        <f t="shared" si="1"/>
        <v>9.5750133831765574</v>
      </c>
      <c r="Y56" s="239">
        <f t="shared" si="2"/>
        <v>0.84</v>
      </c>
      <c r="Z56" s="239">
        <f t="shared" si="3"/>
        <v>126</v>
      </c>
      <c r="AA56" s="64">
        <f t="shared" si="4"/>
        <v>0.38999999999999996</v>
      </c>
      <c r="AB56" s="241"/>
      <c r="AC56" s="241"/>
      <c r="AD56" s="241"/>
    </row>
    <row r="57" spans="1:30" s="93" customFormat="1" ht="38.25" x14ac:dyDescent="0.2">
      <c r="A57" s="113">
        <f>'VZOR 1'!A72</f>
        <v>56</v>
      </c>
      <c r="B57" s="113" t="str">
        <f>'VZOR 1'!B72</f>
        <v>Knitted sweaters Women Кофта женская трикотажная 100% VISCOSE 100% вискоза  размер: 46-50, обхват груди: 92-100, рост 165-175</v>
      </c>
      <c r="C57" s="113" t="str">
        <f>'VZOR 1'!C72</f>
        <v>___</v>
      </c>
      <c r="D57" s="113" t="str">
        <f>'VZOR 1'!D72</f>
        <v>LAURA CANORRA</v>
      </c>
      <c r="E57" s="113" t="str">
        <f>'VZOR 1'!E72</f>
        <v>LAURA CANORRA</v>
      </c>
      <c r="F57" s="113">
        <f>'VZOR 1'!F72</f>
        <v>6110309900</v>
      </c>
      <c r="G57" s="113" t="str">
        <f>'VZOR 1'!G72</f>
        <v>POLAND</v>
      </c>
      <c r="H57" s="113"/>
      <c r="I57" s="113"/>
      <c r="J57" s="113"/>
      <c r="K57" s="113" t="str">
        <f>'VZOR 1'!H72</f>
        <v>pcs</v>
      </c>
      <c r="L57" s="113">
        <f>'VZOR 1'!I72</f>
        <v>150</v>
      </c>
      <c r="M57" s="113">
        <f>'VZOR 1'!J72</f>
        <v>3.63</v>
      </c>
      <c r="N57" s="113">
        <f>'VZOR 1'!K72</f>
        <v>544.5</v>
      </c>
      <c r="O57" s="113">
        <f>'VZOR 1'!L72</f>
        <v>0.90082644628099173</v>
      </c>
      <c r="P57" s="113">
        <f>'VZOR 1'!M72</f>
        <v>0.36</v>
      </c>
      <c r="Q57" s="113">
        <f>'VZOR 1'!N72</f>
        <v>54</v>
      </c>
      <c r="R57" s="113" t="str">
        <f>'VZOR 1'!O72</f>
        <v>package</v>
      </c>
      <c r="S57" s="113" t="str">
        <f>'VZOR 1'!P72</f>
        <v>part</v>
      </c>
      <c r="T57" s="113">
        <f>'VZOR 1'!Q72</f>
        <v>20.9</v>
      </c>
      <c r="U57" s="113">
        <f>'VZOR 1'!R72</f>
        <v>22</v>
      </c>
      <c r="V57" s="243" t="str">
        <f>VLOOKUP(F57,'[2]01-97'!$B$2:$E$12247,4,0)</f>
        <v>1,75 евро за 1 кг</v>
      </c>
      <c r="W57" s="117">
        <f t="shared" si="0"/>
        <v>39.455654919859882</v>
      </c>
      <c r="X57" s="117">
        <f t="shared" si="1"/>
        <v>7.7410464545503119</v>
      </c>
      <c r="Y57" s="239">
        <f t="shared" si="2"/>
        <v>0.67</v>
      </c>
      <c r="Z57" s="239">
        <f t="shared" si="3"/>
        <v>100.5</v>
      </c>
      <c r="AA57" s="64">
        <f t="shared" si="4"/>
        <v>0.31000000000000005</v>
      </c>
      <c r="AB57" s="241"/>
      <c r="AC57" s="241"/>
      <c r="AD57" s="241"/>
    </row>
    <row r="58" spans="1:30" s="93" customFormat="1" ht="38.25" x14ac:dyDescent="0.2">
      <c r="A58" s="113">
        <f>'VZOR 1'!A73</f>
        <v>57</v>
      </c>
      <c r="B58" s="113" t="str">
        <f>'VZOR 1'!B73</f>
        <v>Knitted sweaters Women Кофта женская трикотажная 100% LINO 100% лен  размер: 46-50, обхват груди: 92-100, рост 165-175</v>
      </c>
      <c r="C58" s="113" t="str">
        <f>'VZOR 1'!C73</f>
        <v>___</v>
      </c>
      <c r="D58" s="113" t="str">
        <f>'VZOR 1'!D73</f>
        <v>PLANET</v>
      </c>
      <c r="E58" s="113" t="str">
        <f>'VZOR 1'!E73</f>
        <v>PLANET</v>
      </c>
      <c r="F58" s="113">
        <f>'VZOR 1'!F73</f>
        <v>6110901000</v>
      </c>
      <c r="G58" s="113" t="str">
        <f>'VZOR 1'!G73</f>
        <v>ITALY</v>
      </c>
      <c r="H58" s="113"/>
      <c r="I58" s="113"/>
      <c r="J58" s="113"/>
      <c r="K58" s="113" t="str">
        <f>'VZOR 1'!H73</f>
        <v>pcs</v>
      </c>
      <c r="L58" s="113">
        <f>'VZOR 1'!I73</f>
        <v>12</v>
      </c>
      <c r="M58" s="113">
        <f>'VZOR 1'!J73</f>
        <v>9.51</v>
      </c>
      <c r="N58" s="113">
        <f>'VZOR 1'!K73</f>
        <v>114.12</v>
      </c>
      <c r="O58" s="113">
        <f>'VZOR 1'!L73</f>
        <v>0.90010515247108303</v>
      </c>
      <c r="P58" s="113">
        <f>'VZOR 1'!M73</f>
        <v>0.95</v>
      </c>
      <c r="Q58" s="113">
        <f>'VZOR 1'!N73</f>
        <v>11.4</v>
      </c>
      <c r="R58" s="113" t="str">
        <f>'VZOR 1'!O73</f>
        <v>package</v>
      </c>
      <c r="S58" s="113" t="str">
        <f>'VZOR 1'!P73</f>
        <v>part</v>
      </c>
      <c r="T58" s="113">
        <f>'VZOR 1'!Q73</f>
        <v>2.85</v>
      </c>
      <c r="U58" s="113">
        <f>'VZOR 1'!R73</f>
        <v>3</v>
      </c>
      <c r="V58" s="243" t="str">
        <f>VLOOKUP(F58,'[2]01-97'!$B$2:$E$12247,4,0)</f>
        <v>1,75 евро за 1 кг</v>
      </c>
      <c r="W58" s="117">
        <f t="shared" si="0"/>
        <v>5.3803165799808932</v>
      </c>
      <c r="X58" s="117">
        <f t="shared" si="1"/>
        <v>1.6224209759288919</v>
      </c>
      <c r="Y58" s="239">
        <f t="shared" si="2"/>
        <v>1.53</v>
      </c>
      <c r="Z58" s="239">
        <f t="shared" si="3"/>
        <v>18.36</v>
      </c>
      <c r="AA58" s="64">
        <f t="shared" si="4"/>
        <v>0.58000000000000007</v>
      </c>
      <c r="AB58" s="241"/>
      <c r="AC58" s="241"/>
      <c r="AD58" s="241"/>
    </row>
    <row r="59" spans="1:30" s="93" customFormat="1" ht="38.25" x14ac:dyDescent="0.2">
      <c r="A59" s="113">
        <f>'VZOR 1'!A74</f>
        <v>58</v>
      </c>
      <c r="B59" s="113" t="str">
        <f>'VZOR 1'!B74</f>
        <v>Knitted sweaters Women Кофта женская трикотажная 100% SILK 100% шелк   размер: 46-50, обхват груди: 92-100, рост 165-175</v>
      </c>
      <c r="C59" s="113" t="str">
        <f>'VZOR 1'!C74</f>
        <v>___</v>
      </c>
      <c r="D59" s="113" t="str">
        <f>'VZOR 1'!D74</f>
        <v>GIUSY</v>
      </c>
      <c r="E59" s="113" t="str">
        <f>'VZOR 1'!E74</f>
        <v>GIUSY</v>
      </c>
      <c r="F59" s="113">
        <f>'VZOR 1'!F74</f>
        <v>6110909000</v>
      </c>
      <c r="G59" s="113" t="str">
        <f>'VZOR 1'!G74</f>
        <v>ITALY</v>
      </c>
      <c r="H59" s="113"/>
      <c r="I59" s="113"/>
      <c r="J59" s="113"/>
      <c r="K59" s="113" t="str">
        <f>'VZOR 1'!H74</f>
        <v>pcs</v>
      </c>
      <c r="L59" s="113">
        <f>'VZOR 1'!I74</f>
        <v>9</v>
      </c>
      <c r="M59" s="113">
        <f>'VZOR 1'!J74</f>
        <v>7.1899999999999995</v>
      </c>
      <c r="N59" s="113">
        <f>'VZOR 1'!K74</f>
        <v>64.709999999999994</v>
      </c>
      <c r="O59" s="113">
        <f>'VZOR 1'!L74</f>
        <v>0.89986091794158551</v>
      </c>
      <c r="P59" s="113">
        <f>'VZOR 1'!M74</f>
        <v>0.72</v>
      </c>
      <c r="Q59" s="113">
        <f>'VZOR 1'!N74</f>
        <v>6.48</v>
      </c>
      <c r="R59" s="113" t="str">
        <f>'VZOR 1'!O74</f>
        <v>package</v>
      </c>
      <c r="S59" s="113" t="str">
        <f>'VZOR 1'!P74</f>
        <v>part</v>
      </c>
      <c r="T59" s="113">
        <f>'VZOR 1'!Q74</f>
        <v>1.9</v>
      </c>
      <c r="U59" s="113">
        <f>'VZOR 1'!R74</f>
        <v>2</v>
      </c>
      <c r="V59" s="243" t="str">
        <f>VLOOKUP(F59,'[2]01-97'!$B$2:$E$12247,4,0)</f>
        <v>1,75 евро за 1 кг</v>
      </c>
      <c r="W59" s="117">
        <f t="shared" si="0"/>
        <v>3.5868777199872621</v>
      </c>
      <c r="X59" s="117">
        <f t="shared" si="1"/>
        <v>0.91996899187135117</v>
      </c>
      <c r="Y59" s="239">
        <f t="shared" si="2"/>
        <v>1.22</v>
      </c>
      <c r="Z59" s="239">
        <f t="shared" si="3"/>
        <v>10.98</v>
      </c>
      <c r="AA59" s="64">
        <f t="shared" si="4"/>
        <v>0.5</v>
      </c>
      <c r="AB59" s="241"/>
      <c r="AC59" s="241"/>
      <c r="AD59" s="241"/>
    </row>
    <row r="60" spans="1:30" s="93" customFormat="1" ht="38.25" x14ac:dyDescent="0.2">
      <c r="A60" s="113">
        <f>'VZOR 1'!A75</f>
        <v>59</v>
      </c>
      <c r="B60" s="113" t="str">
        <f>'VZOR 1'!B75</f>
        <v>Coat female Пальто женское 70% LANA, 30% POLIESTER 70% LANA, 30% полиэстер  размер: 46-50, обхват груди: 92-100, рост 165-175</v>
      </c>
      <c r="C60" s="113" t="str">
        <f>'VZOR 1'!C75</f>
        <v>___</v>
      </c>
      <c r="D60" s="113" t="str">
        <f>'VZOR 1'!D75</f>
        <v>IRIONFO</v>
      </c>
      <c r="E60" s="113" t="str">
        <f>'VZOR 1'!E75</f>
        <v>IRIONFO</v>
      </c>
      <c r="F60" s="113">
        <f>'VZOR 1'!F75</f>
        <v>6202110000</v>
      </c>
      <c r="G60" s="113" t="str">
        <f>'VZOR 1'!G75</f>
        <v>ITALY</v>
      </c>
      <c r="H60" s="113"/>
      <c r="I60" s="113"/>
      <c r="J60" s="113"/>
      <c r="K60" s="113" t="str">
        <f>'VZOR 1'!H75</f>
        <v>pcs</v>
      </c>
      <c r="L60" s="113">
        <f>'VZOR 1'!I75</f>
        <v>63</v>
      </c>
      <c r="M60" s="113">
        <f>'VZOR 1'!J75</f>
        <v>31.84</v>
      </c>
      <c r="N60" s="113">
        <f>'VZOR 1'!K75</f>
        <v>2005.92</v>
      </c>
      <c r="O60" s="113">
        <f>'VZOR 1'!L75</f>
        <v>0.90012562814070352</v>
      </c>
      <c r="P60" s="113">
        <f>'VZOR 1'!M75</f>
        <v>3.18</v>
      </c>
      <c r="Q60" s="113">
        <f>'VZOR 1'!N75</f>
        <v>200.34</v>
      </c>
      <c r="R60" s="113" t="str">
        <f>'VZOR 1'!O75</f>
        <v>package</v>
      </c>
      <c r="S60" s="113">
        <f>'VZOR 1'!P75</f>
        <v>1</v>
      </c>
      <c r="T60" s="113">
        <f>'VZOR 1'!Q75</f>
        <v>40.090000000000003</v>
      </c>
      <c r="U60" s="113">
        <f>'VZOR 1'!R75</f>
        <v>42.2</v>
      </c>
      <c r="V60" s="243" t="str">
        <f>VLOOKUP(F60,'[2]01-97'!$B$2:$E$12247,4,0)</f>
        <v>2,6 евро за 1 кг</v>
      </c>
      <c r="W60" s="117">
        <f>2.6*$AC$1*T60</f>
        <v>112.44349241057213</v>
      </c>
      <c r="X60" s="117">
        <f t="shared" si="1"/>
        <v>28.517759236201215</v>
      </c>
      <c r="Y60" s="239">
        <f t="shared" si="2"/>
        <v>5.42</v>
      </c>
      <c r="Z60" s="239">
        <f t="shared" si="3"/>
        <v>341.46</v>
      </c>
      <c r="AA60" s="64">
        <f t="shared" si="4"/>
        <v>2.2399999999999998</v>
      </c>
      <c r="AB60" s="241"/>
      <c r="AC60" s="241"/>
      <c r="AD60" s="241"/>
    </row>
    <row r="61" spans="1:30" s="93" customFormat="1" ht="51" x14ac:dyDescent="0.2">
      <c r="A61" s="113">
        <f>'VZOR 1'!A76</f>
        <v>60</v>
      </c>
      <c r="B61" s="113" t="str">
        <f>'VZOR 1'!B76</f>
        <v>Female jacket Куртка женская  95% COTTON, 5% ELASTAN 95% хлопок, 5% эластан  размер: 46-50, обхват груди: 92-100, рост 165-175</v>
      </c>
      <c r="C61" s="113" t="str">
        <f>'VZOR 1'!C76</f>
        <v>___</v>
      </c>
      <c r="D61" s="113" t="str">
        <f>'VZOR 1'!D76</f>
        <v>NAIIF</v>
      </c>
      <c r="E61" s="113" t="str">
        <f>'VZOR 1'!E76</f>
        <v>NAIIF</v>
      </c>
      <c r="F61" s="113">
        <f>'VZOR 1'!F76</f>
        <v>6202920000</v>
      </c>
      <c r="G61" s="113" t="str">
        <f>'VZOR 1'!G76</f>
        <v>ITALY</v>
      </c>
      <c r="H61" s="113"/>
      <c r="I61" s="113"/>
      <c r="J61" s="113"/>
      <c r="K61" s="113" t="str">
        <f>'VZOR 1'!H76</f>
        <v>pcs</v>
      </c>
      <c r="L61" s="113">
        <f>'VZOR 1'!I76</f>
        <v>3</v>
      </c>
      <c r="M61" s="113">
        <f>'VZOR 1'!J76</f>
        <v>26.990000000000002</v>
      </c>
      <c r="N61" s="113">
        <f>'VZOR 1'!K76</f>
        <v>80.97</v>
      </c>
      <c r="O61" s="113">
        <f>'VZOR 1'!L76</f>
        <v>0.89996294924045939</v>
      </c>
      <c r="P61" s="113">
        <f>'VZOR 1'!M76</f>
        <v>2.7</v>
      </c>
      <c r="Q61" s="113">
        <f>'VZOR 1'!N76</f>
        <v>8.1</v>
      </c>
      <c r="R61" s="113" t="str">
        <f>'VZOR 1'!O76</f>
        <v>package</v>
      </c>
      <c r="S61" s="113" t="str">
        <f>'VZOR 1'!P76</f>
        <v>part</v>
      </c>
      <c r="T61" s="113">
        <f>'VZOR 1'!Q76</f>
        <v>2.38</v>
      </c>
      <c r="U61" s="113">
        <f>'VZOR 1'!R76</f>
        <v>2.5</v>
      </c>
      <c r="V61" s="243" t="str">
        <f>VLOOKUP(F61,'[2]01-97'!$B$2:$E$12247,4,0)</f>
        <v>10, но не менее 2,25 евро за 1 кг</v>
      </c>
      <c r="W61" s="242">
        <f>IF(0.1*N61&gt;2.25*$AC$1*T61,0.1*N61,2.25*$AC$1*T61)</f>
        <v>8.0969999999999995</v>
      </c>
      <c r="X61" s="117">
        <f t="shared" si="1"/>
        <v>1.151134125665636</v>
      </c>
      <c r="Y61" s="239">
        <f t="shared" si="2"/>
        <v>5.78</v>
      </c>
      <c r="Z61" s="239">
        <f t="shared" si="3"/>
        <v>17.34</v>
      </c>
      <c r="AA61" s="64">
        <f t="shared" si="4"/>
        <v>3.08</v>
      </c>
      <c r="AB61" s="241"/>
      <c r="AC61" s="241"/>
      <c r="AD61" s="241"/>
    </row>
    <row r="62" spans="1:30" s="93" customFormat="1" ht="51" x14ac:dyDescent="0.2">
      <c r="A62" s="113">
        <f>'VZOR 1'!A77</f>
        <v>61</v>
      </c>
      <c r="B62" s="113" t="str">
        <f>'VZOR 1'!B77</f>
        <v>Female jacket Куртка женская  62% POLIAMIDE, 32% VISCOSE, 6% ELASTAN 62% полиамид, 32% вискоза, 6% эластан  размер: 46, обхват груди: 92, рост 166</v>
      </c>
      <c r="C62" s="113" t="str">
        <f>'VZOR 1'!C77</f>
        <v>___</v>
      </c>
      <c r="D62" s="113" t="str">
        <f>'VZOR 1'!D77</f>
        <v>PAPARAZZI FASHION</v>
      </c>
      <c r="E62" s="113" t="str">
        <f>'VZOR 1'!E77</f>
        <v>PAPARAZZI FASHION</v>
      </c>
      <c r="F62" s="113">
        <f>'VZOR 1'!F77</f>
        <v>6202930000</v>
      </c>
      <c r="G62" s="113" t="str">
        <f>'VZOR 1'!G77</f>
        <v>POLAND</v>
      </c>
      <c r="H62" s="113"/>
      <c r="I62" s="113"/>
      <c r="J62" s="113"/>
      <c r="K62" s="113" t="str">
        <f>'VZOR 1'!H77</f>
        <v>pcs</v>
      </c>
      <c r="L62" s="113">
        <f>'VZOR 1'!I77</f>
        <v>1</v>
      </c>
      <c r="M62" s="113">
        <f>'VZOR 1'!J77</f>
        <v>24.720000000000002</v>
      </c>
      <c r="N62" s="113">
        <f>'VZOR 1'!K77</f>
        <v>24.72</v>
      </c>
      <c r="O62" s="113">
        <f>'VZOR 1'!L77</f>
        <v>0.90008090614886727</v>
      </c>
      <c r="P62" s="113">
        <f>'VZOR 1'!M77</f>
        <v>2.4700000000000002</v>
      </c>
      <c r="Q62" s="113">
        <f>'VZOR 1'!N77</f>
        <v>2.4700000000000002</v>
      </c>
      <c r="R62" s="113" t="str">
        <f>'VZOR 1'!O77</f>
        <v>package</v>
      </c>
      <c r="S62" s="113" t="str">
        <f>'VZOR 1'!P77</f>
        <v>part</v>
      </c>
      <c r="T62" s="113">
        <f>'VZOR 1'!Q77</f>
        <v>0.95</v>
      </c>
      <c r="U62" s="113">
        <f>'VZOR 1'!R77</f>
        <v>1</v>
      </c>
      <c r="V62" s="243" t="str">
        <f>VLOOKUP(F62,'[2]01-97'!$B$2:$E$12247,4,0)</f>
        <v>10, но не менее 2,25 евро за 1 кг</v>
      </c>
      <c r="W62" s="242">
        <f t="shared" ref="W62:W63" si="5">IF(0.1*N62&gt;2.25*$AC$1*T62,0.1*N62,2.25*$AC$1*T62)</f>
        <v>2.472</v>
      </c>
      <c r="X62" s="117">
        <f t="shared" si="1"/>
        <v>0.35143924399721527</v>
      </c>
      <c r="Y62" s="239">
        <f t="shared" si="2"/>
        <v>5.29</v>
      </c>
      <c r="Z62" s="239">
        <f t="shared" si="3"/>
        <v>5.29</v>
      </c>
      <c r="AA62" s="64">
        <f t="shared" si="4"/>
        <v>2.82</v>
      </c>
      <c r="AB62" s="241"/>
      <c r="AC62" s="241"/>
      <c r="AD62" s="241"/>
    </row>
    <row r="63" spans="1:30" s="93" customFormat="1" ht="51" x14ac:dyDescent="0.2">
      <c r="A63" s="113">
        <f>'VZOR 1'!A78</f>
        <v>62</v>
      </c>
      <c r="B63" s="113" t="str">
        <f>'VZOR 1'!B78</f>
        <v>Female jacket Куртка женская  10% COTTON, 90% POLIAMIDE 10% хлопок, 90% полиамид  размер: 46-50, обхват груди: 92-100, рост 165-175</v>
      </c>
      <c r="C63" s="113" t="str">
        <f>'VZOR 1'!C78</f>
        <v>___</v>
      </c>
      <c r="D63" s="113" t="str">
        <f>'VZOR 1'!D78</f>
        <v>BYOLALA</v>
      </c>
      <c r="E63" s="113" t="str">
        <f>'VZOR 1'!E78</f>
        <v>BYOLALA</v>
      </c>
      <c r="F63" s="113">
        <f>'VZOR 1'!F78</f>
        <v>6202930000</v>
      </c>
      <c r="G63" s="113" t="str">
        <f>'VZOR 1'!G78</f>
        <v>POLAND</v>
      </c>
      <c r="H63" s="113"/>
      <c r="I63" s="113"/>
      <c r="J63" s="113"/>
      <c r="K63" s="113" t="str">
        <f>'VZOR 1'!H78</f>
        <v>pcs</v>
      </c>
      <c r="L63" s="113">
        <f>'VZOR 1'!I78</f>
        <v>30</v>
      </c>
      <c r="M63" s="113">
        <f>'VZOR 1'!J78</f>
        <v>10.31</v>
      </c>
      <c r="N63" s="113">
        <f>'VZOR 1'!K78</f>
        <v>309.3</v>
      </c>
      <c r="O63" s="113">
        <f>'VZOR 1'!L78</f>
        <v>0.90009699321047532</v>
      </c>
      <c r="P63" s="113">
        <f>'VZOR 1'!M78</f>
        <v>1.03</v>
      </c>
      <c r="Q63" s="113">
        <f>'VZOR 1'!N78</f>
        <v>30.9</v>
      </c>
      <c r="R63" s="113" t="str">
        <f>'VZOR 1'!O78</f>
        <v>package</v>
      </c>
      <c r="S63" s="113">
        <f>'VZOR 1'!P78</f>
        <v>1</v>
      </c>
      <c r="T63" s="113">
        <f>'VZOR 1'!Q78</f>
        <v>11.879999999999999</v>
      </c>
      <c r="U63" s="113">
        <f>'VZOR 1'!R78</f>
        <v>12.5</v>
      </c>
      <c r="V63" s="243" t="str">
        <f>VLOOKUP(F63,'[2]01-97'!$B$2:$E$12247,4,0)</f>
        <v>10, но не менее 2,25 евро за 1 кг</v>
      </c>
      <c r="W63" s="242">
        <f t="shared" si="5"/>
        <v>30.930000000000003</v>
      </c>
      <c r="X63" s="117">
        <f t="shared" si="1"/>
        <v>4.3972555893340894</v>
      </c>
      <c r="Y63" s="239">
        <f t="shared" si="2"/>
        <v>2.21</v>
      </c>
      <c r="Z63" s="239">
        <f t="shared" si="3"/>
        <v>66.3</v>
      </c>
      <c r="AA63" s="64">
        <f t="shared" si="4"/>
        <v>1.18</v>
      </c>
      <c r="AB63" s="241"/>
      <c r="AC63" s="241"/>
      <c r="AD63" s="241"/>
    </row>
    <row r="64" spans="1:30" s="93" customFormat="1" ht="51" x14ac:dyDescent="0.2">
      <c r="A64" s="113">
        <f>'VZOR 1'!A79</f>
        <v>63</v>
      </c>
      <c r="B64" s="113" t="str">
        <f>'VZOR 1'!B79</f>
        <v>women's Blazer Блейзер женский 20%POLIAMIDE 50%MOHAIR30%WOOL 20%полиамид 50%мохер30%шерсть  размер: 46, обхват груди: 92, рост 167</v>
      </c>
      <c r="C64" s="113" t="str">
        <f>'VZOR 1'!C79</f>
        <v>___</v>
      </c>
      <c r="D64" s="113" t="str">
        <f>'VZOR 1'!D79</f>
        <v>PAPARAZZI FASHION</v>
      </c>
      <c r="E64" s="113" t="str">
        <f>'VZOR 1'!E79</f>
        <v>PAPARAZZI FASHION</v>
      </c>
      <c r="F64" s="113">
        <f>'VZOR 1'!F79</f>
        <v>6204310000</v>
      </c>
      <c r="G64" s="113" t="str">
        <f>'VZOR 1'!G79</f>
        <v>POLAND</v>
      </c>
      <c r="H64" s="113"/>
      <c r="I64" s="113"/>
      <c r="J64" s="113"/>
      <c r="K64" s="113" t="str">
        <f>'VZOR 1'!H79</f>
        <v>pcs</v>
      </c>
      <c r="L64" s="113">
        <f>'VZOR 1'!I79</f>
        <v>1</v>
      </c>
      <c r="M64" s="113">
        <f>'VZOR 1'!J79</f>
        <v>18.73</v>
      </c>
      <c r="N64" s="113">
        <f>'VZOR 1'!K79</f>
        <v>18.73</v>
      </c>
      <c r="O64" s="113">
        <f>'VZOR 1'!L79</f>
        <v>0.90016017084890554</v>
      </c>
      <c r="P64" s="113">
        <f>'VZOR 1'!M79</f>
        <v>1.87</v>
      </c>
      <c r="Q64" s="113">
        <f>'VZOR 1'!N79</f>
        <v>1.87</v>
      </c>
      <c r="R64" s="113" t="str">
        <f>'VZOR 1'!O79</f>
        <v>package</v>
      </c>
      <c r="S64" s="113" t="str">
        <f>'VZOR 1'!P79</f>
        <v>part</v>
      </c>
      <c r="T64" s="113">
        <f>'VZOR 1'!Q79</f>
        <v>0.48</v>
      </c>
      <c r="U64" s="113">
        <f>'VZOR 1'!R79</f>
        <v>0.5</v>
      </c>
      <c r="V64" s="243" t="str">
        <f>VLOOKUP(F64,'[2]01-97'!$B$2:$E$12247,4,0)</f>
        <v>2,2 евро за 1 кг</v>
      </c>
      <c r="W64" s="117">
        <f>2.2*$AC$1*T64</f>
        <v>1.139170788663624</v>
      </c>
      <c r="X64" s="117">
        <f t="shared" si="1"/>
        <v>0.26628062459821367</v>
      </c>
      <c r="Y64" s="239">
        <f t="shared" si="2"/>
        <v>3.28</v>
      </c>
      <c r="Z64" s="239">
        <f t="shared" si="3"/>
        <v>3.28</v>
      </c>
      <c r="AA64" s="64">
        <f t="shared" si="4"/>
        <v>1.4099999999999997</v>
      </c>
      <c r="AB64" s="241"/>
      <c r="AC64" s="241"/>
      <c r="AD64" s="241"/>
    </row>
    <row r="65" spans="1:30" s="93" customFormat="1" ht="38.25" x14ac:dyDescent="0.2">
      <c r="A65" s="113">
        <f>'VZOR 1'!A80</f>
        <v>64</v>
      </c>
      <c r="B65" s="113" t="str">
        <f>'VZOR 1'!B80</f>
        <v>Female jacket Жакет женский 95% COTTON, 5% ELASTAN 95% хлопок, 5% эластан  размер: 46-50, обхват груди: 92-100, рост 165-175</v>
      </c>
      <c r="C65" s="113" t="str">
        <f>'VZOR 1'!C80</f>
        <v>___</v>
      </c>
      <c r="D65" s="113" t="str">
        <f>'VZOR 1'!D80</f>
        <v>PAPARAZZI FASHION</v>
      </c>
      <c r="E65" s="113" t="str">
        <f>'VZOR 1'!E80</f>
        <v>PAPARAZZI FASHION</v>
      </c>
      <c r="F65" s="113">
        <f>'VZOR 1'!F80</f>
        <v>6204329000</v>
      </c>
      <c r="G65" s="113" t="str">
        <f>'VZOR 1'!G80</f>
        <v>POLAND</v>
      </c>
      <c r="H65" s="113"/>
      <c r="I65" s="113"/>
      <c r="J65" s="113"/>
      <c r="K65" s="113" t="str">
        <f>'VZOR 1'!H80</f>
        <v>pcs</v>
      </c>
      <c r="L65" s="113">
        <f>'VZOR 1'!I80</f>
        <v>2</v>
      </c>
      <c r="M65" s="113">
        <f>'VZOR 1'!J80</f>
        <v>9.0399999999999991</v>
      </c>
      <c r="N65" s="113">
        <f>'VZOR 1'!K80</f>
        <v>18.079999999999998</v>
      </c>
      <c r="O65" s="113">
        <f>'VZOR 1'!L80</f>
        <v>0.90044247787610621</v>
      </c>
      <c r="P65" s="113">
        <f>'VZOR 1'!M80</f>
        <v>0.9</v>
      </c>
      <c r="Q65" s="113">
        <f>'VZOR 1'!N80</f>
        <v>1.8</v>
      </c>
      <c r="R65" s="113" t="str">
        <f>'VZOR 1'!O80</f>
        <v>package</v>
      </c>
      <c r="S65" s="113" t="str">
        <f>'VZOR 1'!P80</f>
        <v>part</v>
      </c>
      <c r="T65" s="113">
        <f>'VZOR 1'!Q80</f>
        <v>0.95</v>
      </c>
      <c r="U65" s="113">
        <f>'VZOR 1'!R80</f>
        <v>1</v>
      </c>
      <c r="V65" s="243" t="str">
        <f>VLOOKUP(F65,'[2]01-97'!$B$2:$E$12247,4,0)</f>
        <v>2,2 евро за 1 кг</v>
      </c>
      <c r="W65" s="117">
        <f t="shared" ref="W65:W72" si="6">2.2*$AC$1*T65</f>
        <v>2.2546088525634222</v>
      </c>
      <c r="X65" s="117">
        <f t="shared" si="1"/>
        <v>0.25703970596560077</v>
      </c>
      <c r="Y65" s="239">
        <f t="shared" si="2"/>
        <v>2.16</v>
      </c>
      <c r="Z65" s="239">
        <f t="shared" si="3"/>
        <v>4.32</v>
      </c>
      <c r="AA65" s="64">
        <f t="shared" si="4"/>
        <v>1.2600000000000002</v>
      </c>
      <c r="AB65" s="241"/>
      <c r="AC65" s="241"/>
      <c r="AD65" s="241"/>
    </row>
    <row r="66" spans="1:30" s="93" customFormat="1" ht="38.25" x14ac:dyDescent="0.2">
      <c r="A66" s="113">
        <f>'VZOR 1'!A81</f>
        <v>65</v>
      </c>
      <c r="B66" s="113" t="str">
        <f>'VZOR 1'!B81</f>
        <v>Female jacket Жакет женский 35%COTTON 65%POLYESTER  35%хлопок 65%полиэстер   размер: 46-50, обхват груди: 92-100, рост 165-175</v>
      </c>
      <c r="C66" s="113" t="str">
        <f>'VZOR 1'!C81</f>
        <v>___</v>
      </c>
      <c r="D66" s="113" t="str">
        <f>'VZOR 1'!D81</f>
        <v>NEW COLLECTION</v>
      </c>
      <c r="E66" s="113" t="str">
        <f>'VZOR 1'!E81</f>
        <v>NEW COLLECTION</v>
      </c>
      <c r="F66" s="113">
        <f>'VZOR 1'!F81</f>
        <v>6204339000</v>
      </c>
      <c r="G66" s="113" t="str">
        <f>'VZOR 1'!G81</f>
        <v>CHINA</v>
      </c>
      <c r="H66" s="113"/>
      <c r="I66" s="113"/>
      <c r="J66" s="113"/>
      <c r="K66" s="113" t="str">
        <f>'VZOR 1'!H81</f>
        <v>pcs</v>
      </c>
      <c r="L66" s="113">
        <f>'VZOR 1'!I81</f>
        <v>7</v>
      </c>
      <c r="M66" s="113">
        <f>'VZOR 1'!J81</f>
        <v>4.7699999999999996</v>
      </c>
      <c r="N66" s="113">
        <f>'VZOR 1'!K81</f>
        <v>33.39</v>
      </c>
      <c r="O66" s="113">
        <f>'VZOR 1'!L81</f>
        <v>0.89937106918238996</v>
      </c>
      <c r="P66" s="113">
        <f>'VZOR 1'!M81</f>
        <v>0.48</v>
      </c>
      <c r="Q66" s="113">
        <f>'VZOR 1'!N81</f>
        <v>3.36</v>
      </c>
      <c r="R66" s="113" t="str">
        <f>'VZOR 1'!O81</f>
        <v>package</v>
      </c>
      <c r="S66" s="113" t="str">
        <f>'VZOR 1'!P81</f>
        <v>part</v>
      </c>
      <c r="T66" s="113">
        <f>'VZOR 1'!Q81</f>
        <v>2.85</v>
      </c>
      <c r="U66" s="113">
        <f>'VZOR 1'!R81</f>
        <v>3</v>
      </c>
      <c r="V66" s="243" t="str">
        <f>VLOOKUP(F66,'[2]01-97'!$B$2:$E$12247,4,0)</f>
        <v>2,2 евро за 1 кг</v>
      </c>
      <c r="W66" s="117">
        <f t="shared" si="6"/>
        <v>6.7638265576902672</v>
      </c>
      <c r="X66" s="117">
        <f t="shared" si="1"/>
        <v>0.47469888175837449</v>
      </c>
      <c r="Y66" s="239">
        <f t="shared" si="2"/>
        <v>1.51</v>
      </c>
      <c r="Z66" s="239">
        <f t="shared" si="3"/>
        <v>10.57</v>
      </c>
      <c r="AA66" s="64">
        <f t="shared" si="4"/>
        <v>1.03</v>
      </c>
      <c r="AB66" s="241"/>
      <c r="AC66" s="241"/>
      <c r="AD66" s="241"/>
    </row>
    <row r="67" spans="1:30" s="93" customFormat="1" ht="38.25" x14ac:dyDescent="0.2">
      <c r="A67" s="113">
        <f>'VZOR 1'!A82</f>
        <v>66</v>
      </c>
      <c r="B67" s="113" t="str">
        <f>'VZOR 1'!B82</f>
        <v>Female jacket Жакет женский 100%POLYESTER  100%полиэстер   размер: 46-50, обхват груди: 92-100, рост 165-175</v>
      </c>
      <c r="C67" s="113" t="str">
        <f>'VZOR 1'!C82</f>
        <v>___</v>
      </c>
      <c r="D67" s="113" t="str">
        <f>'VZOR 1'!D82</f>
        <v>NAIIF</v>
      </c>
      <c r="E67" s="113" t="str">
        <f>'VZOR 1'!E82</f>
        <v>NAIIF</v>
      </c>
      <c r="F67" s="113">
        <f>'VZOR 1'!F82</f>
        <v>6204339000</v>
      </c>
      <c r="G67" s="113" t="str">
        <f>'VZOR 1'!G82</f>
        <v>CHINA</v>
      </c>
      <c r="H67" s="113"/>
      <c r="I67" s="113"/>
      <c r="J67" s="113"/>
      <c r="K67" s="113" t="str">
        <f>'VZOR 1'!H82</f>
        <v>pcs</v>
      </c>
      <c r="L67" s="113">
        <f>'VZOR 1'!I82</f>
        <v>11</v>
      </c>
      <c r="M67" s="113">
        <f>'VZOR 1'!J82</f>
        <v>3.0399999999999996</v>
      </c>
      <c r="N67" s="113">
        <f>'VZOR 1'!K82</f>
        <v>33.44</v>
      </c>
      <c r="O67" s="113">
        <f>'VZOR 1'!L82</f>
        <v>0.90131578947368418</v>
      </c>
      <c r="P67" s="113">
        <f>'VZOR 1'!M82</f>
        <v>0.3</v>
      </c>
      <c r="Q67" s="113">
        <f>'VZOR 1'!N82</f>
        <v>3.3</v>
      </c>
      <c r="R67" s="113" t="str">
        <f>'VZOR 1'!O82</f>
        <v>package</v>
      </c>
      <c r="S67" s="113" t="str">
        <f>'VZOR 1'!P82</f>
        <v>part</v>
      </c>
      <c r="T67" s="113">
        <f>'VZOR 1'!Q82</f>
        <v>2.85</v>
      </c>
      <c r="U67" s="113">
        <f>'VZOR 1'!R82</f>
        <v>3</v>
      </c>
      <c r="V67" s="243" t="str">
        <f>VLOOKUP(F67,'[2]01-97'!$B$2:$E$12247,4,0)</f>
        <v>2,2 евро за 1 кг</v>
      </c>
      <c r="W67" s="117">
        <f t="shared" si="6"/>
        <v>6.7638265576902672</v>
      </c>
      <c r="X67" s="117">
        <f t="shared" ref="X67:X130" si="7">N67*$X$304/$N$304</f>
        <v>0.4754097216531909</v>
      </c>
      <c r="Y67" s="239">
        <f t="shared" ref="Y67:Y130" si="8">ROUND((Q67+W67+X67)/L67,2)</f>
        <v>0.96</v>
      </c>
      <c r="Z67" s="239">
        <f t="shared" ref="Z67:Z130" si="9">ROUND(Y67*L67,2)</f>
        <v>10.56</v>
      </c>
      <c r="AA67" s="64">
        <f t="shared" ref="AA67:AA130" si="10">Y67-P67</f>
        <v>0.65999999999999992</v>
      </c>
      <c r="AB67" s="241"/>
      <c r="AC67" s="241"/>
      <c r="AD67" s="241"/>
    </row>
    <row r="68" spans="1:30" s="93" customFormat="1" ht="38.25" x14ac:dyDescent="0.2">
      <c r="A68" s="113">
        <f>'VZOR 1'!A83</f>
        <v>67</v>
      </c>
      <c r="B68" s="113" t="str">
        <f>'VZOR 1'!B83</f>
        <v>women's Blazer Блейзер женский 90%PC 10%POLIAMIDE 90%Поликарбамид 10%полиамид  размер: 46-50, обхват груди: 92-100, рост 165-175</v>
      </c>
      <c r="C68" s="113" t="str">
        <f>'VZOR 1'!C83</f>
        <v>___</v>
      </c>
      <c r="D68" s="113" t="str">
        <f>'VZOR 1'!D83</f>
        <v>COCOMORE</v>
      </c>
      <c r="E68" s="113" t="str">
        <f>'VZOR 1'!E83</f>
        <v>COCOMORE</v>
      </c>
      <c r="F68" s="113">
        <f>'VZOR 1'!F83</f>
        <v>6204339000</v>
      </c>
      <c r="G68" s="113" t="str">
        <f>'VZOR 1'!G83</f>
        <v>POLAND</v>
      </c>
      <c r="H68" s="113"/>
      <c r="I68" s="113"/>
      <c r="J68" s="113"/>
      <c r="K68" s="113" t="str">
        <f>'VZOR 1'!H83</f>
        <v>pcs</v>
      </c>
      <c r="L68" s="113">
        <f>'VZOR 1'!I83</f>
        <v>30</v>
      </c>
      <c r="M68" s="113">
        <f>'VZOR 1'!J83</f>
        <v>15.04</v>
      </c>
      <c r="N68" s="113">
        <f>'VZOR 1'!K83</f>
        <v>451.2</v>
      </c>
      <c r="O68" s="113">
        <f>'VZOR 1'!L83</f>
        <v>0.90026595744680848</v>
      </c>
      <c r="P68" s="113">
        <f>'VZOR 1'!M83</f>
        <v>1.5</v>
      </c>
      <c r="Q68" s="113">
        <f>'VZOR 1'!N83</f>
        <v>45</v>
      </c>
      <c r="R68" s="113" t="str">
        <f>'VZOR 1'!O83</f>
        <v>package</v>
      </c>
      <c r="S68" s="113">
        <f>'VZOR 1'!P83</f>
        <v>1</v>
      </c>
      <c r="T68" s="113">
        <f>'VZOR 1'!Q83</f>
        <v>26.32</v>
      </c>
      <c r="U68" s="113">
        <f>'VZOR 1'!R83</f>
        <v>27.7</v>
      </c>
      <c r="V68" s="243" t="str">
        <f>VLOOKUP(F68,'[2]01-97'!$B$2:$E$12247,4,0)</f>
        <v>2,2 евро за 1 кг</v>
      </c>
      <c r="W68" s="117">
        <f t="shared" si="6"/>
        <v>62.464531578388716</v>
      </c>
      <c r="X68" s="117">
        <f t="shared" si="7"/>
        <v>6.4146192108229583</v>
      </c>
      <c r="Y68" s="239">
        <f t="shared" si="8"/>
        <v>3.8</v>
      </c>
      <c r="Z68" s="239">
        <f t="shared" si="9"/>
        <v>114</v>
      </c>
      <c r="AA68" s="64">
        <f t="shared" si="10"/>
        <v>2.2999999999999998</v>
      </c>
      <c r="AB68" s="241"/>
      <c r="AC68" s="241"/>
      <c r="AD68" s="241"/>
    </row>
    <row r="69" spans="1:30" s="93" customFormat="1" ht="38.25" x14ac:dyDescent="0.2">
      <c r="A69" s="113">
        <f>'VZOR 1'!A84</f>
        <v>68</v>
      </c>
      <c r="B69" s="113" t="str">
        <f>'VZOR 1'!B84</f>
        <v>women's Blazer Блейзер женский 90%PC 10%POLIAMIDE 90%Поликарбамид 10%полиамид  размер: 46-50, обхват груди: 92-100, рост 165-175</v>
      </c>
      <c r="C69" s="113" t="str">
        <f>'VZOR 1'!C84</f>
        <v>___</v>
      </c>
      <c r="D69" s="113" t="str">
        <f>'VZOR 1'!D84</f>
        <v>COCOMORE</v>
      </c>
      <c r="E69" s="113" t="str">
        <f>'VZOR 1'!E84</f>
        <v>COCOMORE</v>
      </c>
      <c r="F69" s="113">
        <f>'VZOR 1'!F84</f>
        <v>6204339000</v>
      </c>
      <c r="G69" s="113" t="str">
        <f>'VZOR 1'!G84</f>
        <v>POLAND</v>
      </c>
      <c r="H69" s="113"/>
      <c r="I69" s="113"/>
      <c r="J69" s="113"/>
      <c r="K69" s="113" t="str">
        <f>'VZOR 1'!H84</f>
        <v>pcs</v>
      </c>
      <c r="L69" s="113">
        <f>'VZOR 1'!I84</f>
        <v>35</v>
      </c>
      <c r="M69" s="113">
        <f>'VZOR 1'!J84</f>
        <v>16.850000000000001</v>
      </c>
      <c r="N69" s="113">
        <f>'VZOR 1'!K84</f>
        <v>589.75</v>
      </c>
      <c r="O69" s="113">
        <f>'VZOR 1'!L84</f>
        <v>0.89970326409495549</v>
      </c>
      <c r="P69" s="113">
        <f>'VZOR 1'!M84</f>
        <v>1.69</v>
      </c>
      <c r="Q69" s="113">
        <f>'VZOR 1'!N84</f>
        <v>59.15</v>
      </c>
      <c r="R69" s="113" t="str">
        <f>'VZOR 1'!O84</f>
        <v>package</v>
      </c>
      <c r="S69" s="113">
        <f>'VZOR 1'!P84</f>
        <v>1</v>
      </c>
      <c r="T69" s="113">
        <f>'VZOR 1'!Q84</f>
        <v>34.39</v>
      </c>
      <c r="U69" s="113">
        <f>'VZOR 1'!R84</f>
        <v>36.200000000000003</v>
      </c>
      <c r="V69" s="243" t="str">
        <f>VLOOKUP(F69,'[2]01-97'!$B$2:$E$12247,4,0)</f>
        <v>2,2 евро за 1 кг</v>
      </c>
      <c r="W69" s="117">
        <f t="shared" si="6"/>
        <v>81.616840462795892</v>
      </c>
      <c r="X69" s="117">
        <f t="shared" si="7"/>
        <v>8.38435655935913</v>
      </c>
      <c r="Y69" s="239">
        <f t="shared" si="8"/>
        <v>4.26</v>
      </c>
      <c r="Z69" s="239">
        <f t="shared" si="9"/>
        <v>149.1</v>
      </c>
      <c r="AA69" s="64">
        <f t="shared" si="10"/>
        <v>2.57</v>
      </c>
      <c r="AB69" s="241"/>
      <c r="AC69" s="241"/>
      <c r="AD69" s="241"/>
    </row>
    <row r="70" spans="1:30" s="93" customFormat="1" ht="38.25" x14ac:dyDescent="0.2">
      <c r="A70" s="113">
        <f>'VZOR 1'!A85</f>
        <v>69</v>
      </c>
      <c r="B70" s="113" t="str">
        <f>'VZOR 1'!B85</f>
        <v>women's Blazer Блейзер женский 90%PC 10%POLIAMIDE 90%Поликарбамид 10%полиамид  размер: 46-50, обхват груди: 92-100, рост 165-175</v>
      </c>
      <c r="C70" s="113" t="str">
        <f>'VZOR 1'!C85</f>
        <v>___</v>
      </c>
      <c r="D70" s="113" t="str">
        <f>'VZOR 1'!D85</f>
        <v>COCOMORE</v>
      </c>
      <c r="E70" s="113" t="str">
        <f>'VZOR 1'!E85</f>
        <v>COCOMORE</v>
      </c>
      <c r="F70" s="113">
        <f>'VZOR 1'!F85</f>
        <v>6204339000</v>
      </c>
      <c r="G70" s="113" t="str">
        <f>'VZOR 1'!G85</f>
        <v>POLAND</v>
      </c>
      <c r="H70" s="113"/>
      <c r="I70" s="113"/>
      <c r="J70" s="113"/>
      <c r="K70" s="113" t="str">
        <f>'VZOR 1'!H85</f>
        <v>pcs</v>
      </c>
      <c r="L70" s="113">
        <f>'VZOR 1'!I85</f>
        <v>35</v>
      </c>
      <c r="M70" s="113">
        <f>'VZOR 1'!J85</f>
        <v>16.290000000000003</v>
      </c>
      <c r="N70" s="113">
        <f>'VZOR 1'!K85</f>
        <v>570.15</v>
      </c>
      <c r="O70" s="113">
        <f>'VZOR 1'!L85</f>
        <v>0.899938612645795</v>
      </c>
      <c r="P70" s="113">
        <f>'VZOR 1'!M85</f>
        <v>1.63</v>
      </c>
      <c r="Q70" s="113">
        <f>'VZOR 1'!N85</f>
        <v>57.05</v>
      </c>
      <c r="R70" s="113" t="str">
        <f>'VZOR 1'!O85</f>
        <v>package</v>
      </c>
      <c r="S70" s="113">
        <f>'VZOR 1'!P85</f>
        <v>1</v>
      </c>
      <c r="T70" s="113">
        <f>'VZOR 1'!Q85</f>
        <v>33.25</v>
      </c>
      <c r="U70" s="113">
        <f>'VZOR 1'!R85</f>
        <v>35</v>
      </c>
      <c r="V70" s="243" t="str">
        <f>VLOOKUP(F70,'[2]01-97'!$B$2:$E$12247,4,0)</f>
        <v>2,2 евро за 1 кг</v>
      </c>
      <c r="W70" s="117">
        <f t="shared" si="6"/>
        <v>78.911309839719777</v>
      </c>
      <c r="X70" s="117">
        <f t="shared" si="7"/>
        <v>8.1057073205911117</v>
      </c>
      <c r="Y70" s="239">
        <f t="shared" si="8"/>
        <v>4.12</v>
      </c>
      <c r="Z70" s="239">
        <f t="shared" si="9"/>
        <v>144.19999999999999</v>
      </c>
      <c r="AA70" s="64">
        <f t="shared" si="10"/>
        <v>2.4900000000000002</v>
      </c>
      <c r="AB70" s="241"/>
      <c r="AC70" s="241"/>
      <c r="AD70" s="241"/>
    </row>
    <row r="71" spans="1:30" s="93" customFormat="1" ht="38.25" x14ac:dyDescent="0.2">
      <c r="A71" s="113">
        <f>'VZOR 1'!A86</f>
        <v>70</v>
      </c>
      <c r="B71" s="113" t="str">
        <f>'VZOR 1'!B86</f>
        <v>women's Blazer Блейзер женский 90%PC 10%POLIAMIDE 90%Поликарбамид 10%полиамид  размер: 46-50, обхват груди: 92-100, рост 165-175</v>
      </c>
      <c r="C71" s="113" t="str">
        <f>'VZOR 1'!C86</f>
        <v>___</v>
      </c>
      <c r="D71" s="113" t="str">
        <f>'VZOR 1'!D86</f>
        <v>COCOMORE</v>
      </c>
      <c r="E71" s="113" t="str">
        <f>'VZOR 1'!E86</f>
        <v>COCOMORE</v>
      </c>
      <c r="F71" s="113">
        <f>'VZOR 1'!F86</f>
        <v>6204339000</v>
      </c>
      <c r="G71" s="113" t="str">
        <f>'VZOR 1'!G86</f>
        <v>POLAND</v>
      </c>
      <c r="H71" s="113"/>
      <c r="I71" s="113"/>
      <c r="J71" s="113"/>
      <c r="K71" s="113" t="str">
        <f>'VZOR 1'!H86</f>
        <v>pcs</v>
      </c>
      <c r="L71" s="113">
        <f>'VZOR 1'!I86</f>
        <v>40</v>
      </c>
      <c r="M71" s="113">
        <f>'VZOR 1'!J86</f>
        <v>16.78</v>
      </c>
      <c r="N71" s="113">
        <f>'VZOR 1'!K86</f>
        <v>671.2</v>
      </c>
      <c r="O71" s="113">
        <f>'VZOR 1'!L86</f>
        <v>0.89988081048867696</v>
      </c>
      <c r="P71" s="113">
        <f>'VZOR 1'!M86</f>
        <v>1.68</v>
      </c>
      <c r="Q71" s="113">
        <f>'VZOR 1'!N86</f>
        <v>67.2</v>
      </c>
      <c r="R71" s="113" t="str">
        <f>'VZOR 1'!O86</f>
        <v>package</v>
      </c>
      <c r="S71" s="113">
        <f>'VZOR 1'!P86</f>
        <v>1</v>
      </c>
      <c r="T71" s="113">
        <f>'VZOR 1'!Q86</f>
        <v>39.14</v>
      </c>
      <c r="U71" s="113">
        <f>'VZOR 1'!R86</f>
        <v>41.2</v>
      </c>
      <c r="V71" s="243" t="str">
        <f>VLOOKUP(F71,'[2]01-97'!$B$2:$E$12247,4,0)</f>
        <v>2,2 евро за 1 кг</v>
      </c>
      <c r="W71" s="117">
        <f t="shared" si="6"/>
        <v>92.889884725613001</v>
      </c>
      <c r="X71" s="117">
        <f t="shared" si="7"/>
        <v>9.5423147480150039</v>
      </c>
      <c r="Y71" s="239">
        <f t="shared" si="8"/>
        <v>4.24</v>
      </c>
      <c r="Z71" s="239">
        <f t="shared" si="9"/>
        <v>169.6</v>
      </c>
      <c r="AA71" s="64">
        <f t="shared" si="10"/>
        <v>2.5600000000000005</v>
      </c>
      <c r="AB71" s="241"/>
      <c r="AC71" s="241"/>
      <c r="AD71" s="241"/>
    </row>
    <row r="72" spans="1:30" s="93" customFormat="1" ht="51" x14ac:dyDescent="0.2">
      <c r="A72" s="113">
        <f>'VZOR 1'!A87</f>
        <v>71</v>
      </c>
      <c r="B72" s="113" t="str">
        <f>'VZOR 1'!B87</f>
        <v>Female jacket Жакет женский 40% POLYESTER, 10% ELASTAN, 50% VISCOSE 40% полиэстер, 10% эластан, 50% вискоза  размер: 46-50, обхват груди: 92-100, рост 165-175</v>
      </c>
      <c r="C72" s="113" t="str">
        <f>'VZOR 1'!C87</f>
        <v>___</v>
      </c>
      <c r="D72" s="113" t="str">
        <f>'VZOR 1'!D87</f>
        <v>ALMAX FASHION</v>
      </c>
      <c r="E72" s="113" t="str">
        <f>'VZOR 1'!E87</f>
        <v>ALMAX FASHION</v>
      </c>
      <c r="F72" s="113">
        <f>'VZOR 1'!F87</f>
        <v>6204391900</v>
      </c>
      <c r="G72" s="113" t="str">
        <f>'VZOR 1'!G87</f>
        <v>POLAND</v>
      </c>
      <c r="H72" s="113"/>
      <c r="I72" s="113"/>
      <c r="J72" s="113"/>
      <c r="K72" s="113" t="str">
        <f>'VZOR 1'!H87</f>
        <v>pcs</v>
      </c>
      <c r="L72" s="113">
        <f>'VZOR 1'!I87</f>
        <v>28</v>
      </c>
      <c r="M72" s="113">
        <f>'VZOR 1'!J87</f>
        <v>5.3</v>
      </c>
      <c r="N72" s="113">
        <f>'VZOR 1'!K87</f>
        <v>148.4</v>
      </c>
      <c r="O72" s="113">
        <f>'VZOR 1'!L87</f>
        <v>0.9</v>
      </c>
      <c r="P72" s="113">
        <f>'VZOR 1'!M87</f>
        <v>0.53</v>
      </c>
      <c r="Q72" s="113">
        <f>'VZOR 1'!N87</f>
        <v>14.84</v>
      </c>
      <c r="R72" s="113" t="str">
        <f>'VZOR 1'!O87</f>
        <v>package</v>
      </c>
      <c r="S72" s="113" t="str">
        <f>'VZOR 1'!P87</f>
        <v>part</v>
      </c>
      <c r="T72" s="113">
        <f>'VZOR 1'!Q87</f>
        <v>5.7</v>
      </c>
      <c r="U72" s="113">
        <f>'VZOR 1'!R87</f>
        <v>6</v>
      </c>
      <c r="V72" s="243" t="str">
        <f>VLOOKUP(F72,'[2]01-97'!$B$2:$E$12247,4,0)</f>
        <v>2,2 евро за 1 кг</v>
      </c>
      <c r="W72" s="117">
        <f t="shared" si="6"/>
        <v>13.527653115380534</v>
      </c>
      <c r="X72" s="117">
        <f t="shared" si="7"/>
        <v>2.109772807814998</v>
      </c>
      <c r="Y72" s="239">
        <f t="shared" si="8"/>
        <v>1.0900000000000001</v>
      </c>
      <c r="Z72" s="239">
        <f t="shared" si="9"/>
        <v>30.52</v>
      </c>
      <c r="AA72" s="64">
        <f t="shared" si="10"/>
        <v>0.56000000000000005</v>
      </c>
      <c r="AB72" s="241"/>
      <c r="AC72" s="241"/>
      <c r="AD72" s="241"/>
    </row>
    <row r="73" spans="1:30" s="93" customFormat="1" ht="51" x14ac:dyDescent="0.2">
      <c r="A73" s="113">
        <f>'VZOR 1'!A88</f>
        <v>72</v>
      </c>
      <c r="B73" s="113" t="str">
        <f>'VZOR 1'!B88</f>
        <v>Dress Платье женское 95% COTTON, 5% ELASTAN 95% хлопок, 5% эластан  размер: 46-50, обхват груди: 92-100, рост 165-175</v>
      </c>
      <c r="C73" s="113" t="str">
        <f>'VZOR 1'!C88</f>
        <v>___</v>
      </c>
      <c r="D73" s="113" t="str">
        <f>'VZOR 1'!D88</f>
        <v>BY OLALA</v>
      </c>
      <c r="E73" s="113" t="str">
        <f>'VZOR 1'!E88</f>
        <v>BY OLALA</v>
      </c>
      <c r="F73" s="113">
        <f>'VZOR 1'!F88</f>
        <v>6204420000</v>
      </c>
      <c r="G73" s="113" t="str">
        <f>'VZOR 1'!G88</f>
        <v>POLAND</v>
      </c>
      <c r="H73" s="113"/>
      <c r="I73" s="113"/>
      <c r="J73" s="113"/>
      <c r="K73" s="113" t="str">
        <f>'VZOR 1'!H88</f>
        <v>pcs</v>
      </c>
      <c r="L73" s="113">
        <f>'VZOR 1'!I88</f>
        <v>4</v>
      </c>
      <c r="M73" s="113">
        <f>'VZOR 1'!J88</f>
        <v>4.5199999999999996</v>
      </c>
      <c r="N73" s="113">
        <f>'VZOR 1'!K88</f>
        <v>18.079999999999998</v>
      </c>
      <c r="O73" s="113">
        <f>'VZOR 1'!L88</f>
        <v>0.90044247787610621</v>
      </c>
      <c r="P73" s="113">
        <f>'VZOR 1'!M88</f>
        <v>0.45</v>
      </c>
      <c r="Q73" s="113">
        <f>'VZOR 1'!N88</f>
        <v>1.8</v>
      </c>
      <c r="R73" s="113" t="str">
        <f>'VZOR 1'!O88</f>
        <v>package</v>
      </c>
      <c r="S73" s="113" t="str">
        <f>'VZOR 1'!P88</f>
        <v>part</v>
      </c>
      <c r="T73" s="113">
        <f>'VZOR 1'!Q88</f>
        <v>0.95</v>
      </c>
      <c r="U73" s="113">
        <f>'VZOR 1'!R88</f>
        <v>1</v>
      </c>
      <c r="V73" s="243" t="str">
        <f>VLOOKUP(F73,'[2]01-97'!$B$2:$E$12247,4,0)</f>
        <v>10, но не менее 1,88 евро за 1 кг</v>
      </c>
      <c r="W73" s="242">
        <f>IF(0.1*N73&gt;1.88*$AC$1*T73,0.1*N73,1.88*$AC$1*T73)</f>
        <v>1.9266657467360151</v>
      </c>
      <c r="X73" s="117">
        <f t="shared" si="7"/>
        <v>0.25703970596560077</v>
      </c>
      <c r="Y73" s="239">
        <f t="shared" si="8"/>
        <v>1</v>
      </c>
      <c r="Z73" s="239">
        <f t="shared" si="9"/>
        <v>4</v>
      </c>
      <c r="AA73" s="64">
        <f t="shared" si="10"/>
        <v>0.55000000000000004</v>
      </c>
      <c r="AB73" s="241"/>
      <c r="AC73" s="241"/>
      <c r="AD73" s="241"/>
    </row>
    <row r="74" spans="1:30" s="93" customFormat="1" ht="51" x14ac:dyDescent="0.2">
      <c r="A74" s="113">
        <f>'VZOR 1'!A89</f>
        <v>73</v>
      </c>
      <c r="B74" s="113" t="str">
        <f>'VZOR 1'!B89</f>
        <v>Dress Платье женское 95% COTTON, 5% VISCOSE 95% хлопок, 5% вискоза  размер: 46-50, обхват груди: 92-100, рост 165-175</v>
      </c>
      <c r="C74" s="113" t="str">
        <f>'VZOR 1'!C89</f>
        <v>___</v>
      </c>
      <c r="D74" s="113" t="str">
        <f>'VZOR 1'!D89</f>
        <v>PLANET</v>
      </c>
      <c r="E74" s="113" t="str">
        <f>'VZOR 1'!E89</f>
        <v>PLANET</v>
      </c>
      <c r="F74" s="113">
        <f>'VZOR 1'!F89</f>
        <v>6204420000</v>
      </c>
      <c r="G74" s="113" t="str">
        <f>'VZOR 1'!G89</f>
        <v>ITALY</v>
      </c>
      <c r="H74" s="113"/>
      <c r="I74" s="113"/>
      <c r="J74" s="113"/>
      <c r="K74" s="113" t="str">
        <f>'VZOR 1'!H89</f>
        <v>pcs</v>
      </c>
      <c r="L74" s="113">
        <f>'VZOR 1'!I89</f>
        <v>6</v>
      </c>
      <c r="M74" s="113">
        <f>'VZOR 1'!J89</f>
        <v>7.6099999999999994</v>
      </c>
      <c r="N74" s="113">
        <f>'VZOR 1'!K89</f>
        <v>45.66</v>
      </c>
      <c r="O74" s="113">
        <f>'VZOR 1'!L89</f>
        <v>0.90013140604467801</v>
      </c>
      <c r="P74" s="113">
        <f>'VZOR 1'!M89</f>
        <v>0.76</v>
      </c>
      <c r="Q74" s="113">
        <f>'VZOR 1'!N89</f>
        <v>4.5599999999999996</v>
      </c>
      <c r="R74" s="113" t="str">
        <f>'VZOR 1'!O89</f>
        <v>package</v>
      </c>
      <c r="S74" s="113" t="str">
        <f>'VZOR 1'!P89</f>
        <v>part</v>
      </c>
      <c r="T74" s="113">
        <f>'VZOR 1'!Q89</f>
        <v>1.9</v>
      </c>
      <c r="U74" s="113">
        <f>'VZOR 1'!R89</f>
        <v>2</v>
      </c>
      <c r="V74" s="243" t="str">
        <f>VLOOKUP(F74,'[2]01-97'!$B$2:$E$12247,4,0)</f>
        <v>10, но не менее 1,88 евро за 1 кг</v>
      </c>
      <c r="W74" s="242">
        <f t="shared" ref="W74:W82" si="11">IF(0.1*N74&gt;1.88*$AC$1*T74,0.1*N74,1.88*$AC$1*T74)</f>
        <v>4.5659999999999998</v>
      </c>
      <c r="X74" s="117">
        <f t="shared" si="7"/>
        <v>0.64913899194631253</v>
      </c>
      <c r="Y74" s="239">
        <f t="shared" si="8"/>
        <v>1.63</v>
      </c>
      <c r="Z74" s="239">
        <f t="shared" si="9"/>
        <v>9.7799999999999994</v>
      </c>
      <c r="AA74" s="64">
        <f t="shared" si="10"/>
        <v>0.86999999999999988</v>
      </c>
      <c r="AB74" s="241"/>
      <c r="AC74" s="241"/>
      <c r="AD74" s="241"/>
    </row>
    <row r="75" spans="1:30" s="93" customFormat="1" ht="51" x14ac:dyDescent="0.2">
      <c r="A75" s="113">
        <f>'VZOR 1'!A90</f>
        <v>74</v>
      </c>
      <c r="B75" s="113" t="str">
        <f>'VZOR 1'!B90</f>
        <v>Dress Платье женское 95% COTTON, 5% ELASTAN 95% хлопок, 5% эластан  размер: 46-50, обхват груди: 92-100, рост 165-175</v>
      </c>
      <c r="C75" s="113" t="str">
        <f>'VZOR 1'!C90</f>
        <v>___</v>
      </c>
      <c r="D75" s="113" t="str">
        <f>'VZOR 1'!D90</f>
        <v>PAPARAZZI FASHION</v>
      </c>
      <c r="E75" s="113" t="str">
        <f>'VZOR 1'!E90</f>
        <v>PAPARAZZI FASHION</v>
      </c>
      <c r="F75" s="113">
        <f>'VZOR 1'!F90</f>
        <v>6204420000</v>
      </c>
      <c r="G75" s="113" t="str">
        <f>'VZOR 1'!G90</f>
        <v>POLAND</v>
      </c>
      <c r="H75" s="113"/>
      <c r="I75" s="113"/>
      <c r="J75" s="113"/>
      <c r="K75" s="113" t="str">
        <f>'VZOR 1'!H90</f>
        <v>pcs</v>
      </c>
      <c r="L75" s="113">
        <f>'VZOR 1'!I90</f>
        <v>11</v>
      </c>
      <c r="M75" s="113">
        <f>'VZOR 1'!J90</f>
        <v>5.92</v>
      </c>
      <c r="N75" s="113">
        <f>'VZOR 1'!K90</f>
        <v>65.12</v>
      </c>
      <c r="O75" s="113">
        <f>'VZOR 1'!L90</f>
        <v>0.90033783783783783</v>
      </c>
      <c r="P75" s="113">
        <f>'VZOR 1'!M90</f>
        <v>0.59</v>
      </c>
      <c r="Q75" s="113">
        <f>'VZOR 1'!N90</f>
        <v>6.49</v>
      </c>
      <c r="R75" s="113" t="str">
        <f>'VZOR 1'!O90</f>
        <v>package</v>
      </c>
      <c r="S75" s="113" t="str">
        <f>'VZOR 1'!P90</f>
        <v>part</v>
      </c>
      <c r="T75" s="113">
        <f>'VZOR 1'!Q90</f>
        <v>3.42</v>
      </c>
      <c r="U75" s="113">
        <f>'VZOR 1'!R90</f>
        <v>3.6</v>
      </c>
      <c r="V75" s="243" t="str">
        <f>VLOOKUP(F75,'[2]01-97'!$B$2:$E$12247,4,0)</f>
        <v>10, но не менее 1,88 евро за 1 кг</v>
      </c>
      <c r="W75" s="242">
        <f t="shared" si="11"/>
        <v>6.9359966882496549</v>
      </c>
      <c r="X75" s="117">
        <f t="shared" si="7"/>
        <v>0.92579787900884536</v>
      </c>
      <c r="Y75" s="239">
        <f t="shared" si="8"/>
        <v>1.3</v>
      </c>
      <c r="Z75" s="239">
        <f t="shared" si="9"/>
        <v>14.3</v>
      </c>
      <c r="AA75" s="64">
        <f t="shared" si="10"/>
        <v>0.71000000000000008</v>
      </c>
      <c r="AB75" s="241"/>
      <c r="AC75" s="241"/>
      <c r="AD75" s="241"/>
    </row>
    <row r="76" spans="1:30" s="93" customFormat="1" ht="51" x14ac:dyDescent="0.2">
      <c r="A76" s="113">
        <f>'VZOR 1'!A91</f>
        <v>75</v>
      </c>
      <c r="B76" s="113" t="str">
        <f>'VZOR 1'!B91</f>
        <v>Dress Платье женское 100% COTTON 100% хлопок  размер: 46-50, обхват груди: 92-100, рост 165-175</v>
      </c>
      <c r="C76" s="113" t="str">
        <f>'VZOR 1'!C91</f>
        <v>___</v>
      </c>
      <c r="D76" s="113" t="str">
        <f>'VZOR 1'!D91</f>
        <v>IRIONFO</v>
      </c>
      <c r="E76" s="113" t="str">
        <f>'VZOR 1'!E91</f>
        <v>IRIONFO</v>
      </c>
      <c r="F76" s="113">
        <f>'VZOR 1'!F91</f>
        <v>6204420000</v>
      </c>
      <c r="G76" s="113" t="str">
        <f>'VZOR 1'!G91</f>
        <v>ITALY</v>
      </c>
      <c r="H76" s="113"/>
      <c r="I76" s="113"/>
      <c r="J76" s="113"/>
      <c r="K76" s="113" t="str">
        <f>'VZOR 1'!H91</f>
        <v>pcs</v>
      </c>
      <c r="L76" s="113">
        <f>'VZOR 1'!I91</f>
        <v>12</v>
      </c>
      <c r="M76" s="113">
        <f>'VZOR 1'!J91</f>
        <v>4.7699999999999996</v>
      </c>
      <c r="N76" s="113">
        <f>'VZOR 1'!K91</f>
        <v>57.24</v>
      </c>
      <c r="O76" s="113">
        <f>'VZOR 1'!L91</f>
        <v>0.89937106918238996</v>
      </c>
      <c r="P76" s="113">
        <f>'VZOR 1'!M91</f>
        <v>0.48</v>
      </c>
      <c r="Q76" s="113">
        <f>'VZOR 1'!N91</f>
        <v>5.76</v>
      </c>
      <c r="R76" s="113" t="str">
        <f>'VZOR 1'!O91</f>
        <v>package</v>
      </c>
      <c r="S76" s="113" t="str">
        <f>'VZOR 1'!P91</f>
        <v>part</v>
      </c>
      <c r="T76" s="113">
        <f>'VZOR 1'!Q91</f>
        <v>2.38</v>
      </c>
      <c r="U76" s="113">
        <f>'VZOR 1'!R91</f>
        <v>2.5</v>
      </c>
      <c r="V76" s="243" t="str">
        <f>VLOOKUP(F76,'[2]01-97'!$B$2:$E$12247,4,0)</f>
        <v>10, но не менее 1,88 евро за 1 кг</v>
      </c>
      <c r="W76" s="242">
        <f t="shared" si="11"/>
        <v>5.7240000000000002</v>
      </c>
      <c r="X76" s="117">
        <f t="shared" si="7"/>
        <v>0.81376951158578492</v>
      </c>
      <c r="Y76" s="239">
        <f t="shared" si="8"/>
        <v>1.02</v>
      </c>
      <c r="Z76" s="239">
        <f t="shared" si="9"/>
        <v>12.24</v>
      </c>
      <c r="AA76" s="64">
        <f t="shared" si="10"/>
        <v>0.54</v>
      </c>
      <c r="AB76" s="241"/>
      <c r="AC76" s="241"/>
      <c r="AD76" s="241"/>
    </row>
    <row r="77" spans="1:30" s="93" customFormat="1" ht="51" x14ac:dyDescent="0.2">
      <c r="A77" s="113">
        <f>'VZOR 1'!A92</f>
        <v>76</v>
      </c>
      <c r="B77" s="113" t="str">
        <f>'VZOR 1'!B92</f>
        <v>Dress Платье женское 100% COTTON 100% хлопок  размер: 46-50, обхват груди: 92-100, рост 165-175</v>
      </c>
      <c r="C77" s="113" t="str">
        <f>'VZOR 1'!C92</f>
        <v>___</v>
      </c>
      <c r="D77" s="113" t="str">
        <f>'VZOR 1'!D92</f>
        <v>NEW COLLECTION</v>
      </c>
      <c r="E77" s="113" t="str">
        <f>'VZOR 1'!E92</f>
        <v>NEW COLLECTION</v>
      </c>
      <c r="F77" s="113">
        <f>'VZOR 1'!F92</f>
        <v>6204420000</v>
      </c>
      <c r="G77" s="113" t="str">
        <f>'VZOR 1'!G92</f>
        <v>ITALY</v>
      </c>
      <c r="H77" s="113"/>
      <c r="I77" s="113"/>
      <c r="J77" s="113"/>
      <c r="K77" s="113" t="str">
        <f>'VZOR 1'!H92</f>
        <v>pcs</v>
      </c>
      <c r="L77" s="113">
        <f>'VZOR 1'!I92</f>
        <v>14</v>
      </c>
      <c r="M77" s="113">
        <f>'VZOR 1'!J92</f>
        <v>4.8899999999999997</v>
      </c>
      <c r="N77" s="113">
        <f>'VZOR 1'!K92</f>
        <v>68.459999999999994</v>
      </c>
      <c r="O77" s="113">
        <f>'VZOR 1'!L92</f>
        <v>0.89979550102249484</v>
      </c>
      <c r="P77" s="113">
        <f>'VZOR 1'!M92</f>
        <v>0.49</v>
      </c>
      <c r="Q77" s="113">
        <f>'VZOR 1'!N92</f>
        <v>6.86</v>
      </c>
      <c r="R77" s="113" t="str">
        <f>'VZOR 1'!O92</f>
        <v>package</v>
      </c>
      <c r="S77" s="113" t="str">
        <f>'VZOR 1'!P92</f>
        <v>part</v>
      </c>
      <c r="T77" s="113">
        <f>'VZOR 1'!Q92</f>
        <v>2.85</v>
      </c>
      <c r="U77" s="113">
        <f>'VZOR 1'!R92</f>
        <v>3</v>
      </c>
      <c r="V77" s="243" t="str">
        <f>VLOOKUP(F77,'[2]01-97'!$B$2:$E$12247,4,0)</f>
        <v>10, но не менее 1,88 евро за 1 кг</v>
      </c>
      <c r="W77" s="242">
        <f t="shared" si="11"/>
        <v>6.8460000000000001</v>
      </c>
      <c r="X77" s="117">
        <f t="shared" si="7"/>
        <v>0.97328198398257915</v>
      </c>
      <c r="Y77" s="239">
        <f t="shared" si="8"/>
        <v>1.05</v>
      </c>
      <c r="Z77" s="239">
        <f t="shared" si="9"/>
        <v>14.7</v>
      </c>
      <c r="AA77" s="64">
        <f t="shared" si="10"/>
        <v>0.56000000000000005</v>
      </c>
      <c r="AB77" s="241"/>
      <c r="AC77" s="241"/>
      <c r="AD77" s="241"/>
    </row>
    <row r="78" spans="1:30" s="93" customFormat="1" ht="51" x14ac:dyDescent="0.2">
      <c r="A78" s="113">
        <f>'VZOR 1'!A93</f>
        <v>77</v>
      </c>
      <c r="B78" s="113" t="str">
        <f>'VZOR 1'!B93</f>
        <v>Dress Платье женское 95% COTTON, 5% ELASTAN 95% хлопок, 5% эластан  размер: 46-50, обхват груди: 92-100, рост 165-175</v>
      </c>
      <c r="C78" s="113" t="str">
        <f>'VZOR 1'!C93</f>
        <v>___</v>
      </c>
      <c r="D78" s="113" t="str">
        <f>'VZOR 1'!D93</f>
        <v>ITALIA MOD</v>
      </c>
      <c r="E78" s="113" t="str">
        <f>'VZOR 1'!E93</f>
        <v>ITALIA MOD</v>
      </c>
      <c r="F78" s="113">
        <f>'VZOR 1'!F93</f>
        <v>6204420000</v>
      </c>
      <c r="G78" s="113" t="str">
        <f>'VZOR 1'!G93</f>
        <v>ITALY</v>
      </c>
      <c r="H78" s="113"/>
      <c r="I78" s="113"/>
      <c r="J78" s="113"/>
      <c r="K78" s="113" t="str">
        <f>'VZOR 1'!H93</f>
        <v>pcs</v>
      </c>
      <c r="L78" s="113">
        <f>'VZOR 1'!I93</f>
        <v>16</v>
      </c>
      <c r="M78" s="113">
        <f>'VZOR 1'!J93</f>
        <v>4.5699999999999994</v>
      </c>
      <c r="N78" s="113">
        <f>'VZOR 1'!K93</f>
        <v>73.12</v>
      </c>
      <c r="O78" s="113">
        <f>'VZOR 1'!L93</f>
        <v>0.89934354485776802</v>
      </c>
      <c r="P78" s="113">
        <f>'VZOR 1'!M93</f>
        <v>0.46</v>
      </c>
      <c r="Q78" s="113">
        <f>'VZOR 1'!N93</f>
        <v>7.36</v>
      </c>
      <c r="R78" s="113" t="str">
        <f>'VZOR 1'!O93</f>
        <v>package</v>
      </c>
      <c r="S78" s="113" t="str">
        <f>'VZOR 1'!P93</f>
        <v>part</v>
      </c>
      <c r="T78" s="113">
        <f>'VZOR 1'!Q93</f>
        <v>3.04</v>
      </c>
      <c r="U78" s="113">
        <f>'VZOR 1'!R93</f>
        <v>3.2</v>
      </c>
      <c r="V78" s="243" t="str">
        <f>VLOOKUP(F78,'[2]01-97'!$B$2:$E$12247,4,0)</f>
        <v>10, но не менее 1,88 евро за 1 кг</v>
      </c>
      <c r="W78" s="242">
        <f t="shared" si="11"/>
        <v>7.3120000000000012</v>
      </c>
      <c r="X78" s="117">
        <f t="shared" si="7"/>
        <v>1.0395322621794651</v>
      </c>
      <c r="Y78" s="239">
        <f t="shared" si="8"/>
        <v>0.98</v>
      </c>
      <c r="Z78" s="239">
        <f t="shared" si="9"/>
        <v>15.68</v>
      </c>
      <c r="AA78" s="64">
        <f t="shared" si="10"/>
        <v>0.52</v>
      </c>
      <c r="AB78" s="241"/>
      <c r="AC78" s="241"/>
      <c r="AD78" s="241"/>
    </row>
    <row r="79" spans="1:30" s="93" customFormat="1" ht="51" x14ac:dyDescent="0.2">
      <c r="A79" s="113">
        <f>'VZOR 1'!A94</f>
        <v>78</v>
      </c>
      <c r="B79" s="113" t="str">
        <f>'VZOR 1'!B94</f>
        <v>Dress Платье женское 95% COTTON, 5% ELASTAN 95% хлопок, 5% эластан  размер: 46-50, обхват груди: 92-100, рост 165-175</v>
      </c>
      <c r="C79" s="113" t="str">
        <f>'VZOR 1'!C94</f>
        <v>___</v>
      </c>
      <c r="D79" s="113" t="str">
        <f>'VZOR 1'!D94</f>
        <v>ONE LOVE</v>
      </c>
      <c r="E79" s="113" t="str">
        <f>'VZOR 1'!E94</f>
        <v>ONE LOVE</v>
      </c>
      <c r="F79" s="113">
        <f>'VZOR 1'!F94</f>
        <v>6204420000</v>
      </c>
      <c r="G79" s="113" t="str">
        <f>'VZOR 1'!G94</f>
        <v>ITALY</v>
      </c>
      <c r="H79" s="113"/>
      <c r="I79" s="113"/>
      <c r="J79" s="113"/>
      <c r="K79" s="113" t="str">
        <f>'VZOR 1'!H94</f>
        <v>pcs</v>
      </c>
      <c r="L79" s="113">
        <f>'VZOR 1'!I94</f>
        <v>19</v>
      </c>
      <c r="M79" s="113">
        <f>'VZOR 1'!J94</f>
        <v>4.8099999999999996</v>
      </c>
      <c r="N79" s="113">
        <f>'VZOR 1'!K94</f>
        <v>91.39</v>
      </c>
      <c r="O79" s="113">
        <f>'VZOR 1'!L94</f>
        <v>0.9002079002079002</v>
      </c>
      <c r="P79" s="113">
        <f>'VZOR 1'!M94</f>
        <v>0.48</v>
      </c>
      <c r="Q79" s="113">
        <f>'VZOR 1'!N94</f>
        <v>9.1199999999999992</v>
      </c>
      <c r="R79" s="113" t="str">
        <f>'VZOR 1'!O94</f>
        <v>package</v>
      </c>
      <c r="S79" s="113" t="str">
        <f>'VZOR 1'!P94</f>
        <v>part</v>
      </c>
      <c r="T79" s="113">
        <f>'VZOR 1'!Q94</f>
        <v>3.8</v>
      </c>
      <c r="U79" s="113">
        <f>'VZOR 1'!R94</f>
        <v>4</v>
      </c>
      <c r="V79" s="243" t="str">
        <f>VLOOKUP(F79,'[2]01-97'!$B$2:$E$12247,4,0)</f>
        <v>10, но не менее 1,88 евро за 1 кг</v>
      </c>
      <c r="W79" s="242">
        <f t="shared" si="11"/>
        <v>9.1390000000000011</v>
      </c>
      <c r="X79" s="117">
        <f t="shared" si="7"/>
        <v>1.2992731597453682</v>
      </c>
      <c r="Y79" s="239">
        <f t="shared" si="8"/>
        <v>1.03</v>
      </c>
      <c r="Z79" s="239">
        <f t="shared" si="9"/>
        <v>19.57</v>
      </c>
      <c r="AA79" s="64">
        <f t="shared" si="10"/>
        <v>0.55000000000000004</v>
      </c>
      <c r="AB79" s="241"/>
      <c r="AC79" s="241"/>
      <c r="AD79" s="241"/>
    </row>
    <row r="80" spans="1:30" s="93" customFormat="1" ht="51" x14ac:dyDescent="0.2">
      <c r="A80" s="113">
        <f>'VZOR 1'!A95</f>
        <v>79</v>
      </c>
      <c r="B80" s="113" t="str">
        <f>'VZOR 1'!B95</f>
        <v>Dress Платье женское 100% COTTON 100% хлопок  размер: 46-50, обхват груди: 92-100, рост 165-175</v>
      </c>
      <c r="C80" s="113" t="str">
        <f>'VZOR 1'!C95</f>
        <v>___</v>
      </c>
      <c r="D80" s="113" t="str">
        <f>'VZOR 1'!D95</f>
        <v>PLANET</v>
      </c>
      <c r="E80" s="113" t="str">
        <f>'VZOR 1'!E95</f>
        <v>PLANET</v>
      </c>
      <c r="F80" s="113">
        <f>'VZOR 1'!F95</f>
        <v>6204420000</v>
      </c>
      <c r="G80" s="113" t="str">
        <f>'VZOR 1'!G95</f>
        <v>ITALY</v>
      </c>
      <c r="H80" s="113"/>
      <c r="I80" s="113"/>
      <c r="J80" s="113"/>
      <c r="K80" s="113" t="str">
        <f>'VZOR 1'!H95</f>
        <v>pcs</v>
      </c>
      <c r="L80" s="113">
        <f>'VZOR 1'!I95</f>
        <v>20</v>
      </c>
      <c r="M80" s="113">
        <f>'VZOR 1'!J95</f>
        <v>5.71</v>
      </c>
      <c r="N80" s="113">
        <f>'VZOR 1'!K95</f>
        <v>114.2</v>
      </c>
      <c r="O80" s="113">
        <f>'VZOR 1'!L95</f>
        <v>0.90017513134851135</v>
      </c>
      <c r="P80" s="113">
        <f>'VZOR 1'!M95</f>
        <v>0.56999999999999995</v>
      </c>
      <c r="Q80" s="113">
        <f>'VZOR 1'!N95</f>
        <v>11.4</v>
      </c>
      <c r="R80" s="113" t="str">
        <f>'VZOR 1'!O95</f>
        <v>package</v>
      </c>
      <c r="S80" s="113" t="str">
        <f>'VZOR 1'!P95</f>
        <v>part</v>
      </c>
      <c r="T80" s="113">
        <f>'VZOR 1'!Q95</f>
        <v>4.75</v>
      </c>
      <c r="U80" s="113">
        <f>'VZOR 1'!R95</f>
        <v>5</v>
      </c>
      <c r="V80" s="243" t="str">
        <f>VLOOKUP(F80,'[2]01-97'!$B$2:$E$12247,4,0)</f>
        <v>10, но не менее 1,88 евро за 1 кг</v>
      </c>
      <c r="W80" s="242">
        <f t="shared" si="11"/>
        <v>11.420000000000002</v>
      </c>
      <c r="X80" s="117">
        <f t="shared" si="7"/>
        <v>1.6235583197605981</v>
      </c>
      <c r="Y80" s="239">
        <f t="shared" si="8"/>
        <v>1.22</v>
      </c>
      <c r="Z80" s="239">
        <f t="shared" si="9"/>
        <v>24.4</v>
      </c>
      <c r="AA80" s="64">
        <f t="shared" si="10"/>
        <v>0.65</v>
      </c>
      <c r="AB80" s="241"/>
      <c r="AC80" s="241"/>
      <c r="AD80" s="241"/>
    </row>
    <row r="81" spans="1:30" s="93" customFormat="1" ht="51" x14ac:dyDescent="0.2">
      <c r="A81" s="113">
        <f>'VZOR 1'!A96</f>
        <v>80</v>
      </c>
      <c r="B81" s="113" t="str">
        <f>'VZOR 1'!B96</f>
        <v>Dress Платье женское 100% COTTON 100% хлопок  размер: 46-50, обхват груди: 92-100, рост 165-175</v>
      </c>
      <c r="C81" s="113" t="str">
        <f>'VZOR 1'!C96</f>
        <v>___</v>
      </c>
      <c r="D81" s="113" t="str">
        <f>'VZOR 1'!D96</f>
        <v>PLANET</v>
      </c>
      <c r="E81" s="113" t="str">
        <f>'VZOR 1'!E96</f>
        <v>PLANET</v>
      </c>
      <c r="F81" s="113">
        <f>'VZOR 1'!F96</f>
        <v>6204420000</v>
      </c>
      <c r="G81" s="113" t="str">
        <f>'VZOR 1'!G96</f>
        <v>ITALY</v>
      </c>
      <c r="H81" s="113"/>
      <c r="I81" s="113"/>
      <c r="J81" s="113"/>
      <c r="K81" s="113" t="str">
        <f>'VZOR 1'!H96</f>
        <v>pcs</v>
      </c>
      <c r="L81" s="113">
        <f>'VZOR 1'!I96</f>
        <v>36</v>
      </c>
      <c r="M81" s="113">
        <f>'VZOR 1'!J96</f>
        <v>13.32</v>
      </c>
      <c r="N81" s="113">
        <f>'VZOR 1'!K96</f>
        <v>479.52</v>
      </c>
      <c r="O81" s="113">
        <f>'VZOR 1'!L96</f>
        <v>0.9001501501501501</v>
      </c>
      <c r="P81" s="113">
        <f>'VZOR 1'!M96</f>
        <v>1.33</v>
      </c>
      <c r="Q81" s="113">
        <f>'VZOR 1'!N96</f>
        <v>47.88</v>
      </c>
      <c r="R81" s="113" t="str">
        <f>'VZOR 1'!O96</f>
        <v>package</v>
      </c>
      <c r="S81" s="113">
        <f>'VZOR 1'!P96</f>
        <v>1</v>
      </c>
      <c r="T81" s="113">
        <f>'VZOR 1'!Q96</f>
        <v>19.95</v>
      </c>
      <c r="U81" s="113">
        <f>'VZOR 1'!R96</f>
        <v>21</v>
      </c>
      <c r="V81" s="243" t="str">
        <f>VLOOKUP(F81,'[2]01-97'!$B$2:$E$12247,4,0)</f>
        <v>10, но не менее 1,88 евро за 1 кг</v>
      </c>
      <c r="W81" s="242">
        <f t="shared" si="11"/>
        <v>47.951999999999998</v>
      </c>
      <c r="X81" s="117">
        <f t="shared" si="7"/>
        <v>6.8172389272469527</v>
      </c>
      <c r="Y81" s="239">
        <f t="shared" si="8"/>
        <v>2.85</v>
      </c>
      <c r="Z81" s="239">
        <f t="shared" si="9"/>
        <v>102.6</v>
      </c>
      <c r="AA81" s="64">
        <f t="shared" si="10"/>
        <v>1.52</v>
      </c>
      <c r="AB81" s="241"/>
      <c r="AC81" s="241"/>
      <c r="AD81" s="241"/>
    </row>
    <row r="82" spans="1:30" s="93" customFormat="1" ht="51" x14ac:dyDescent="0.2">
      <c r="A82" s="113">
        <f>'VZOR 1'!A97</f>
        <v>81</v>
      </c>
      <c r="B82" s="113" t="str">
        <f>'VZOR 1'!B97</f>
        <v>Dress Платье женское 100% COTTON 100% хлопок  размер: 46-50, обхват груди: 92-100, рост 165-175</v>
      </c>
      <c r="C82" s="113" t="str">
        <f>'VZOR 1'!C97</f>
        <v>___</v>
      </c>
      <c r="D82" s="113" t="str">
        <f>'VZOR 1'!D97</f>
        <v>L&amp;N MODA</v>
      </c>
      <c r="E82" s="113" t="str">
        <f>'VZOR 1'!E97</f>
        <v>L&amp;N MODA</v>
      </c>
      <c r="F82" s="113">
        <f>'VZOR 1'!F97</f>
        <v>6204420000</v>
      </c>
      <c r="G82" s="113" t="str">
        <f>'VZOR 1'!G97</f>
        <v>ITALY</v>
      </c>
      <c r="H82" s="113"/>
      <c r="I82" s="113"/>
      <c r="J82" s="113"/>
      <c r="K82" s="113" t="str">
        <f>'VZOR 1'!H97</f>
        <v>pcs</v>
      </c>
      <c r="L82" s="113">
        <f>'VZOR 1'!I97</f>
        <v>82</v>
      </c>
      <c r="M82" s="113">
        <f>'VZOR 1'!J97</f>
        <v>5.5699999999999994</v>
      </c>
      <c r="N82" s="113">
        <f>'VZOR 1'!K97</f>
        <v>456.74</v>
      </c>
      <c r="O82" s="113">
        <f>'VZOR 1'!L97</f>
        <v>0.89946140035906641</v>
      </c>
      <c r="P82" s="113">
        <f>'VZOR 1'!M97</f>
        <v>0.56000000000000005</v>
      </c>
      <c r="Q82" s="113">
        <f>'VZOR 1'!N97</f>
        <v>45.92</v>
      </c>
      <c r="R82" s="113" t="str">
        <f>'VZOR 1'!O97</f>
        <v>package</v>
      </c>
      <c r="S82" s="113">
        <f>'VZOR 1'!P97</f>
        <v>1</v>
      </c>
      <c r="T82" s="113">
        <f>'VZOR 1'!Q97</f>
        <v>19</v>
      </c>
      <c r="U82" s="113">
        <f>'VZOR 1'!R97</f>
        <v>20</v>
      </c>
      <c r="V82" s="243" t="str">
        <f>VLOOKUP(F82,'[2]01-97'!$B$2:$E$12247,4,0)</f>
        <v>10, но не менее 1,88 евро за 1 кг</v>
      </c>
      <c r="W82" s="242">
        <f t="shared" si="11"/>
        <v>45.674000000000007</v>
      </c>
      <c r="X82" s="117">
        <f t="shared" si="7"/>
        <v>6.4933802711686122</v>
      </c>
      <c r="Y82" s="239">
        <f t="shared" si="8"/>
        <v>1.2</v>
      </c>
      <c r="Z82" s="239">
        <f t="shared" si="9"/>
        <v>98.4</v>
      </c>
      <c r="AA82" s="64">
        <f t="shared" si="10"/>
        <v>0.6399999999999999</v>
      </c>
      <c r="AB82" s="241"/>
      <c r="AC82" s="241"/>
      <c r="AD82" s="241"/>
    </row>
    <row r="83" spans="1:30" s="93" customFormat="1" ht="38.25" x14ac:dyDescent="0.2">
      <c r="A83" s="113">
        <f>'VZOR 1'!A98</f>
        <v>82</v>
      </c>
      <c r="B83" s="113" t="str">
        <f>'VZOR 1'!B98</f>
        <v>Dress Платье женское 60% POLIESTER, 40% ELASTAN 60% полиэстер, 40% эластан  размер: 46, обхват груди: 92, рост 168</v>
      </c>
      <c r="C83" s="113" t="str">
        <f>'VZOR 1'!C98</f>
        <v>___</v>
      </c>
      <c r="D83" s="113" t="str">
        <f>'VZOR 1'!D98</f>
        <v>PAPARAZZI FASHION</v>
      </c>
      <c r="E83" s="113" t="str">
        <f>'VZOR 1'!E98</f>
        <v>PAPARAZZI FASHION</v>
      </c>
      <c r="F83" s="113">
        <f>'VZOR 1'!F98</f>
        <v>6204430000</v>
      </c>
      <c r="G83" s="113" t="str">
        <f>'VZOR 1'!G98</f>
        <v>POLAND</v>
      </c>
      <c r="H83" s="113"/>
      <c r="I83" s="113"/>
      <c r="J83" s="113"/>
      <c r="K83" s="113" t="str">
        <f>'VZOR 1'!H98</f>
        <v>pcs</v>
      </c>
      <c r="L83" s="113">
        <f>'VZOR 1'!I98</f>
        <v>1</v>
      </c>
      <c r="M83" s="113">
        <f>'VZOR 1'!J98</f>
        <v>6.56</v>
      </c>
      <c r="N83" s="113">
        <f>'VZOR 1'!K98</f>
        <v>6.56</v>
      </c>
      <c r="O83" s="113">
        <f>'VZOR 1'!L98</f>
        <v>0.89939024390243905</v>
      </c>
      <c r="P83" s="113">
        <f>'VZOR 1'!M98</f>
        <v>0.66</v>
      </c>
      <c r="Q83" s="113">
        <f>'VZOR 1'!N98</f>
        <v>0.66</v>
      </c>
      <c r="R83" s="113" t="str">
        <f>'VZOR 1'!O98</f>
        <v>package</v>
      </c>
      <c r="S83" s="113" t="str">
        <f>'VZOR 1'!P98</f>
        <v>part</v>
      </c>
      <c r="T83" s="113">
        <f>'VZOR 1'!Q98</f>
        <v>0.29000000000000004</v>
      </c>
      <c r="U83" s="113">
        <f>'VZOR 1'!R98</f>
        <v>0.3</v>
      </c>
      <c r="V83" s="243" t="str">
        <f>VLOOKUP(F83,'[2]01-97'!$B$2:$E$12247,4,0)</f>
        <v>2,2 евро за 1 кг</v>
      </c>
      <c r="W83" s="117">
        <f t="shared" ref="W83:W102" si="12">2.2*$AC$1*T83</f>
        <v>0.68824901815093953</v>
      </c>
      <c r="X83" s="117">
        <f t="shared" si="7"/>
        <v>9.3262194199908263E-2</v>
      </c>
      <c r="Y83" s="239">
        <f t="shared" si="8"/>
        <v>1.44</v>
      </c>
      <c r="Z83" s="239">
        <f t="shared" si="9"/>
        <v>1.44</v>
      </c>
      <c r="AA83" s="64">
        <f t="shared" si="10"/>
        <v>0.77999999999999992</v>
      </c>
      <c r="AB83" s="241"/>
      <c r="AC83" s="241"/>
      <c r="AD83" s="241"/>
    </row>
    <row r="84" spans="1:30" s="93" customFormat="1" ht="38.25" x14ac:dyDescent="0.2">
      <c r="A84" s="113">
        <f>'VZOR 1'!A99</f>
        <v>83</v>
      </c>
      <c r="B84" s="113" t="str">
        <f>'VZOR 1'!B99</f>
        <v>Dress Платье женское 50% ARCYLIC, 50% POLIAMIDE 50% акрил 50% полиамид  размер: 46-50, обхват груди: 92-100, рост 165-175</v>
      </c>
      <c r="C84" s="113" t="str">
        <f>'VZOR 1'!C99</f>
        <v>___</v>
      </c>
      <c r="D84" s="113" t="str">
        <f>'VZOR 1'!D99</f>
        <v>PAPARAZZI FASHION</v>
      </c>
      <c r="E84" s="113" t="str">
        <f>'VZOR 1'!E99</f>
        <v>PAPARAZZI FASHION</v>
      </c>
      <c r="F84" s="113">
        <f>'VZOR 1'!F99</f>
        <v>6204430000</v>
      </c>
      <c r="G84" s="113" t="str">
        <f>'VZOR 1'!G99</f>
        <v>POLAND</v>
      </c>
      <c r="H84" s="113"/>
      <c r="I84" s="113"/>
      <c r="J84" s="113"/>
      <c r="K84" s="113" t="str">
        <f>'VZOR 1'!H99</f>
        <v>pcs</v>
      </c>
      <c r="L84" s="113">
        <f>'VZOR 1'!I99</f>
        <v>2</v>
      </c>
      <c r="M84" s="113">
        <f>'VZOR 1'!J99</f>
        <v>6.45</v>
      </c>
      <c r="N84" s="113">
        <f>'VZOR 1'!K99</f>
        <v>12.9</v>
      </c>
      <c r="O84" s="113">
        <f>'VZOR 1'!L99</f>
        <v>0.89922480620155043</v>
      </c>
      <c r="P84" s="113">
        <f>'VZOR 1'!M99</f>
        <v>0.65</v>
      </c>
      <c r="Q84" s="113">
        <f>'VZOR 1'!N99</f>
        <v>1.3</v>
      </c>
      <c r="R84" s="113" t="str">
        <f>'VZOR 1'!O99</f>
        <v>package</v>
      </c>
      <c r="S84" s="113" t="str">
        <f>'VZOR 1'!P99</f>
        <v>part</v>
      </c>
      <c r="T84" s="113">
        <f>'VZOR 1'!Q99</f>
        <v>0.56999999999999995</v>
      </c>
      <c r="U84" s="113">
        <f>'VZOR 1'!R99</f>
        <v>0.6</v>
      </c>
      <c r="V84" s="243" t="str">
        <f>VLOOKUP(F84,'[2]01-97'!$B$2:$E$12247,4,0)</f>
        <v>2,2 евро за 1 кг</v>
      </c>
      <c r="W84" s="117">
        <f t="shared" si="12"/>
        <v>1.3527653115380533</v>
      </c>
      <c r="X84" s="117">
        <f t="shared" si="7"/>
        <v>0.18339669286262447</v>
      </c>
      <c r="Y84" s="239">
        <f t="shared" si="8"/>
        <v>1.42</v>
      </c>
      <c r="Z84" s="239">
        <f t="shared" si="9"/>
        <v>2.84</v>
      </c>
      <c r="AA84" s="64">
        <f t="shared" si="10"/>
        <v>0.76999999999999991</v>
      </c>
      <c r="AB84" s="241"/>
      <c r="AC84" s="241"/>
      <c r="AD84" s="241"/>
    </row>
    <row r="85" spans="1:30" s="93" customFormat="1" ht="51" x14ac:dyDescent="0.2">
      <c r="A85" s="113">
        <f>'VZOR 1'!A100</f>
        <v>84</v>
      </c>
      <c r="B85" s="113" t="str">
        <f>'VZOR 1'!B100</f>
        <v>Dress Платье женское 6%ELASTAN 62%POLIAMIDE32%VISCOZE 6%эластан 62%полиамид32%вискоза   размер: 46-50, обхват груди: 92-100, рост 165-175</v>
      </c>
      <c r="C85" s="113" t="str">
        <f>'VZOR 1'!C100</f>
        <v>___</v>
      </c>
      <c r="D85" s="113" t="str">
        <f>'VZOR 1'!D100</f>
        <v>PAPARAZZI FASHION</v>
      </c>
      <c r="E85" s="113" t="str">
        <f>'VZOR 1'!E100</f>
        <v>PAPARAZZI FASHION</v>
      </c>
      <c r="F85" s="113">
        <f>'VZOR 1'!F100</f>
        <v>6204430000</v>
      </c>
      <c r="G85" s="113" t="str">
        <f>'VZOR 1'!G100</f>
        <v>POLAND</v>
      </c>
      <c r="H85" s="113"/>
      <c r="I85" s="113"/>
      <c r="J85" s="113"/>
      <c r="K85" s="113" t="str">
        <f>'VZOR 1'!H100</f>
        <v>pcs</v>
      </c>
      <c r="L85" s="113">
        <f>'VZOR 1'!I100</f>
        <v>3</v>
      </c>
      <c r="M85" s="113">
        <f>'VZOR 1'!J100</f>
        <v>7.16</v>
      </c>
      <c r="N85" s="113">
        <f>'VZOR 1'!K100</f>
        <v>21.48</v>
      </c>
      <c r="O85" s="113">
        <f>'VZOR 1'!L100</f>
        <v>0.8994413407821229</v>
      </c>
      <c r="P85" s="113">
        <f>'VZOR 1'!M100</f>
        <v>0.72</v>
      </c>
      <c r="Q85" s="113">
        <f>'VZOR 1'!N100</f>
        <v>2.16</v>
      </c>
      <c r="R85" s="113" t="str">
        <f>'VZOR 1'!O100</f>
        <v>package</v>
      </c>
      <c r="S85" s="113" t="str">
        <f>'VZOR 1'!P100</f>
        <v>part</v>
      </c>
      <c r="T85" s="113">
        <f>'VZOR 1'!Q100</f>
        <v>0.95</v>
      </c>
      <c r="U85" s="113">
        <f>'VZOR 1'!R100</f>
        <v>1</v>
      </c>
      <c r="V85" s="243" t="str">
        <f>VLOOKUP(F85,'[2]01-97'!$B$2:$E$12247,4,0)</f>
        <v>2,2 евро за 1 кг</v>
      </c>
      <c r="W85" s="117">
        <f t="shared" si="12"/>
        <v>2.2546088525634222</v>
      </c>
      <c r="X85" s="117">
        <f t="shared" si="7"/>
        <v>0.30537681881311424</v>
      </c>
      <c r="Y85" s="239">
        <f t="shared" si="8"/>
        <v>1.57</v>
      </c>
      <c r="Z85" s="239">
        <f t="shared" si="9"/>
        <v>4.71</v>
      </c>
      <c r="AA85" s="64">
        <f t="shared" si="10"/>
        <v>0.85000000000000009</v>
      </c>
      <c r="AB85" s="241"/>
      <c r="AC85" s="241"/>
      <c r="AD85" s="241"/>
    </row>
    <row r="86" spans="1:30" s="93" customFormat="1" ht="38.25" x14ac:dyDescent="0.2">
      <c r="A86" s="113">
        <f>'VZOR 1'!A101</f>
        <v>85</v>
      </c>
      <c r="B86" s="113" t="str">
        <f>'VZOR 1'!B101</f>
        <v>Dress Платье женское 80%POLYESTER 20%ELASTAN 80%полиэстер 20%эластан  размер: 46-50, обхват груди: 92-100, рост 165-175</v>
      </c>
      <c r="C86" s="113" t="str">
        <f>'VZOR 1'!C101</f>
        <v>___</v>
      </c>
      <c r="D86" s="113" t="str">
        <f>'VZOR 1'!D101</f>
        <v>PAPARAZZI FASHION</v>
      </c>
      <c r="E86" s="113" t="str">
        <f>'VZOR 1'!E101</f>
        <v>PAPARAZZI FASHION</v>
      </c>
      <c r="F86" s="113">
        <f>'VZOR 1'!F101</f>
        <v>6204430000</v>
      </c>
      <c r="G86" s="113" t="str">
        <f>'VZOR 1'!G101</f>
        <v>POLAND</v>
      </c>
      <c r="H86" s="113"/>
      <c r="I86" s="113"/>
      <c r="J86" s="113"/>
      <c r="K86" s="113" t="str">
        <f>'VZOR 1'!H101</f>
        <v>pcs</v>
      </c>
      <c r="L86" s="113">
        <f>'VZOR 1'!I101</f>
        <v>4</v>
      </c>
      <c r="M86" s="113">
        <f>'VZOR 1'!J101</f>
        <v>5.37</v>
      </c>
      <c r="N86" s="113">
        <f>'VZOR 1'!K101</f>
        <v>21.48</v>
      </c>
      <c r="O86" s="113">
        <f>'VZOR 1'!L101</f>
        <v>0.8994413407821229</v>
      </c>
      <c r="P86" s="113">
        <f>'VZOR 1'!M101</f>
        <v>0.54</v>
      </c>
      <c r="Q86" s="113">
        <f>'VZOR 1'!N101</f>
        <v>2.16</v>
      </c>
      <c r="R86" s="113" t="str">
        <f>'VZOR 1'!O101</f>
        <v>package</v>
      </c>
      <c r="S86" s="113" t="str">
        <f>'VZOR 1'!P101</f>
        <v>part</v>
      </c>
      <c r="T86" s="113">
        <f>'VZOR 1'!Q101</f>
        <v>0.95</v>
      </c>
      <c r="U86" s="113">
        <f>'VZOR 1'!R101</f>
        <v>1</v>
      </c>
      <c r="V86" s="243" t="str">
        <f>VLOOKUP(F86,'[2]01-97'!$B$2:$E$12247,4,0)</f>
        <v>2,2 евро за 1 кг</v>
      </c>
      <c r="W86" s="117">
        <f t="shared" si="12"/>
        <v>2.2546088525634222</v>
      </c>
      <c r="X86" s="117">
        <f t="shared" si="7"/>
        <v>0.30537681881311424</v>
      </c>
      <c r="Y86" s="239">
        <f t="shared" si="8"/>
        <v>1.18</v>
      </c>
      <c r="Z86" s="239">
        <f t="shared" si="9"/>
        <v>4.72</v>
      </c>
      <c r="AA86" s="64">
        <f t="shared" si="10"/>
        <v>0.6399999999999999</v>
      </c>
      <c r="AB86" s="241"/>
      <c r="AC86" s="241"/>
      <c r="AD86" s="241"/>
    </row>
    <row r="87" spans="1:30" s="93" customFormat="1" ht="38.25" x14ac:dyDescent="0.2">
      <c r="A87" s="113">
        <f>'VZOR 1'!A102</f>
        <v>86</v>
      </c>
      <c r="B87" s="113" t="str">
        <f>'VZOR 1'!B102</f>
        <v>Dress Платье женское 80% POLIESTER, 20% ELASTAN 80% полиэстер, 20% эластан  размер: 46-50, обхват груди: 92-100, рост 165-175</v>
      </c>
      <c r="C87" s="113" t="str">
        <f>'VZOR 1'!C102</f>
        <v>___</v>
      </c>
      <c r="D87" s="113" t="str">
        <f>'VZOR 1'!D102</f>
        <v>PAPARAZZI FASHION</v>
      </c>
      <c r="E87" s="113" t="str">
        <f>'VZOR 1'!E102</f>
        <v>PAPARAZZI FASHION</v>
      </c>
      <c r="F87" s="113">
        <f>'VZOR 1'!F102</f>
        <v>6204430000</v>
      </c>
      <c r="G87" s="113" t="str">
        <f>'VZOR 1'!G102</f>
        <v>POLAND</v>
      </c>
      <c r="H87" s="113"/>
      <c r="I87" s="113"/>
      <c r="J87" s="113"/>
      <c r="K87" s="113" t="str">
        <f>'VZOR 1'!H102</f>
        <v>pcs</v>
      </c>
      <c r="L87" s="113">
        <f>'VZOR 1'!I102</f>
        <v>5</v>
      </c>
      <c r="M87" s="113">
        <f>'VZOR 1'!J102</f>
        <v>6.02</v>
      </c>
      <c r="N87" s="113">
        <f>'VZOR 1'!K102</f>
        <v>30.1</v>
      </c>
      <c r="O87" s="113">
        <f>'VZOR 1'!L102</f>
        <v>0.90033222591362128</v>
      </c>
      <c r="P87" s="113">
        <f>'VZOR 1'!M102</f>
        <v>0.6</v>
      </c>
      <c r="Q87" s="113">
        <f>'VZOR 1'!N102</f>
        <v>3</v>
      </c>
      <c r="R87" s="113" t="str">
        <f>'VZOR 1'!O102</f>
        <v>package</v>
      </c>
      <c r="S87" s="113" t="str">
        <f>'VZOR 1'!P102</f>
        <v>part</v>
      </c>
      <c r="T87" s="113">
        <f>'VZOR 1'!Q102</f>
        <v>1.33</v>
      </c>
      <c r="U87" s="113">
        <f>'VZOR 1'!R102</f>
        <v>1.4</v>
      </c>
      <c r="V87" s="243" t="str">
        <f>VLOOKUP(F87,'[2]01-97'!$B$2:$E$12247,4,0)</f>
        <v>2,2 евро за 1 кг</v>
      </c>
      <c r="W87" s="117">
        <f t="shared" si="12"/>
        <v>3.1564523935887916</v>
      </c>
      <c r="X87" s="117">
        <f t="shared" si="7"/>
        <v>0.42792561667945711</v>
      </c>
      <c r="Y87" s="239">
        <f t="shared" si="8"/>
        <v>1.32</v>
      </c>
      <c r="Z87" s="239">
        <f t="shared" si="9"/>
        <v>6.6</v>
      </c>
      <c r="AA87" s="64">
        <f t="shared" si="10"/>
        <v>0.72000000000000008</v>
      </c>
      <c r="AB87" s="241"/>
      <c r="AC87" s="241"/>
      <c r="AD87" s="241"/>
    </row>
    <row r="88" spans="1:30" s="93" customFormat="1" ht="38.25" x14ac:dyDescent="0.2">
      <c r="A88" s="113">
        <f>'VZOR 1'!A103</f>
        <v>87</v>
      </c>
      <c r="B88" s="113" t="str">
        <f>'VZOR 1'!B103</f>
        <v>Dress Платье женское 80%POLYESTER 20%ELASTAN 80%полиэстер 20%эластан  размер: 46-50, обхват груди: 92-100, рост 165-175</v>
      </c>
      <c r="C88" s="113" t="str">
        <f>'VZOR 1'!C103</f>
        <v>___</v>
      </c>
      <c r="D88" s="113" t="str">
        <f>'VZOR 1'!D103</f>
        <v>PAPARAZZI FASHION</v>
      </c>
      <c r="E88" s="113" t="str">
        <f>'VZOR 1'!E103</f>
        <v>PAPARAZZI FASHION</v>
      </c>
      <c r="F88" s="113">
        <f>'VZOR 1'!F103</f>
        <v>6204430000</v>
      </c>
      <c r="G88" s="113" t="str">
        <f>'VZOR 1'!G103</f>
        <v>POLAND</v>
      </c>
      <c r="H88" s="113"/>
      <c r="I88" s="113"/>
      <c r="J88" s="113"/>
      <c r="K88" s="113" t="str">
        <f>'VZOR 1'!H103</f>
        <v>pcs</v>
      </c>
      <c r="L88" s="113">
        <f>'VZOR 1'!I103</f>
        <v>5</v>
      </c>
      <c r="M88" s="113">
        <f>'VZOR 1'!J103</f>
        <v>4.3</v>
      </c>
      <c r="N88" s="113">
        <f>'VZOR 1'!K103</f>
        <v>21.5</v>
      </c>
      <c r="O88" s="113">
        <f>'VZOR 1'!L103</f>
        <v>0.9</v>
      </c>
      <c r="P88" s="113">
        <f>'VZOR 1'!M103</f>
        <v>0.43</v>
      </c>
      <c r="Q88" s="113">
        <f>'VZOR 1'!N103</f>
        <v>2.15</v>
      </c>
      <c r="R88" s="113" t="str">
        <f>'VZOR 1'!O103</f>
        <v>package</v>
      </c>
      <c r="S88" s="113" t="str">
        <f>'VZOR 1'!P103</f>
        <v>part</v>
      </c>
      <c r="T88" s="113">
        <f>'VZOR 1'!Q103</f>
        <v>0.95</v>
      </c>
      <c r="U88" s="113">
        <f>'VZOR 1'!R103</f>
        <v>1</v>
      </c>
      <c r="V88" s="243" t="str">
        <f>VLOOKUP(F88,'[2]01-97'!$B$2:$E$12247,4,0)</f>
        <v>2,2 евро за 1 кг</v>
      </c>
      <c r="W88" s="117">
        <f t="shared" si="12"/>
        <v>2.2546088525634222</v>
      </c>
      <c r="X88" s="117">
        <f t="shared" si="7"/>
        <v>0.30566115477104078</v>
      </c>
      <c r="Y88" s="239">
        <f t="shared" si="8"/>
        <v>0.94</v>
      </c>
      <c r="Z88" s="239">
        <f t="shared" si="9"/>
        <v>4.7</v>
      </c>
      <c r="AA88" s="64">
        <f t="shared" si="10"/>
        <v>0.51</v>
      </c>
      <c r="AB88" s="241"/>
      <c r="AC88" s="241"/>
      <c r="AD88" s="241"/>
    </row>
    <row r="89" spans="1:30" s="93" customFormat="1" ht="51" x14ac:dyDescent="0.2">
      <c r="A89" s="113">
        <f>'VZOR 1'!A104</f>
        <v>88</v>
      </c>
      <c r="B89" s="113" t="str">
        <f>'VZOR 1'!B104</f>
        <v>Dress Платье женское 62% POLIAMIDE, 32% VISCOSE, 6% ELASTAN 62% полиамид, 32% вискоза, 6% эластан  размер: 46-50, обхват груди: 92-100, рост 165-175</v>
      </c>
      <c r="C89" s="113" t="str">
        <f>'VZOR 1'!C104</f>
        <v>___</v>
      </c>
      <c r="D89" s="113" t="str">
        <f>'VZOR 1'!D104</f>
        <v>PAPARAZZI FASHION</v>
      </c>
      <c r="E89" s="113" t="str">
        <f>'VZOR 1'!E104</f>
        <v>PAPARAZZI FASHION</v>
      </c>
      <c r="F89" s="113">
        <f>'VZOR 1'!F104</f>
        <v>6204430000</v>
      </c>
      <c r="G89" s="113" t="str">
        <f>'VZOR 1'!G104</f>
        <v>POLAND</v>
      </c>
      <c r="H89" s="113"/>
      <c r="I89" s="113"/>
      <c r="J89" s="113"/>
      <c r="K89" s="113" t="str">
        <f>'VZOR 1'!H104</f>
        <v>pcs</v>
      </c>
      <c r="L89" s="113">
        <f>'VZOR 1'!I104</f>
        <v>7</v>
      </c>
      <c r="M89" s="113">
        <f>'VZOR 1'!J104</f>
        <v>9.2099999999999991</v>
      </c>
      <c r="N89" s="113">
        <f>'VZOR 1'!K104</f>
        <v>64.47</v>
      </c>
      <c r="O89" s="113">
        <f>'VZOR 1'!L104</f>
        <v>0.90010857763300756</v>
      </c>
      <c r="P89" s="113">
        <f>'VZOR 1'!M104</f>
        <v>0.92</v>
      </c>
      <c r="Q89" s="113">
        <f>'VZOR 1'!N104</f>
        <v>6.44</v>
      </c>
      <c r="R89" s="113" t="str">
        <f>'VZOR 1'!O104</f>
        <v>package</v>
      </c>
      <c r="S89" s="113" t="str">
        <f>'VZOR 1'!P104</f>
        <v>part</v>
      </c>
      <c r="T89" s="113">
        <f>'VZOR 1'!Q104</f>
        <v>2.85</v>
      </c>
      <c r="U89" s="113">
        <f>'VZOR 1'!R104</f>
        <v>3</v>
      </c>
      <c r="V89" s="243" t="str">
        <f>VLOOKUP(F89,'[2]01-97'!$B$2:$E$12247,4,0)</f>
        <v>2,2 евро за 1 кг</v>
      </c>
      <c r="W89" s="117">
        <f t="shared" si="12"/>
        <v>6.7638265576902672</v>
      </c>
      <c r="X89" s="117">
        <f t="shared" si="7"/>
        <v>0.91655696037623258</v>
      </c>
      <c r="Y89" s="239">
        <f t="shared" si="8"/>
        <v>2.02</v>
      </c>
      <c r="Z89" s="239">
        <f t="shared" si="9"/>
        <v>14.14</v>
      </c>
      <c r="AA89" s="64">
        <f t="shared" si="10"/>
        <v>1.1000000000000001</v>
      </c>
      <c r="AB89" s="241"/>
      <c r="AC89" s="241"/>
      <c r="AD89" s="241"/>
    </row>
    <row r="90" spans="1:30" s="93" customFormat="1" ht="38.25" x14ac:dyDescent="0.2">
      <c r="A90" s="113">
        <f>'VZOR 1'!A105</f>
        <v>89</v>
      </c>
      <c r="B90" s="113" t="str">
        <f>'VZOR 1'!B105</f>
        <v>Dress Платье женское 60%POLYSTER 40% ELASTAN 60%полиэстер 40% эластан  размер: 46-50, обхват груди: 92-100, рост 165-175</v>
      </c>
      <c r="C90" s="113" t="str">
        <f>'VZOR 1'!C105</f>
        <v>___</v>
      </c>
      <c r="D90" s="113" t="str">
        <f>'VZOR 1'!D105</f>
        <v>PAPARAZZI FASHION</v>
      </c>
      <c r="E90" s="113" t="str">
        <f>'VZOR 1'!E105</f>
        <v>PAPARAZZI FASHION</v>
      </c>
      <c r="F90" s="113">
        <f>'VZOR 1'!F105</f>
        <v>6204430000</v>
      </c>
      <c r="G90" s="113" t="str">
        <f>'VZOR 1'!G105</f>
        <v>POLAND</v>
      </c>
      <c r="H90" s="113"/>
      <c r="I90" s="113"/>
      <c r="J90" s="113"/>
      <c r="K90" s="113" t="str">
        <f>'VZOR 1'!H105</f>
        <v>pcs</v>
      </c>
      <c r="L90" s="113">
        <f>'VZOR 1'!I105</f>
        <v>9</v>
      </c>
      <c r="M90" s="113">
        <f>'VZOR 1'!J105</f>
        <v>7.16</v>
      </c>
      <c r="N90" s="113">
        <f>'VZOR 1'!K105</f>
        <v>64.44</v>
      </c>
      <c r="O90" s="113">
        <f>'VZOR 1'!L105</f>
        <v>0.8994413407821229</v>
      </c>
      <c r="P90" s="113">
        <f>'VZOR 1'!M105</f>
        <v>0.72</v>
      </c>
      <c r="Q90" s="113">
        <f>'VZOR 1'!N105</f>
        <v>6.48</v>
      </c>
      <c r="R90" s="113" t="str">
        <f>'VZOR 1'!O105</f>
        <v>package</v>
      </c>
      <c r="S90" s="113" t="str">
        <f>'VZOR 1'!P105</f>
        <v>part</v>
      </c>
      <c r="T90" s="113">
        <f>'VZOR 1'!Q105</f>
        <v>2.85</v>
      </c>
      <c r="U90" s="113">
        <f>'VZOR 1'!R105</f>
        <v>3</v>
      </c>
      <c r="V90" s="243" t="str">
        <f>VLOOKUP(F90,'[2]01-97'!$B$2:$E$12247,4,0)</f>
        <v>2,2 евро за 1 кг</v>
      </c>
      <c r="W90" s="117">
        <f t="shared" si="12"/>
        <v>6.7638265576902672</v>
      </c>
      <c r="X90" s="117">
        <f t="shared" si="7"/>
        <v>0.91613045643934277</v>
      </c>
      <c r="Y90" s="239">
        <f t="shared" si="8"/>
        <v>1.57</v>
      </c>
      <c r="Z90" s="239">
        <f t="shared" si="9"/>
        <v>14.13</v>
      </c>
      <c r="AA90" s="64">
        <f t="shared" si="10"/>
        <v>0.85000000000000009</v>
      </c>
      <c r="AB90" s="241"/>
      <c r="AC90" s="241"/>
      <c r="AD90" s="241"/>
    </row>
    <row r="91" spans="1:30" s="93" customFormat="1" ht="51" x14ac:dyDescent="0.2">
      <c r="A91" s="113">
        <f>'VZOR 1'!A106</f>
        <v>90</v>
      </c>
      <c r="B91" s="113" t="str">
        <f>'VZOR 1'!B106</f>
        <v>Dress Платье женское 62% POLIAMIDE, 32% VISCOSE, 6% ELASTAN 62% полиамид, 32% вискоза, 6% эластан  размер: 46-50, обхват груди: 92-100, рост 165-175</v>
      </c>
      <c r="C91" s="113" t="str">
        <f>'VZOR 1'!C106</f>
        <v>___</v>
      </c>
      <c r="D91" s="113" t="str">
        <f>'VZOR 1'!D106</f>
        <v>PAPARAZZI FASHION</v>
      </c>
      <c r="E91" s="113" t="str">
        <f>'VZOR 1'!E106</f>
        <v>PAPARAZZI FASHION</v>
      </c>
      <c r="F91" s="113">
        <f>'VZOR 1'!F106</f>
        <v>6204430000</v>
      </c>
      <c r="G91" s="113" t="str">
        <f>'VZOR 1'!G106</f>
        <v>POLAND</v>
      </c>
      <c r="H91" s="113"/>
      <c r="I91" s="113"/>
      <c r="J91" s="113"/>
      <c r="K91" s="113" t="str">
        <f>'VZOR 1'!H106</f>
        <v>pcs</v>
      </c>
      <c r="L91" s="113">
        <f>'VZOR 1'!I106</f>
        <v>15</v>
      </c>
      <c r="M91" s="113">
        <f>'VZOR 1'!J106</f>
        <v>7.16</v>
      </c>
      <c r="N91" s="113">
        <f>'VZOR 1'!K106</f>
        <v>107.4</v>
      </c>
      <c r="O91" s="113">
        <f>'VZOR 1'!L106</f>
        <v>0.8994413407821229</v>
      </c>
      <c r="P91" s="113">
        <f>'VZOR 1'!M106</f>
        <v>0.72</v>
      </c>
      <c r="Q91" s="113">
        <f>'VZOR 1'!N106</f>
        <v>10.8</v>
      </c>
      <c r="R91" s="113" t="str">
        <f>'VZOR 1'!O106</f>
        <v>package</v>
      </c>
      <c r="S91" s="113">
        <f>'VZOR 1'!P106</f>
        <v>1</v>
      </c>
      <c r="T91" s="113">
        <f>'VZOR 1'!Q106</f>
        <v>4.75</v>
      </c>
      <c r="U91" s="113">
        <f>'VZOR 1'!R106</f>
        <v>5</v>
      </c>
      <c r="V91" s="243" t="str">
        <f>VLOOKUP(F91,'[2]01-97'!$B$2:$E$12247,4,0)</f>
        <v>2,2 евро за 1 кг</v>
      </c>
      <c r="W91" s="117">
        <f t="shared" si="12"/>
        <v>11.273044262817113</v>
      </c>
      <c r="X91" s="117">
        <f t="shared" si="7"/>
        <v>1.5268840940655712</v>
      </c>
      <c r="Y91" s="239">
        <f t="shared" si="8"/>
        <v>1.57</v>
      </c>
      <c r="Z91" s="239">
        <f t="shared" si="9"/>
        <v>23.55</v>
      </c>
      <c r="AA91" s="64">
        <f t="shared" si="10"/>
        <v>0.85000000000000009</v>
      </c>
      <c r="AB91" s="241"/>
      <c r="AC91" s="241"/>
      <c r="AD91" s="241"/>
    </row>
    <row r="92" spans="1:30" s="93" customFormat="1" ht="38.25" x14ac:dyDescent="0.2">
      <c r="A92" s="113">
        <f>'VZOR 1'!A107</f>
        <v>91</v>
      </c>
      <c r="B92" s="113" t="str">
        <f>'VZOR 1'!B107</f>
        <v>Dress Платье женское 95%POLYESTER 5%ELASTAN 95%полиэстер 5%эластан  размер: 46-50, обхват груди: 92-100, рост 165-175</v>
      </c>
      <c r="C92" s="113" t="str">
        <f>'VZOR 1'!C107</f>
        <v>___</v>
      </c>
      <c r="D92" s="113" t="str">
        <f>'VZOR 1'!D107</f>
        <v>PAPARAZZI FASHION</v>
      </c>
      <c r="E92" s="113" t="str">
        <f>'VZOR 1'!E107</f>
        <v>PAPARAZZI FASHION</v>
      </c>
      <c r="F92" s="113">
        <f>'VZOR 1'!F107</f>
        <v>6204430000</v>
      </c>
      <c r="G92" s="113" t="str">
        <f>'VZOR 1'!G107</f>
        <v>POLAND</v>
      </c>
      <c r="H92" s="113"/>
      <c r="I92" s="113"/>
      <c r="J92" s="113"/>
      <c r="K92" s="113" t="str">
        <f>'VZOR 1'!H107</f>
        <v>pcs</v>
      </c>
      <c r="L92" s="113">
        <f>'VZOR 1'!I107</f>
        <v>19</v>
      </c>
      <c r="M92" s="113">
        <f>'VZOR 1'!J107</f>
        <v>5.65</v>
      </c>
      <c r="N92" s="113">
        <f>'VZOR 1'!K107</f>
        <v>107.35</v>
      </c>
      <c r="O92" s="113">
        <f>'VZOR 1'!L107</f>
        <v>0.89911504424778765</v>
      </c>
      <c r="P92" s="113">
        <f>'VZOR 1'!M107</f>
        <v>0.56999999999999995</v>
      </c>
      <c r="Q92" s="113">
        <f>'VZOR 1'!N107</f>
        <v>10.83</v>
      </c>
      <c r="R92" s="113" t="str">
        <f>'VZOR 1'!O107</f>
        <v>package</v>
      </c>
      <c r="S92" s="113" t="str">
        <f>'VZOR 1'!P107</f>
        <v>part</v>
      </c>
      <c r="T92" s="113">
        <f>'VZOR 1'!Q107</f>
        <v>4.75</v>
      </c>
      <c r="U92" s="113">
        <f>'VZOR 1'!R107</f>
        <v>5</v>
      </c>
      <c r="V92" s="243" t="str">
        <f>VLOOKUP(F92,'[2]01-97'!$B$2:$E$12247,4,0)</f>
        <v>2,2 евро за 1 кг</v>
      </c>
      <c r="W92" s="117">
        <f t="shared" si="12"/>
        <v>11.273044262817113</v>
      </c>
      <c r="X92" s="117">
        <f t="shared" si="7"/>
        <v>1.5261732541707549</v>
      </c>
      <c r="Y92" s="239">
        <f t="shared" si="8"/>
        <v>1.24</v>
      </c>
      <c r="Z92" s="239">
        <f t="shared" si="9"/>
        <v>23.56</v>
      </c>
      <c r="AA92" s="64">
        <f t="shared" si="10"/>
        <v>0.67</v>
      </c>
      <c r="AB92" s="241"/>
      <c r="AC92" s="241"/>
      <c r="AD92" s="241"/>
    </row>
    <row r="93" spans="1:30" s="93" customFormat="1" ht="51" x14ac:dyDescent="0.2">
      <c r="A93" s="113">
        <f>'VZOR 1'!A108</f>
        <v>92</v>
      </c>
      <c r="B93" s="113" t="str">
        <f>'VZOR 1'!B108</f>
        <v>Dress Платье женское 6%ELASTAN 62%POLIAMIDE32%VISCOZE 6%эластан 62%полиамид32%вискоза   размер: 46-50, обхват груди: 92-100, рост 165-175</v>
      </c>
      <c r="C93" s="113" t="str">
        <f>'VZOR 1'!C108</f>
        <v>___</v>
      </c>
      <c r="D93" s="113" t="str">
        <f>'VZOR 1'!D108</f>
        <v>PAPARAZZI FASHION</v>
      </c>
      <c r="E93" s="113" t="str">
        <f>'VZOR 1'!E108</f>
        <v>PAPARAZZI FASHION</v>
      </c>
      <c r="F93" s="113">
        <f>'VZOR 1'!F108</f>
        <v>6204430000</v>
      </c>
      <c r="G93" s="113" t="str">
        <f>'VZOR 1'!G108</f>
        <v>POLAND</v>
      </c>
      <c r="H93" s="113"/>
      <c r="I93" s="113"/>
      <c r="J93" s="113"/>
      <c r="K93" s="113" t="str">
        <f>'VZOR 1'!H108</f>
        <v>pcs</v>
      </c>
      <c r="L93" s="113">
        <f>'VZOR 1'!I108</f>
        <v>31</v>
      </c>
      <c r="M93" s="113">
        <f>'VZOR 1'!J108</f>
        <v>6.24</v>
      </c>
      <c r="N93" s="113">
        <f>'VZOR 1'!K108</f>
        <v>193.44</v>
      </c>
      <c r="O93" s="113">
        <f>'VZOR 1'!L108</f>
        <v>0.90064102564102566</v>
      </c>
      <c r="P93" s="113">
        <f>'VZOR 1'!M108</f>
        <v>0.62</v>
      </c>
      <c r="Q93" s="113">
        <f>'VZOR 1'!N108</f>
        <v>19.22</v>
      </c>
      <c r="R93" s="113" t="str">
        <f>'VZOR 1'!O108</f>
        <v>package</v>
      </c>
      <c r="S93" s="113">
        <f>'VZOR 1'!P108</f>
        <v>1</v>
      </c>
      <c r="T93" s="113">
        <f>'VZOR 1'!Q108</f>
        <v>8.5500000000000007</v>
      </c>
      <c r="U93" s="113">
        <f>'VZOR 1'!R108</f>
        <v>9</v>
      </c>
      <c r="V93" s="243" t="str">
        <f>VLOOKUP(F93,'[2]01-97'!$B$2:$E$12247,4,0)</f>
        <v>2,2 евро за 1 кг</v>
      </c>
      <c r="W93" s="117">
        <f t="shared" si="12"/>
        <v>20.291479673070803</v>
      </c>
      <c r="X93" s="117">
        <f t="shared" si="7"/>
        <v>2.7500973850655877</v>
      </c>
      <c r="Y93" s="239">
        <f t="shared" si="8"/>
        <v>1.36</v>
      </c>
      <c r="Z93" s="239">
        <f t="shared" si="9"/>
        <v>42.16</v>
      </c>
      <c r="AA93" s="64">
        <f t="shared" si="10"/>
        <v>0.7400000000000001</v>
      </c>
      <c r="AB93" s="241"/>
      <c r="AC93" s="241"/>
      <c r="AD93" s="241"/>
    </row>
    <row r="94" spans="1:30" s="93" customFormat="1" ht="38.25" x14ac:dyDescent="0.2">
      <c r="A94" s="113">
        <f>'VZOR 1'!A109</f>
        <v>93</v>
      </c>
      <c r="B94" s="113" t="str">
        <f>'VZOR 1'!B109</f>
        <v>Dress Платье женское 5%POLYESTER 95%VISCOZE 5%полиэстер 95%вискоза  размер: 46-50, обхват груди: 92-100, рост 165-175</v>
      </c>
      <c r="C94" s="113" t="str">
        <f>'VZOR 1'!C109</f>
        <v>___</v>
      </c>
      <c r="D94" s="113" t="str">
        <f>'VZOR 1'!D109</f>
        <v>EVANTEX</v>
      </c>
      <c r="E94" s="113" t="str">
        <f>'VZOR 1'!E109</f>
        <v>EVANTEX</v>
      </c>
      <c r="F94" s="113">
        <f>'VZOR 1'!F109</f>
        <v>6204440000</v>
      </c>
      <c r="G94" s="113" t="str">
        <f>'VZOR 1'!G109</f>
        <v>POLAND</v>
      </c>
      <c r="H94" s="113"/>
      <c r="I94" s="113"/>
      <c r="J94" s="113"/>
      <c r="K94" s="113" t="str">
        <f>'VZOR 1'!H109</f>
        <v>pcs</v>
      </c>
      <c r="L94" s="113">
        <f>'VZOR 1'!I109</f>
        <v>9</v>
      </c>
      <c r="M94" s="113">
        <f>'VZOR 1'!J109</f>
        <v>2.4099999999999997</v>
      </c>
      <c r="N94" s="113">
        <f>'VZOR 1'!K109</f>
        <v>21.69</v>
      </c>
      <c r="O94" s="113">
        <f>'VZOR 1'!L109</f>
        <v>0.90041493775933612</v>
      </c>
      <c r="P94" s="113">
        <f>'VZOR 1'!M109</f>
        <v>0.24</v>
      </c>
      <c r="Q94" s="113">
        <f>'VZOR 1'!N109</f>
        <v>2.16</v>
      </c>
      <c r="R94" s="113" t="str">
        <f>'VZOR 1'!O109</f>
        <v>package</v>
      </c>
      <c r="S94" s="113" t="str">
        <f>'VZOR 1'!P109</f>
        <v>part</v>
      </c>
      <c r="T94" s="113">
        <f>'VZOR 1'!Q109</f>
        <v>0.95</v>
      </c>
      <c r="U94" s="113">
        <f>'VZOR 1'!R109</f>
        <v>1</v>
      </c>
      <c r="V94" s="243" t="str">
        <f>VLOOKUP(F94,'[2]01-97'!$B$2:$E$12247,4,0)</f>
        <v>2,2 евро за 1 кг</v>
      </c>
      <c r="W94" s="117">
        <f t="shared" si="12"/>
        <v>2.2546088525634222</v>
      </c>
      <c r="X94" s="117">
        <f t="shared" si="7"/>
        <v>0.30836234637134302</v>
      </c>
      <c r="Y94" s="239">
        <f t="shared" si="8"/>
        <v>0.52</v>
      </c>
      <c r="Z94" s="239">
        <f t="shared" si="9"/>
        <v>4.68</v>
      </c>
      <c r="AA94" s="64">
        <f t="shared" si="10"/>
        <v>0.28000000000000003</v>
      </c>
      <c r="AB94" s="241"/>
      <c r="AC94" s="241"/>
      <c r="AD94" s="241"/>
    </row>
    <row r="95" spans="1:30" s="93" customFormat="1" ht="38.25" x14ac:dyDescent="0.2">
      <c r="A95" s="113">
        <f>'VZOR 1'!A110</f>
        <v>94</v>
      </c>
      <c r="B95" s="113" t="str">
        <f>'VZOR 1'!B110</f>
        <v>Dress Платье женское 100% VISCOSE 100% вискоза  размер: 46-50, обхват груди: 92-100, рост 165-175</v>
      </c>
      <c r="C95" s="113" t="str">
        <f>'VZOR 1'!C110</f>
        <v>___</v>
      </c>
      <c r="D95" s="113" t="str">
        <f>'VZOR 1'!D110</f>
        <v>ALMAX FASHION</v>
      </c>
      <c r="E95" s="113" t="str">
        <f>'VZOR 1'!E110</f>
        <v>ALMAX FASHION</v>
      </c>
      <c r="F95" s="113">
        <f>'VZOR 1'!F110</f>
        <v>6204440000</v>
      </c>
      <c r="G95" s="113" t="str">
        <f>'VZOR 1'!G110</f>
        <v>POLAND</v>
      </c>
      <c r="H95" s="113"/>
      <c r="I95" s="113"/>
      <c r="J95" s="113"/>
      <c r="K95" s="113" t="str">
        <f>'VZOR 1'!H110</f>
        <v>pcs</v>
      </c>
      <c r="L95" s="113">
        <f>'VZOR 1'!I110</f>
        <v>12</v>
      </c>
      <c r="M95" s="113">
        <f>'VZOR 1'!J110</f>
        <v>3.6199999999999997</v>
      </c>
      <c r="N95" s="113">
        <f>'VZOR 1'!K110</f>
        <v>43.44</v>
      </c>
      <c r="O95" s="113">
        <f>'VZOR 1'!L110</f>
        <v>0.90055248618784534</v>
      </c>
      <c r="P95" s="113">
        <f>'VZOR 1'!M110</f>
        <v>0.36</v>
      </c>
      <c r="Q95" s="113">
        <f>'VZOR 1'!N110</f>
        <v>4.32</v>
      </c>
      <c r="R95" s="113" t="str">
        <f>'VZOR 1'!O110</f>
        <v>package</v>
      </c>
      <c r="S95" s="113" t="str">
        <f>'VZOR 1'!P110</f>
        <v>part</v>
      </c>
      <c r="T95" s="113">
        <f>'VZOR 1'!Q110</f>
        <v>1.9</v>
      </c>
      <c r="U95" s="113">
        <f>'VZOR 1'!R110</f>
        <v>2</v>
      </c>
      <c r="V95" s="243" t="str">
        <f>VLOOKUP(F95,'[2]01-97'!$B$2:$E$12247,4,0)</f>
        <v>2,2 евро за 1 кг</v>
      </c>
      <c r="W95" s="117">
        <f t="shared" si="12"/>
        <v>4.5092177051268445</v>
      </c>
      <c r="X95" s="117">
        <f t="shared" si="7"/>
        <v>0.61757770061646566</v>
      </c>
      <c r="Y95" s="239">
        <f t="shared" si="8"/>
        <v>0.79</v>
      </c>
      <c r="Z95" s="239">
        <f t="shared" si="9"/>
        <v>9.48</v>
      </c>
      <c r="AA95" s="64">
        <f t="shared" si="10"/>
        <v>0.43000000000000005</v>
      </c>
      <c r="AB95" s="241"/>
      <c r="AC95" s="241"/>
      <c r="AD95" s="241"/>
    </row>
    <row r="96" spans="1:30" s="93" customFormat="1" ht="25.5" x14ac:dyDescent="0.2">
      <c r="A96" s="113">
        <f>'VZOR 1'!A111</f>
        <v>95</v>
      </c>
      <c r="B96" s="113" t="str">
        <f>'VZOR 1'!B111</f>
        <v>Dress Платье женское 100% LYOCEL 100% лиосел  размер: 46-50, обхват груди: 92-100, рост 165-175</v>
      </c>
      <c r="C96" s="113" t="str">
        <f>'VZOR 1'!C111</f>
        <v>___</v>
      </c>
      <c r="D96" s="113" t="str">
        <f>'VZOR 1'!D111</f>
        <v>PLANET</v>
      </c>
      <c r="E96" s="113" t="str">
        <f>'VZOR 1'!E111</f>
        <v>PLANET</v>
      </c>
      <c r="F96" s="113">
        <f>'VZOR 1'!F111</f>
        <v>6204440000</v>
      </c>
      <c r="G96" s="113" t="str">
        <f>'VZOR 1'!G111</f>
        <v>ITALY</v>
      </c>
      <c r="H96" s="113"/>
      <c r="I96" s="113"/>
      <c r="J96" s="113"/>
      <c r="K96" s="113" t="str">
        <f>'VZOR 1'!H111</f>
        <v>pcs</v>
      </c>
      <c r="L96" s="113">
        <f>'VZOR 1'!I111</f>
        <v>16</v>
      </c>
      <c r="M96" s="113">
        <f>'VZOR 1'!J111</f>
        <v>13.02</v>
      </c>
      <c r="N96" s="113">
        <f>'VZOR 1'!K111</f>
        <v>208.32</v>
      </c>
      <c r="O96" s="113">
        <f>'VZOR 1'!L111</f>
        <v>0.90015360983102921</v>
      </c>
      <c r="P96" s="113">
        <f>'VZOR 1'!M111</f>
        <v>1.3</v>
      </c>
      <c r="Q96" s="113">
        <f>'VZOR 1'!N111</f>
        <v>20.8</v>
      </c>
      <c r="R96" s="113" t="str">
        <f>'VZOR 1'!O111</f>
        <v>package</v>
      </c>
      <c r="S96" s="113" t="str">
        <f>'VZOR 1'!P111</f>
        <v>part</v>
      </c>
      <c r="T96" s="113">
        <f>'VZOR 1'!Q111</f>
        <v>7.6</v>
      </c>
      <c r="U96" s="113">
        <f>'VZOR 1'!R111</f>
        <v>8</v>
      </c>
      <c r="V96" s="243" t="str">
        <f>VLOOKUP(F96,'[2]01-97'!$B$2:$E$12247,4,0)</f>
        <v>2,2 евро за 1 кг</v>
      </c>
      <c r="W96" s="117">
        <f t="shared" si="12"/>
        <v>18.036870820507378</v>
      </c>
      <c r="X96" s="117">
        <f t="shared" si="7"/>
        <v>2.9616433377629403</v>
      </c>
      <c r="Y96" s="239">
        <f t="shared" si="8"/>
        <v>2.61</v>
      </c>
      <c r="Z96" s="239">
        <f t="shared" si="9"/>
        <v>41.76</v>
      </c>
      <c r="AA96" s="64">
        <f t="shared" si="10"/>
        <v>1.3099999999999998</v>
      </c>
      <c r="AB96" s="241"/>
      <c r="AC96" s="241"/>
      <c r="AD96" s="241"/>
    </row>
    <row r="97" spans="1:30" s="93" customFormat="1" ht="38.25" x14ac:dyDescent="0.2">
      <c r="A97" s="113">
        <f>'VZOR 1'!A112</f>
        <v>96</v>
      </c>
      <c r="B97" s="113" t="str">
        <f>'VZOR 1'!B112</f>
        <v>Dress Платье женское 4% ELASTAN, 96% VISCOSE 4% эластан, 96% вискоза  размер: 46-50, обхват груди: 92-100, рост 165-175</v>
      </c>
      <c r="C97" s="113" t="str">
        <f>'VZOR 1'!C112</f>
        <v>___</v>
      </c>
      <c r="D97" s="113" t="str">
        <f>'VZOR 1'!D112</f>
        <v>ALMAX FASHION</v>
      </c>
      <c r="E97" s="113" t="str">
        <f>'VZOR 1'!E112</f>
        <v>ALMAX FASHION</v>
      </c>
      <c r="F97" s="113">
        <f>'VZOR 1'!F112</f>
        <v>6204440000</v>
      </c>
      <c r="G97" s="113" t="str">
        <f>'VZOR 1'!G112</f>
        <v>POLAND</v>
      </c>
      <c r="H97" s="113"/>
      <c r="I97" s="113"/>
      <c r="J97" s="113"/>
      <c r="K97" s="113" t="str">
        <f>'VZOR 1'!H112</f>
        <v>pcs</v>
      </c>
      <c r="L97" s="113">
        <f>'VZOR 1'!I112</f>
        <v>40</v>
      </c>
      <c r="M97" s="113">
        <f>'VZOR 1'!J112</f>
        <v>4.34</v>
      </c>
      <c r="N97" s="113">
        <f>'VZOR 1'!K112</f>
        <v>173.6</v>
      </c>
      <c r="O97" s="113">
        <f>'VZOR 1'!L112</f>
        <v>0.90092165898617516</v>
      </c>
      <c r="P97" s="113">
        <f>'VZOR 1'!M112</f>
        <v>0.43</v>
      </c>
      <c r="Q97" s="113">
        <f>'VZOR 1'!N112</f>
        <v>17.2</v>
      </c>
      <c r="R97" s="113" t="str">
        <f>'VZOR 1'!O112</f>
        <v>package</v>
      </c>
      <c r="S97" s="113" t="str">
        <f>'VZOR 1'!P112</f>
        <v>part</v>
      </c>
      <c r="T97" s="113">
        <f>'VZOR 1'!Q112</f>
        <v>7.6</v>
      </c>
      <c r="U97" s="113">
        <f>'VZOR 1'!R112</f>
        <v>8</v>
      </c>
      <c r="V97" s="243" t="str">
        <f>VLOOKUP(F97,'[2]01-97'!$B$2:$E$12247,4,0)</f>
        <v>2,2 евро за 1 кг</v>
      </c>
      <c r="W97" s="117">
        <f t="shared" si="12"/>
        <v>18.036870820507378</v>
      </c>
      <c r="X97" s="117">
        <f t="shared" si="7"/>
        <v>2.4680361148024503</v>
      </c>
      <c r="Y97" s="239">
        <f t="shared" si="8"/>
        <v>0.94</v>
      </c>
      <c r="Z97" s="239">
        <f t="shared" si="9"/>
        <v>37.6</v>
      </c>
      <c r="AA97" s="64">
        <f t="shared" si="10"/>
        <v>0.51</v>
      </c>
      <c r="AB97" s="241"/>
      <c r="AC97" s="241"/>
      <c r="AD97" s="241"/>
    </row>
    <row r="98" spans="1:30" s="93" customFormat="1" ht="25.5" x14ac:dyDescent="0.2">
      <c r="A98" s="113">
        <f>'VZOR 1'!A113</f>
        <v>97</v>
      </c>
      <c r="B98" s="113" t="str">
        <f>'VZOR 1'!B113</f>
        <v>Dress Платье женское 100% LINO 100% лен  размер: 46-50, обхват груди: 92-100, рост 165-175</v>
      </c>
      <c r="C98" s="113" t="str">
        <f>'VZOR 1'!C113</f>
        <v>___</v>
      </c>
      <c r="D98" s="113" t="str">
        <f>'VZOR 1'!D113</f>
        <v>PLANET</v>
      </c>
      <c r="E98" s="113" t="str">
        <f>'VZOR 1'!E113</f>
        <v>PLANET</v>
      </c>
      <c r="F98" s="113">
        <f>'VZOR 1'!F113</f>
        <v>6204499000</v>
      </c>
      <c r="G98" s="113" t="str">
        <f>'VZOR 1'!G113</f>
        <v>ITALY</v>
      </c>
      <c r="H98" s="113"/>
      <c r="I98" s="113"/>
      <c r="J98" s="113"/>
      <c r="K98" s="113" t="str">
        <f>'VZOR 1'!H113</f>
        <v>pcs</v>
      </c>
      <c r="L98" s="113">
        <f>'VZOR 1'!I113</f>
        <v>9</v>
      </c>
      <c r="M98" s="113">
        <f>'VZOR 1'!J113</f>
        <v>22.21</v>
      </c>
      <c r="N98" s="113">
        <f>'VZOR 1'!K113</f>
        <v>199.89</v>
      </c>
      <c r="O98" s="113">
        <f>'VZOR 1'!L113</f>
        <v>0.90004502476362003</v>
      </c>
      <c r="P98" s="113">
        <f>'VZOR 1'!M113</f>
        <v>2.2200000000000002</v>
      </c>
      <c r="Q98" s="113">
        <f>'VZOR 1'!N113</f>
        <v>19.98</v>
      </c>
      <c r="R98" s="113" t="str">
        <f>'VZOR 1'!O113</f>
        <v>package</v>
      </c>
      <c r="S98" s="113" t="str">
        <f>'VZOR 1'!P113</f>
        <v>part</v>
      </c>
      <c r="T98" s="113">
        <f>'VZOR 1'!Q113</f>
        <v>3.3299999999999996</v>
      </c>
      <c r="U98" s="113">
        <f>'VZOR 1'!R113</f>
        <v>3.5</v>
      </c>
      <c r="V98" s="243" t="str">
        <f>VLOOKUP(F98,'[2]01-97'!$B$2:$E$12247,4,0)</f>
        <v>2,2 евро за 1 кг</v>
      </c>
      <c r="W98" s="117">
        <f t="shared" si="12"/>
        <v>7.9029973463538905</v>
      </c>
      <c r="X98" s="117">
        <f t="shared" si="7"/>
        <v>2.8417957314968993</v>
      </c>
      <c r="Y98" s="239">
        <f t="shared" si="8"/>
        <v>3.41</v>
      </c>
      <c r="Z98" s="239">
        <f t="shared" si="9"/>
        <v>30.69</v>
      </c>
      <c r="AA98" s="64">
        <f t="shared" si="10"/>
        <v>1.19</v>
      </c>
      <c r="AB98" s="241"/>
      <c r="AC98" s="241"/>
      <c r="AD98" s="241"/>
    </row>
    <row r="99" spans="1:30" s="93" customFormat="1" ht="25.5" x14ac:dyDescent="0.2">
      <c r="A99" s="113">
        <f>'VZOR 1'!A114</f>
        <v>98</v>
      </c>
      <c r="B99" s="113" t="str">
        <f>'VZOR 1'!B114</f>
        <v>Dress Платье женское 100% LINO 100% лен  размер: 46-50, обхват груди: 92-100, рост 165-175</v>
      </c>
      <c r="C99" s="113" t="str">
        <f>'VZOR 1'!C114</f>
        <v>___</v>
      </c>
      <c r="D99" s="113" t="str">
        <f>'VZOR 1'!D114</f>
        <v>MR.A</v>
      </c>
      <c r="E99" s="113" t="str">
        <f>'VZOR 1'!E114</f>
        <v>MR.A</v>
      </c>
      <c r="F99" s="113">
        <f>'VZOR 1'!F114</f>
        <v>6204499000</v>
      </c>
      <c r="G99" s="113" t="str">
        <f>'VZOR 1'!G114</f>
        <v>ITALY</v>
      </c>
      <c r="H99" s="113"/>
      <c r="I99" s="113"/>
      <c r="J99" s="113"/>
      <c r="K99" s="113" t="str">
        <f>'VZOR 1'!H114</f>
        <v>pcs</v>
      </c>
      <c r="L99" s="113">
        <f>'VZOR 1'!I114</f>
        <v>32</v>
      </c>
      <c r="M99" s="113">
        <f>'VZOR 1'!J114</f>
        <v>14.26</v>
      </c>
      <c r="N99" s="113">
        <f>'VZOR 1'!K114</f>
        <v>456.32</v>
      </c>
      <c r="O99" s="113">
        <f>'VZOR 1'!L114</f>
        <v>0.89971949509116411</v>
      </c>
      <c r="P99" s="113">
        <f>'VZOR 1'!M114</f>
        <v>1.43</v>
      </c>
      <c r="Q99" s="113">
        <f>'VZOR 1'!N114</f>
        <v>45.76</v>
      </c>
      <c r="R99" s="113" t="str">
        <f>'VZOR 1'!O114</f>
        <v>package</v>
      </c>
      <c r="S99" s="113" t="str">
        <f>'VZOR 1'!P114</f>
        <v>part</v>
      </c>
      <c r="T99" s="113">
        <f>'VZOR 1'!Q114</f>
        <v>7.6</v>
      </c>
      <c r="U99" s="113">
        <f>'VZOR 1'!R114</f>
        <v>8</v>
      </c>
      <c r="V99" s="243" t="str">
        <f>VLOOKUP(F99,'[2]01-97'!$B$2:$E$12247,4,0)</f>
        <v>2,2 евро за 1 кг</v>
      </c>
      <c r="W99" s="117">
        <f t="shared" si="12"/>
        <v>18.036870820507378</v>
      </c>
      <c r="X99" s="117">
        <f t="shared" si="7"/>
        <v>6.4874092160521553</v>
      </c>
      <c r="Y99" s="239">
        <f t="shared" si="8"/>
        <v>2.2000000000000002</v>
      </c>
      <c r="Z99" s="239">
        <f t="shared" si="9"/>
        <v>70.400000000000006</v>
      </c>
      <c r="AA99" s="64">
        <f t="shared" si="10"/>
        <v>0.77000000000000024</v>
      </c>
      <c r="AB99" s="241"/>
      <c r="AC99" s="241"/>
      <c r="AD99" s="241"/>
    </row>
    <row r="100" spans="1:30" s="93" customFormat="1" ht="25.5" x14ac:dyDescent="0.2">
      <c r="A100" s="113">
        <f>'VZOR 1'!A115</f>
        <v>99</v>
      </c>
      <c r="B100" s="113" t="str">
        <f>'VZOR 1'!B115</f>
        <v>Dress Платье женское 100% LINO 100% лен  размер: 46-50, обхват груди: 92-100, рост 165-175</v>
      </c>
      <c r="C100" s="113" t="str">
        <f>'VZOR 1'!C115</f>
        <v>___</v>
      </c>
      <c r="D100" s="113" t="str">
        <f>'VZOR 1'!D115</f>
        <v>PUROLINO</v>
      </c>
      <c r="E100" s="113" t="str">
        <f>'VZOR 1'!E115</f>
        <v>PUROLINO</v>
      </c>
      <c r="F100" s="113">
        <f>'VZOR 1'!F115</f>
        <v>6204499000</v>
      </c>
      <c r="G100" s="113" t="str">
        <f>'VZOR 1'!G115</f>
        <v>ITALY</v>
      </c>
      <c r="H100" s="113"/>
      <c r="I100" s="113"/>
      <c r="J100" s="113"/>
      <c r="K100" s="113" t="str">
        <f>'VZOR 1'!H115</f>
        <v>pcs</v>
      </c>
      <c r="L100" s="113">
        <f>'VZOR 1'!I115</f>
        <v>39</v>
      </c>
      <c r="M100" s="113">
        <f>'VZOR 1'!J115</f>
        <v>18.290000000000003</v>
      </c>
      <c r="N100" s="113">
        <f>'VZOR 1'!K115</f>
        <v>713.31</v>
      </c>
      <c r="O100" s="113">
        <f>'VZOR 1'!L115</f>
        <v>0.89994532531437943</v>
      </c>
      <c r="P100" s="113">
        <f>'VZOR 1'!M115</f>
        <v>1.83</v>
      </c>
      <c r="Q100" s="113">
        <f>'VZOR 1'!N115</f>
        <v>71.37</v>
      </c>
      <c r="R100" s="113" t="str">
        <f>'VZOR 1'!O115</f>
        <v>package</v>
      </c>
      <c r="S100" s="113">
        <f>'VZOR 1'!P115</f>
        <v>1</v>
      </c>
      <c r="T100" s="113">
        <f>'VZOR 1'!Q115</f>
        <v>11.879999999999999</v>
      </c>
      <c r="U100" s="113">
        <f>'VZOR 1'!R115</f>
        <v>12.5</v>
      </c>
      <c r="V100" s="243" t="str">
        <f>VLOOKUP(F100,'[2]01-97'!$B$2:$E$12247,4,0)</f>
        <v>2,2 евро за 1 кг</v>
      </c>
      <c r="W100" s="117">
        <f t="shared" si="12"/>
        <v>28.194477019424692</v>
      </c>
      <c r="X100" s="117">
        <f t="shared" si="7"/>
        <v>10.140984107429352</v>
      </c>
      <c r="Y100" s="239">
        <f t="shared" si="8"/>
        <v>2.81</v>
      </c>
      <c r="Z100" s="239">
        <f t="shared" si="9"/>
        <v>109.59</v>
      </c>
      <c r="AA100" s="64">
        <f t="shared" si="10"/>
        <v>0.98</v>
      </c>
      <c r="AB100" s="241"/>
      <c r="AC100" s="241"/>
      <c r="AD100" s="241"/>
    </row>
    <row r="101" spans="1:30" s="93" customFormat="1" ht="25.5" x14ac:dyDescent="0.2">
      <c r="A101" s="113">
        <f>'VZOR 1'!A116</f>
        <v>100</v>
      </c>
      <c r="B101" s="113" t="str">
        <f>'VZOR 1'!B116</f>
        <v>Dress Платье женское 100% LINO 100% лен  размер: 46-50, обхват груди: 92-100, рост 165-175</v>
      </c>
      <c r="C101" s="113" t="str">
        <f>'VZOR 1'!C116</f>
        <v>___</v>
      </c>
      <c r="D101" s="113" t="str">
        <f>'VZOR 1'!D116</f>
        <v>PLANET</v>
      </c>
      <c r="E101" s="113" t="str">
        <f>'VZOR 1'!E116</f>
        <v>PLANET</v>
      </c>
      <c r="F101" s="113">
        <f>'VZOR 1'!F116</f>
        <v>6204499000</v>
      </c>
      <c r="G101" s="113" t="str">
        <f>'VZOR 1'!G116</f>
        <v>ITALY</v>
      </c>
      <c r="H101" s="113"/>
      <c r="I101" s="113"/>
      <c r="J101" s="113"/>
      <c r="K101" s="113" t="str">
        <f>'VZOR 1'!H116</f>
        <v>pcs</v>
      </c>
      <c r="L101" s="113">
        <f>'VZOR 1'!I116</f>
        <v>47</v>
      </c>
      <c r="M101" s="113">
        <f>'VZOR 1'!J116</f>
        <v>12.14</v>
      </c>
      <c r="N101" s="113">
        <f>'VZOR 1'!K116</f>
        <v>570.58000000000004</v>
      </c>
      <c r="O101" s="113">
        <f>'VZOR 1'!L116</f>
        <v>0.90032948929159806</v>
      </c>
      <c r="P101" s="113">
        <f>'VZOR 1'!M116</f>
        <v>1.21</v>
      </c>
      <c r="Q101" s="113">
        <f>'VZOR 1'!N116</f>
        <v>56.87</v>
      </c>
      <c r="R101" s="113" t="str">
        <f>'VZOR 1'!O116</f>
        <v>package</v>
      </c>
      <c r="S101" s="113" t="str">
        <f>'VZOR 1'!P116</f>
        <v>part</v>
      </c>
      <c r="T101" s="113">
        <f>'VZOR 1'!Q116</f>
        <v>9.5</v>
      </c>
      <c r="U101" s="113">
        <f>'VZOR 1'!R116</f>
        <v>10</v>
      </c>
      <c r="V101" s="243" t="str">
        <f>VLOOKUP(F101,'[2]01-97'!$B$2:$E$12247,4,0)</f>
        <v>2,2 евро за 1 кг</v>
      </c>
      <c r="W101" s="117">
        <f t="shared" si="12"/>
        <v>22.546088525634225</v>
      </c>
      <c r="X101" s="117">
        <f t="shared" si="7"/>
        <v>8.111820543686532</v>
      </c>
      <c r="Y101" s="239">
        <f t="shared" si="8"/>
        <v>1.86</v>
      </c>
      <c r="Z101" s="239">
        <f t="shared" si="9"/>
        <v>87.42</v>
      </c>
      <c r="AA101" s="64">
        <f t="shared" si="10"/>
        <v>0.65000000000000013</v>
      </c>
      <c r="AB101" s="241"/>
      <c r="AC101" s="241"/>
      <c r="AD101" s="241"/>
    </row>
    <row r="102" spans="1:30" s="93" customFormat="1" ht="25.5" x14ac:dyDescent="0.2">
      <c r="A102" s="113">
        <f>'VZOR 1'!A117</f>
        <v>101</v>
      </c>
      <c r="B102" s="113" t="str">
        <f>'VZOR 1'!B117</f>
        <v>Skirt Юбка женская 100% COTTON 100% хлопок  размер: 46-50, рост 165-175</v>
      </c>
      <c r="C102" s="113" t="str">
        <f>'VZOR 1'!C117</f>
        <v>___</v>
      </c>
      <c r="D102" s="113" t="str">
        <f>'VZOR 1'!D117</f>
        <v>WIYA</v>
      </c>
      <c r="E102" s="113" t="str">
        <f>'VZOR 1'!E117</f>
        <v>WIYA</v>
      </c>
      <c r="F102" s="113">
        <f>'VZOR 1'!F117</f>
        <v>6204520000</v>
      </c>
      <c r="G102" s="113" t="str">
        <f>'VZOR 1'!G117</f>
        <v>CHINA</v>
      </c>
      <c r="H102" s="113"/>
      <c r="I102" s="113"/>
      <c r="J102" s="113"/>
      <c r="K102" s="113" t="str">
        <f>'VZOR 1'!H117</f>
        <v>pcs</v>
      </c>
      <c r="L102" s="113">
        <f>'VZOR 1'!I117</f>
        <v>13</v>
      </c>
      <c r="M102" s="113">
        <f>'VZOR 1'!J117</f>
        <v>4.6899999999999995</v>
      </c>
      <c r="N102" s="113">
        <f>'VZOR 1'!K117</f>
        <v>60.97</v>
      </c>
      <c r="O102" s="113">
        <f>'VZOR 1'!L117</f>
        <v>0.89978678038379534</v>
      </c>
      <c r="P102" s="113">
        <f>'VZOR 1'!M117</f>
        <v>0.47</v>
      </c>
      <c r="Q102" s="113">
        <f>'VZOR 1'!N117</f>
        <v>6.11</v>
      </c>
      <c r="R102" s="113" t="str">
        <f>'VZOR 1'!O117</f>
        <v>package</v>
      </c>
      <c r="S102" s="113" t="str">
        <f>'VZOR 1'!P117</f>
        <v>part</v>
      </c>
      <c r="T102" s="113">
        <f>'VZOR 1'!Q117</f>
        <v>3.8</v>
      </c>
      <c r="U102" s="113">
        <f>'VZOR 1'!R117</f>
        <v>4</v>
      </c>
      <c r="V102" s="243" t="str">
        <f>VLOOKUP(F102,'[2]01-97'!$B$2:$E$12247,4,0)</f>
        <v>2,2 евро за 1 кг</v>
      </c>
      <c r="W102" s="117">
        <f t="shared" si="12"/>
        <v>9.018435410253689</v>
      </c>
      <c r="X102" s="117">
        <f t="shared" si="7"/>
        <v>0.86679816773908636</v>
      </c>
      <c r="Y102" s="239">
        <f t="shared" si="8"/>
        <v>1.23</v>
      </c>
      <c r="Z102" s="239">
        <f t="shared" si="9"/>
        <v>15.99</v>
      </c>
      <c r="AA102" s="64">
        <f t="shared" si="10"/>
        <v>0.76</v>
      </c>
      <c r="AB102" s="241"/>
      <c r="AC102" s="241"/>
      <c r="AD102" s="241"/>
    </row>
    <row r="103" spans="1:30" s="93" customFormat="1" ht="51" x14ac:dyDescent="0.2">
      <c r="A103" s="113">
        <f>'VZOR 1'!A118</f>
        <v>102</v>
      </c>
      <c r="B103" s="113" t="str">
        <f>'VZOR 1'!B118</f>
        <v>Skirt Юбка женская 100%YOCEL 100%лиосел  размер: 46-50, рост 165-175</v>
      </c>
      <c r="C103" s="113" t="str">
        <f>'VZOR 1'!C118</f>
        <v>___</v>
      </c>
      <c r="D103" s="113" t="str">
        <f>'VZOR 1'!D118</f>
        <v>NEW COLLECTION</v>
      </c>
      <c r="E103" s="113" t="str">
        <f>'VZOR 1'!E118</f>
        <v>NEW COLLECTION</v>
      </c>
      <c r="F103" s="113">
        <f>'VZOR 1'!F118</f>
        <v>6204591000</v>
      </c>
      <c r="G103" s="113" t="str">
        <f>'VZOR 1'!G118</f>
        <v>CHINA</v>
      </c>
      <c r="H103" s="113"/>
      <c r="I103" s="113"/>
      <c r="J103" s="113"/>
      <c r="K103" s="113" t="str">
        <f>'VZOR 1'!H118</f>
        <v>pcs</v>
      </c>
      <c r="L103" s="113">
        <f>'VZOR 1'!I118</f>
        <v>20</v>
      </c>
      <c r="M103" s="113">
        <f>'VZOR 1'!J118</f>
        <v>5.2299999999999995</v>
      </c>
      <c r="N103" s="113">
        <f>'VZOR 1'!K118</f>
        <v>104.6</v>
      </c>
      <c r="O103" s="113">
        <f>'VZOR 1'!L118</f>
        <v>0.9005736137667304</v>
      </c>
      <c r="P103" s="113">
        <f>'VZOR 1'!M118</f>
        <v>0.52</v>
      </c>
      <c r="Q103" s="113">
        <f>'VZOR 1'!N118</f>
        <v>10.4</v>
      </c>
      <c r="R103" s="113" t="str">
        <f>'VZOR 1'!O118</f>
        <v>package</v>
      </c>
      <c r="S103" s="113" t="str">
        <f>'VZOR 1'!P118</f>
        <v>part</v>
      </c>
      <c r="T103" s="113">
        <f>'VZOR 1'!Q118</f>
        <v>4.75</v>
      </c>
      <c r="U103" s="113">
        <f>'VZOR 1'!R118</f>
        <v>5</v>
      </c>
      <c r="V103" s="243" t="str">
        <f>VLOOKUP(F103,'[2]01-97'!$B$2:$E$12247,4,0)</f>
        <v>10, но не менее 1,9 евро за 1 кг</v>
      </c>
      <c r="W103" s="242">
        <f>IF(0.1*N103&gt;1.9*$AC$1*T103,0.1*N103,1.9*$AC$1*T103)</f>
        <v>10.46</v>
      </c>
      <c r="X103" s="117">
        <f t="shared" si="7"/>
        <v>1.4870770599558543</v>
      </c>
      <c r="Y103" s="239">
        <f t="shared" si="8"/>
        <v>1.1200000000000001</v>
      </c>
      <c r="Z103" s="239">
        <f t="shared" si="9"/>
        <v>22.4</v>
      </c>
      <c r="AA103" s="64">
        <f t="shared" si="10"/>
        <v>0.60000000000000009</v>
      </c>
      <c r="AB103" s="241"/>
      <c r="AC103" s="241"/>
      <c r="AD103" s="241"/>
    </row>
    <row r="104" spans="1:30" s="93" customFormat="1" ht="51" x14ac:dyDescent="0.2">
      <c r="A104" s="113">
        <f>'VZOR 1'!A119</f>
        <v>103</v>
      </c>
      <c r="B104" s="113" t="str">
        <f>'VZOR 1'!B119</f>
        <v>Skirt Юбка женская 70%VISCOZE30%SETA 5%ELASTAN95%VISCOZE 70%вискоза30%шелк   размер: 46-50, рост 165-175</v>
      </c>
      <c r="C104" s="113" t="str">
        <f>'VZOR 1'!C119</f>
        <v>___</v>
      </c>
      <c r="D104" s="113" t="str">
        <f>'VZOR 1'!D119</f>
        <v>GIUSY</v>
      </c>
      <c r="E104" s="113" t="str">
        <f>'VZOR 1'!E119</f>
        <v>GIUSY</v>
      </c>
      <c r="F104" s="113">
        <f>'VZOR 1'!F119</f>
        <v>6204591000</v>
      </c>
      <c r="G104" s="113" t="str">
        <f>'VZOR 1'!G119</f>
        <v>ITALY</v>
      </c>
      <c r="H104" s="113"/>
      <c r="I104" s="113"/>
      <c r="J104" s="113"/>
      <c r="K104" s="113" t="str">
        <f>'VZOR 1'!H119</f>
        <v>pcs</v>
      </c>
      <c r="L104" s="113">
        <f>'VZOR 1'!I119</f>
        <v>36</v>
      </c>
      <c r="M104" s="113">
        <f>'VZOR 1'!J119</f>
        <v>5.39</v>
      </c>
      <c r="N104" s="113">
        <f>'VZOR 1'!K119</f>
        <v>194.04</v>
      </c>
      <c r="O104" s="113">
        <f>'VZOR 1'!L119</f>
        <v>0.8998144712430427</v>
      </c>
      <c r="P104" s="113">
        <f>'VZOR 1'!M119</f>
        <v>0.54</v>
      </c>
      <c r="Q104" s="113">
        <f>'VZOR 1'!N119</f>
        <v>19.440000000000001</v>
      </c>
      <c r="R104" s="113" t="str">
        <f>'VZOR 1'!O119</f>
        <v>package</v>
      </c>
      <c r="S104" s="113" t="str">
        <f>'VZOR 1'!P119</f>
        <v>part</v>
      </c>
      <c r="T104" s="113">
        <f>'VZOR 1'!Q119</f>
        <v>5.7</v>
      </c>
      <c r="U104" s="113">
        <f>'VZOR 1'!R119</f>
        <v>6</v>
      </c>
      <c r="V104" s="243" t="str">
        <f>VLOOKUP(F104,'[2]01-97'!$B$2:$E$12247,4,0)</f>
        <v>10, но не менее 1,9 евро за 1 кг</v>
      </c>
      <c r="W104" s="242">
        <f t="shared" ref="W104:W105" si="13">IF(0.1*N104&gt;1.9*$AC$1*T104,0.1*N104,1.9*$AC$1*T104)</f>
        <v>19.404</v>
      </c>
      <c r="X104" s="117">
        <f t="shared" si="7"/>
        <v>2.7586274638033839</v>
      </c>
      <c r="Y104" s="239">
        <f t="shared" si="8"/>
        <v>1.1599999999999999</v>
      </c>
      <c r="Z104" s="239">
        <f t="shared" si="9"/>
        <v>41.76</v>
      </c>
      <c r="AA104" s="64">
        <f t="shared" si="10"/>
        <v>0.61999999999999988</v>
      </c>
      <c r="AB104" s="241"/>
      <c r="AC104" s="241"/>
      <c r="AD104" s="241"/>
    </row>
    <row r="105" spans="1:30" s="93" customFormat="1" ht="51" x14ac:dyDescent="0.2">
      <c r="A105" s="113">
        <f>'VZOR 1'!A120</f>
        <v>104</v>
      </c>
      <c r="B105" s="113" t="str">
        <f>'VZOR 1'!B120</f>
        <v>Skirt Юбка женская VIERH:30% SETA, 70% VISCOSE, NIZ:95% VISCOSE, 5% ELASTAN 30% шелк, 70% вискоза  размер: 46-50, рост 165-175</v>
      </c>
      <c r="C105" s="113" t="str">
        <f>'VZOR 1'!C120</f>
        <v>___</v>
      </c>
      <c r="D105" s="113" t="str">
        <f>'VZOR 1'!D120</f>
        <v>GIUSY</v>
      </c>
      <c r="E105" s="113" t="str">
        <f>'VZOR 1'!E120</f>
        <v>GIUSY</v>
      </c>
      <c r="F105" s="113">
        <f>'VZOR 1'!F120</f>
        <v>6204591000</v>
      </c>
      <c r="G105" s="113" t="str">
        <f>'VZOR 1'!G120</f>
        <v>ITALY</v>
      </c>
      <c r="H105" s="113"/>
      <c r="I105" s="113"/>
      <c r="J105" s="113"/>
      <c r="K105" s="113" t="str">
        <f>'VZOR 1'!H120</f>
        <v>pcs</v>
      </c>
      <c r="L105" s="113">
        <f>'VZOR 1'!I120</f>
        <v>82</v>
      </c>
      <c r="M105" s="113">
        <f>'VZOR 1'!J120</f>
        <v>4.7299999999999995</v>
      </c>
      <c r="N105" s="113">
        <f>'VZOR 1'!K120</f>
        <v>387.86</v>
      </c>
      <c r="O105" s="113">
        <f>'VZOR 1'!L120</f>
        <v>0.90063424947145876</v>
      </c>
      <c r="P105" s="113">
        <f>'VZOR 1'!M120</f>
        <v>0.47</v>
      </c>
      <c r="Q105" s="113">
        <f>'VZOR 1'!N120</f>
        <v>38.54</v>
      </c>
      <c r="R105" s="113" t="str">
        <f>'VZOR 1'!O120</f>
        <v>package</v>
      </c>
      <c r="S105" s="113" t="str">
        <f>'VZOR 1'!P120</f>
        <v>part</v>
      </c>
      <c r="T105" s="113">
        <f>'VZOR 1'!Q120</f>
        <v>11.4</v>
      </c>
      <c r="U105" s="113">
        <f>'VZOR 1'!R120</f>
        <v>12</v>
      </c>
      <c r="V105" s="243" t="str">
        <f>VLOOKUP(F105,'[2]01-97'!$B$2:$E$12247,4,0)</f>
        <v>10, но не менее 1,9 евро за 1 кг</v>
      </c>
      <c r="W105" s="242">
        <f t="shared" si="13"/>
        <v>38.786000000000001</v>
      </c>
      <c r="X105" s="117">
        <f t="shared" si="7"/>
        <v>5.5141272320695762</v>
      </c>
      <c r="Y105" s="239">
        <f t="shared" si="8"/>
        <v>1.01</v>
      </c>
      <c r="Z105" s="239">
        <f t="shared" si="9"/>
        <v>82.82</v>
      </c>
      <c r="AA105" s="64">
        <f t="shared" si="10"/>
        <v>0.54</v>
      </c>
      <c r="AB105" s="241"/>
      <c r="AC105" s="241"/>
      <c r="AD105" s="241"/>
    </row>
    <row r="106" spans="1:30" s="93" customFormat="1" ht="38.25" x14ac:dyDescent="0.2">
      <c r="A106" s="113">
        <f>'VZOR 1'!A121</f>
        <v>105</v>
      </c>
      <c r="B106" s="113" t="str">
        <f>'VZOR 1'!B121</f>
        <v>Trousers for women Брюки женские 98% COTTON, 2% ELASTAN 98% хлопок, 2% эластан  размер: 46-50, рост 165-175</v>
      </c>
      <c r="C106" s="113" t="str">
        <f>'VZOR 1'!C121</f>
        <v>___</v>
      </c>
      <c r="D106" s="113" t="str">
        <f>'VZOR 1'!D121</f>
        <v>NAIF</v>
      </c>
      <c r="E106" s="113" t="str">
        <f>'VZOR 1'!E121</f>
        <v>NAIF</v>
      </c>
      <c r="F106" s="113">
        <f>'VZOR 1'!F121</f>
        <v>6204623900</v>
      </c>
      <c r="G106" s="113" t="str">
        <f>'VZOR 1'!G121</f>
        <v>ITALY</v>
      </c>
      <c r="H106" s="113"/>
      <c r="I106" s="113"/>
      <c r="J106" s="113"/>
      <c r="K106" s="113" t="str">
        <f>'VZOR 1'!H121</f>
        <v>pcs</v>
      </c>
      <c r="L106" s="113">
        <f>'VZOR 1'!I121</f>
        <v>6</v>
      </c>
      <c r="M106" s="113">
        <f>'VZOR 1'!J121</f>
        <v>6.71</v>
      </c>
      <c r="N106" s="113">
        <f>'VZOR 1'!K121</f>
        <v>40.26</v>
      </c>
      <c r="O106" s="113">
        <f>'VZOR 1'!L121</f>
        <v>0.90014903129657231</v>
      </c>
      <c r="P106" s="113">
        <f>'VZOR 1'!M121</f>
        <v>0.67</v>
      </c>
      <c r="Q106" s="113">
        <f>'VZOR 1'!N121</f>
        <v>4.0199999999999996</v>
      </c>
      <c r="R106" s="113" t="str">
        <f>'VZOR 1'!O121</f>
        <v>package</v>
      </c>
      <c r="S106" s="113" t="str">
        <f>'VZOR 1'!P121</f>
        <v>part</v>
      </c>
      <c r="T106" s="113">
        <f>'VZOR 1'!Q121</f>
        <v>1.9</v>
      </c>
      <c r="U106" s="113">
        <f>'VZOR 1'!R121</f>
        <v>2</v>
      </c>
      <c r="V106" s="243" t="str">
        <f>VLOOKUP(F106,'[2]01-97'!$B$2:$E$12247,4,0)</f>
        <v>2,2 евро за 1 кг</v>
      </c>
      <c r="W106" s="117">
        <f t="shared" ref="W106:W119" si="14">2.2*$AC$1*T106</f>
        <v>4.5092177051268445</v>
      </c>
      <c r="X106" s="117">
        <f t="shared" si="7"/>
        <v>0.57236828330614431</v>
      </c>
      <c r="Y106" s="239">
        <f t="shared" si="8"/>
        <v>1.52</v>
      </c>
      <c r="Z106" s="239">
        <f t="shared" si="9"/>
        <v>9.1199999999999992</v>
      </c>
      <c r="AA106" s="64">
        <f t="shared" si="10"/>
        <v>0.85</v>
      </c>
      <c r="AB106" s="241"/>
      <c r="AC106" s="241"/>
      <c r="AD106" s="241"/>
    </row>
    <row r="107" spans="1:30" s="93" customFormat="1" ht="51" x14ac:dyDescent="0.2">
      <c r="A107" s="113">
        <f>'VZOR 1'!A122</f>
        <v>106</v>
      </c>
      <c r="B107" s="113" t="str">
        <f>'VZOR 1'!B122</f>
        <v>Trousers for women Брюки женские 74%COTTON 24%POLYESTER 2%ELASTAN 74%хлопок 24%полиэстер 2%эластан  размер: 46-50, рост 165-175</v>
      </c>
      <c r="C107" s="113" t="str">
        <f>'VZOR 1'!C122</f>
        <v>___</v>
      </c>
      <c r="D107" s="113" t="str">
        <f>'VZOR 1'!D122</f>
        <v>NEW COLLECTION</v>
      </c>
      <c r="E107" s="113" t="str">
        <f>'VZOR 1'!E122</f>
        <v>NEW COLLECTION</v>
      </c>
      <c r="F107" s="113">
        <f>'VZOR 1'!F122</f>
        <v>6204623900</v>
      </c>
      <c r="G107" s="113" t="str">
        <f>'VZOR 1'!G122</f>
        <v>CHINA</v>
      </c>
      <c r="H107" s="113"/>
      <c r="I107" s="113"/>
      <c r="J107" s="113"/>
      <c r="K107" s="113" t="str">
        <f>'VZOR 1'!H122</f>
        <v>pcs</v>
      </c>
      <c r="L107" s="113">
        <f>'VZOR 1'!I122</f>
        <v>8</v>
      </c>
      <c r="M107" s="113">
        <f>'VZOR 1'!J122</f>
        <v>2.5299999999999998</v>
      </c>
      <c r="N107" s="113">
        <f>'VZOR 1'!K122</f>
        <v>20.239999999999998</v>
      </c>
      <c r="O107" s="113">
        <f>'VZOR 1'!L122</f>
        <v>0.90118577075098816</v>
      </c>
      <c r="P107" s="113">
        <f>'VZOR 1'!M122</f>
        <v>0.25</v>
      </c>
      <c r="Q107" s="113">
        <f>'VZOR 1'!N122</f>
        <v>2</v>
      </c>
      <c r="R107" s="113" t="str">
        <f>'VZOR 1'!O122</f>
        <v>package</v>
      </c>
      <c r="S107" s="113" t="str">
        <f>'VZOR 1'!P122</f>
        <v>part</v>
      </c>
      <c r="T107" s="113">
        <f>'VZOR 1'!Q122</f>
        <v>1.9</v>
      </c>
      <c r="U107" s="113">
        <f>'VZOR 1'!R122</f>
        <v>2</v>
      </c>
      <c r="V107" s="243" t="str">
        <f>VLOOKUP(F107,'[2]01-97'!$B$2:$E$12247,4,0)</f>
        <v>2,2 евро за 1 кг</v>
      </c>
      <c r="W107" s="117">
        <f t="shared" si="14"/>
        <v>4.5092177051268445</v>
      </c>
      <c r="X107" s="117">
        <f t="shared" si="7"/>
        <v>0.28774798942166818</v>
      </c>
      <c r="Y107" s="239">
        <f t="shared" si="8"/>
        <v>0.85</v>
      </c>
      <c r="Z107" s="239">
        <f t="shared" si="9"/>
        <v>6.8</v>
      </c>
      <c r="AA107" s="64">
        <f t="shared" si="10"/>
        <v>0.6</v>
      </c>
      <c r="AB107" s="241"/>
      <c r="AC107" s="241"/>
      <c r="AD107" s="241"/>
    </row>
    <row r="108" spans="1:30" s="93" customFormat="1" ht="25.5" x14ac:dyDescent="0.2">
      <c r="A108" s="113">
        <f>'VZOR 1'!A123</f>
        <v>107</v>
      </c>
      <c r="B108" s="113" t="str">
        <f>'VZOR 1'!B123</f>
        <v>Trousers for women Брюки женские 100% COTTON 100% хлопок  размер: 46-50, рост 165-175</v>
      </c>
      <c r="C108" s="113" t="str">
        <f>'VZOR 1'!C123</f>
        <v>___</v>
      </c>
      <c r="D108" s="113" t="str">
        <f>'VZOR 1'!D123</f>
        <v>PLANET</v>
      </c>
      <c r="E108" s="113" t="str">
        <f>'VZOR 1'!E123</f>
        <v>PLANET</v>
      </c>
      <c r="F108" s="113">
        <f>'VZOR 1'!F123</f>
        <v>6204623900</v>
      </c>
      <c r="G108" s="113" t="str">
        <f>'VZOR 1'!G123</f>
        <v>ITALY</v>
      </c>
      <c r="H108" s="113"/>
      <c r="I108" s="113"/>
      <c r="J108" s="113"/>
      <c r="K108" s="113" t="str">
        <f>'VZOR 1'!H123</f>
        <v>pcs</v>
      </c>
      <c r="L108" s="113">
        <f>'VZOR 1'!I123</f>
        <v>9</v>
      </c>
      <c r="M108" s="113">
        <f>'VZOR 1'!J123</f>
        <v>10.08</v>
      </c>
      <c r="N108" s="113">
        <f>'VZOR 1'!K123</f>
        <v>90.72</v>
      </c>
      <c r="O108" s="113">
        <f>'VZOR 1'!L123</f>
        <v>0.89980158730158732</v>
      </c>
      <c r="P108" s="113">
        <f>'VZOR 1'!M123</f>
        <v>1.01</v>
      </c>
      <c r="Q108" s="113">
        <f>'VZOR 1'!N123</f>
        <v>9.09</v>
      </c>
      <c r="R108" s="113" t="str">
        <f>'VZOR 1'!O123</f>
        <v>package</v>
      </c>
      <c r="S108" s="113" t="str">
        <f>'VZOR 1'!P123</f>
        <v>part</v>
      </c>
      <c r="T108" s="113">
        <f>'VZOR 1'!Q123</f>
        <v>4.2799999999999994</v>
      </c>
      <c r="U108" s="113">
        <f>'VZOR 1'!R123</f>
        <v>4.5</v>
      </c>
      <c r="V108" s="243" t="str">
        <f>VLOOKUP(F108,'[2]01-97'!$B$2:$E$12247,4,0)</f>
        <v>2,2 евро за 1 кг</v>
      </c>
      <c r="W108" s="117">
        <f t="shared" si="14"/>
        <v>10.157606198917312</v>
      </c>
      <c r="X108" s="117">
        <f t="shared" si="7"/>
        <v>1.2897479051548288</v>
      </c>
      <c r="Y108" s="239">
        <f t="shared" si="8"/>
        <v>2.2799999999999998</v>
      </c>
      <c r="Z108" s="239">
        <f t="shared" si="9"/>
        <v>20.52</v>
      </c>
      <c r="AA108" s="64">
        <f t="shared" si="10"/>
        <v>1.2699999999999998</v>
      </c>
      <c r="AB108" s="241"/>
      <c r="AC108" s="241"/>
      <c r="AD108" s="241"/>
    </row>
    <row r="109" spans="1:30" s="93" customFormat="1" ht="38.25" x14ac:dyDescent="0.2">
      <c r="A109" s="113">
        <f>'VZOR 1'!A124</f>
        <v>108</v>
      </c>
      <c r="B109" s="113" t="str">
        <f>'VZOR 1'!B124</f>
        <v>Trousers for women Брюки женские 95% COTTON, 5% ELASTAN 95% хлопок, 5% эластан  размер: 46-50, рост 165-175</v>
      </c>
      <c r="C109" s="113" t="str">
        <f>'VZOR 1'!C124</f>
        <v>___</v>
      </c>
      <c r="D109" s="113" t="str">
        <f>'VZOR 1'!D124</f>
        <v>MODA</v>
      </c>
      <c r="E109" s="113" t="str">
        <f>'VZOR 1'!E124</f>
        <v>MODA</v>
      </c>
      <c r="F109" s="113">
        <f>'VZOR 1'!F124</f>
        <v>6204623900</v>
      </c>
      <c r="G109" s="113" t="str">
        <f>'VZOR 1'!G124</f>
        <v>ITALY</v>
      </c>
      <c r="H109" s="113"/>
      <c r="I109" s="113"/>
      <c r="J109" s="113"/>
      <c r="K109" s="113" t="str">
        <f>'VZOR 1'!H124</f>
        <v>pcs</v>
      </c>
      <c r="L109" s="113">
        <f>'VZOR 1'!I124</f>
        <v>11</v>
      </c>
      <c r="M109" s="113">
        <f>'VZOR 1'!J124</f>
        <v>9.15</v>
      </c>
      <c r="N109" s="113">
        <f>'VZOR 1'!K124</f>
        <v>100.65</v>
      </c>
      <c r="O109" s="113">
        <f>'VZOR 1'!L124</f>
        <v>0.89945355191256826</v>
      </c>
      <c r="P109" s="113">
        <f>'VZOR 1'!M124</f>
        <v>0.92</v>
      </c>
      <c r="Q109" s="113">
        <f>'VZOR 1'!N124</f>
        <v>10.119999999999999</v>
      </c>
      <c r="R109" s="113" t="str">
        <f>'VZOR 1'!O124</f>
        <v>package</v>
      </c>
      <c r="S109" s="113" t="str">
        <f>'VZOR 1'!P124</f>
        <v>part</v>
      </c>
      <c r="T109" s="113">
        <f>'VZOR 1'!Q124</f>
        <v>4.75</v>
      </c>
      <c r="U109" s="113">
        <f>'VZOR 1'!R124</f>
        <v>5</v>
      </c>
      <c r="V109" s="243" t="str">
        <f>VLOOKUP(F109,'[2]01-97'!$B$2:$E$12247,4,0)</f>
        <v>2,2 евро за 1 кг</v>
      </c>
      <c r="W109" s="117">
        <f t="shared" si="14"/>
        <v>11.273044262817113</v>
      </c>
      <c r="X109" s="117">
        <f t="shared" si="7"/>
        <v>1.4309207082653608</v>
      </c>
      <c r="Y109" s="239">
        <f t="shared" si="8"/>
        <v>2.0699999999999998</v>
      </c>
      <c r="Z109" s="239">
        <f t="shared" si="9"/>
        <v>22.77</v>
      </c>
      <c r="AA109" s="64">
        <f t="shared" si="10"/>
        <v>1.1499999999999999</v>
      </c>
      <c r="AB109" s="241"/>
      <c r="AC109" s="241"/>
      <c r="AD109" s="241"/>
    </row>
    <row r="110" spans="1:30" s="93" customFormat="1" ht="51" x14ac:dyDescent="0.2">
      <c r="A110" s="113">
        <f>'VZOR 1'!A125</f>
        <v>109</v>
      </c>
      <c r="B110" s="113" t="str">
        <f>'VZOR 1'!B125</f>
        <v>Trousers for women Брюки женские 83,3%COTTON, 16% POLYESTER, 0,7% ELASTAN 83,3%хлопок, 16% полиэстер, 0,7% эластан  размер: 46-50, рост 165-175</v>
      </c>
      <c r="C110" s="113" t="str">
        <f>'VZOR 1'!C125</f>
        <v>___</v>
      </c>
      <c r="D110" s="113" t="str">
        <f>'VZOR 1'!D125</f>
        <v>NAIIF</v>
      </c>
      <c r="E110" s="113" t="str">
        <f>'VZOR 1'!E125</f>
        <v>NAIIF</v>
      </c>
      <c r="F110" s="113">
        <f>'VZOR 1'!F125</f>
        <v>6204623900</v>
      </c>
      <c r="G110" s="113" t="str">
        <f>'VZOR 1'!G125</f>
        <v>CHINA</v>
      </c>
      <c r="H110" s="113"/>
      <c r="I110" s="113"/>
      <c r="J110" s="113"/>
      <c r="K110" s="113" t="str">
        <f>'VZOR 1'!H125</f>
        <v>pcs</v>
      </c>
      <c r="L110" s="113">
        <f>'VZOR 1'!I125</f>
        <v>12</v>
      </c>
      <c r="M110" s="113">
        <f>'VZOR 1'!J125</f>
        <v>5.89</v>
      </c>
      <c r="N110" s="113">
        <f>'VZOR 1'!K125</f>
        <v>70.680000000000007</v>
      </c>
      <c r="O110" s="113">
        <f>'VZOR 1'!L125</f>
        <v>0.89983022071307306</v>
      </c>
      <c r="P110" s="113">
        <f>'VZOR 1'!M125</f>
        <v>0.59</v>
      </c>
      <c r="Q110" s="113">
        <f>'VZOR 1'!N125</f>
        <v>7.08</v>
      </c>
      <c r="R110" s="113" t="str">
        <f>'VZOR 1'!O125</f>
        <v>package</v>
      </c>
      <c r="S110" s="113" t="str">
        <f>'VZOR 1'!P125</f>
        <v>part</v>
      </c>
      <c r="T110" s="113">
        <f>'VZOR 1'!Q125</f>
        <v>6.65</v>
      </c>
      <c r="U110" s="113">
        <f>'VZOR 1'!R125</f>
        <v>7</v>
      </c>
      <c r="V110" s="243" t="str">
        <f>VLOOKUP(F110,'[2]01-97'!$B$2:$E$12247,4,0)</f>
        <v>2,2 евро за 1 кг</v>
      </c>
      <c r="W110" s="117">
        <f t="shared" si="14"/>
        <v>15.782261967943958</v>
      </c>
      <c r="X110" s="117">
        <f t="shared" si="7"/>
        <v>1.0048432753124263</v>
      </c>
      <c r="Y110" s="239">
        <f t="shared" si="8"/>
        <v>1.99</v>
      </c>
      <c r="Z110" s="239">
        <f t="shared" si="9"/>
        <v>23.88</v>
      </c>
      <c r="AA110" s="64">
        <f t="shared" si="10"/>
        <v>1.4</v>
      </c>
      <c r="AB110" s="241"/>
      <c r="AC110" s="241"/>
      <c r="AD110" s="241"/>
    </row>
    <row r="111" spans="1:30" s="93" customFormat="1" ht="51" x14ac:dyDescent="0.2">
      <c r="A111" s="113">
        <f>'VZOR 1'!A126</f>
        <v>110</v>
      </c>
      <c r="B111" s="113" t="str">
        <f>'VZOR 1'!B126</f>
        <v>Trousers for women Брюки женские 73%COTTON 23%POLYESTER 4%ELASTAN 73%хлопок 23%полиэстер 4%эластан  размер: 46-50, рост 165-175</v>
      </c>
      <c r="C111" s="113" t="str">
        <f>'VZOR 1'!C126</f>
        <v>___</v>
      </c>
      <c r="D111" s="113" t="str">
        <f>'VZOR 1'!D126</f>
        <v>NAIF</v>
      </c>
      <c r="E111" s="113" t="str">
        <f>'VZOR 1'!E126</f>
        <v>NAIF</v>
      </c>
      <c r="F111" s="113">
        <f>'VZOR 1'!F126</f>
        <v>6204623900</v>
      </c>
      <c r="G111" s="113" t="str">
        <f>'VZOR 1'!G126</f>
        <v>CHINA</v>
      </c>
      <c r="H111" s="113"/>
      <c r="I111" s="113"/>
      <c r="J111" s="113"/>
      <c r="K111" s="113" t="str">
        <f>'VZOR 1'!H126</f>
        <v>pcs</v>
      </c>
      <c r="L111" s="113">
        <f>'VZOR 1'!I126</f>
        <v>18</v>
      </c>
      <c r="M111" s="113">
        <f>'VZOR 1'!J126</f>
        <v>3.3699999999999997</v>
      </c>
      <c r="N111" s="113">
        <f>'VZOR 1'!K126</f>
        <v>60.66</v>
      </c>
      <c r="O111" s="113">
        <f>'VZOR 1'!L126</f>
        <v>0.89910979228486643</v>
      </c>
      <c r="P111" s="113">
        <f>'VZOR 1'!M126</f>
        <v>0.34</v>
      </c>
      <c r="Q111" s="113">
        <f>'VZOR 1'!N126</f>
        <v>6.12</v>
      </c>
      <c r="R111" s="113" t="str">
        <f>'VZOR 1'!O126</f>
        <v>package</v>
      </c>
      <c r="S111" s="113" t="str">
        <f>'VZOR 1'!P126</f>
        <v>part</v>
      </c>
      <c r="T111" s="113">
        <f>'VZOR 1'!Q126</f>
        <v>5.7</v>
      </c>
      <c r="U111" s="113">
        <f>'VZOR 1'!R126</f>
        <v>6</v>
      </c>
      <c r="V111" s="243" t="str">
        <f>VLOOKUP(F111,'[2]01-97'!$B$2:$E$12247,4,0)</f>
        <v>2,2 евро за 1 кг</v>
      </c>
      <c r="W111" s="117">
        <f t="shared" si="14"/>
        <v>13.527653115380534</v>
      </c>
      <c r="X111" s="117">
        <f t="shared" si="7"/>
        <v>0.86239096039122487</v>
      </c>
      <c r="Y111" s="239">
        <f t="shared" si="8"/>
        <v>1.1399999999999999</v>
      </c>
      <c r="Z111" s="239">
        <f t="shared" si="9"/>
        <v>20.52</v>
      </c>
      <c r="AA111" s="64">
        <f t="shared" si="10"/>
        <v>0.79999999999999982</v>
      </c>
      <c r="AB111" s="241"/>
      <c r="AC111" s="241"/>
      <c r="AD111" s="241"/>
    </row>
    <row r="112" spans="1:30" s="93" customFormat="1" ht="38.25" x14ac:dyDescent="0.2">
      <c r="A112" s="113">
        <f>'VZOR 1'!A127</f>
        <v>111</v>
      </c>
      <c r="B112" s="113" t="str">
        <f>'VZOR 1'!B127</f>
        <v>Trousers for women Брюки женские 95% COTTON, 5% ELASTAN 95% хлопок, 5% эластан  размер: 46-50, рост 165-175</v>
      </c>
      <c r="C112" s="113" t="str">
        <f>'VZOR 1'!C127</f>
        <v>___</v>
      </c>
      <c r="D112" s="113" t="str">
        <f>'VZOR 1'!D127</f>
        <v>ONE LOVE</v>
      </c>
      <c r="E112" s="113" t="str">
        <f>'VZOR 1'!E127</f>
        <v>ONE LOVE</v>
      </c>
      <c r="F112" s="113">
        <f>'VZOR 1'!F127</f>
        <v>6204623900</v>
      </c>
      <c r="G112" s="113" t="str">
        <f>'VZOR 1'!G127</f>
        <v>ITALY</v>
      </c>
      <c r="H112" s="113"/>
      <c r="I112" s="113"/>
      <c r="J112" s="113"/>
      <c r="K112" s="113" t="str">
        <f>'VZOR 1'!H127</f>
        <v>pcs</v>
      </c>
      <c r="L112" s="113">
        <f>'VZOR 1'!I127</f>
        <v>25</v>
      </c>
      <c r="M112" s="113">
        <f>'VZOR 1'!J127</f>
        <v>6.4399999999999995</v>
      </c>
      <c r="N112" s="113">
        <f>'VZOR 1'!K127</f>
        <v>161</v>
      </c>
      <c r="O112" s="113">
        <f>'VZOR 1'!L127</f>
        <v>0.90062111801242239</v>
      </c>
      <c r="P112" s="113">
        <f>'VZOR 1'!M127</f>
        <v>0.64</v>
      </c>
      <c r="Q112" s="113">
        <f>'VZOR 1'!N127</f>
        <v>16</v>
      </c>
      <c r="R112" s="113" t="str">
        <f>'VZOR 1'!O127</f>
        <v>package</v>
      </c>
      <c r="S112" s="113" t="str">
        <f>'VZOR 1'!P127</f>
        <v>part</v>
      </c>
      <c r="T112" s="113">
        <f>'VZOR 1'!Q127</f>
        <v>7.6</v>
      </c>
      <c r="U112" s="113">
        <f>'VZOR 1'!R127</f>
        <v>8</v>
      </c>
      <c r="V112" s="243" t="str">
        <f>VLOOKUP(F112,'[2]01-97'!$B$2:$E$12247,4,0)</f>
        <v>2,2 евро за 1 кг</v>
      </c>
      <c r="W112" s="117">
        <f t="shared" si="14"/>
        <v>18.036870820507378</v>
      </c>
      <c r="X112" s="117">
        <f t="shared" si="7"/>
        <v>2.2889044613087242</v>
      </c>
      <c r="Y112" s="239">
        <f t="shared" si="8"/>
        <v>1.45</v>
      </c>
      <c r="Z112" s="239">
        <f t="shared" si="9"/>
        <v>36.25</v>
      </c>
      <c r="AA112" s="64">
        <f t="shared" si="10"/>
        <v>0.80999999999999994</v>
      </c>
      <c r="AB112" s="241"/>
      <c r="AC112" s="241"/>
      <c r="AD112" s="241"/>
    </row>
    <row r="113" spans="1:30" s="93" customFormat="1" ht="38.25" x14ac:dyDescent="0.2">
      <c r="A113" s="113">
        <f>'VZOR 1'!A128</f>
        <v>112</v>
      </c>
      <c r="B113" s="113" t="str">
        <f>'VZOR 1'!B128</f>
        <v>Trousers for women Брюки женские 98% COTTON, 2% ELASTAN 98% хлопок, 2% эластан  размер: 46-50, рост 165-175</v>
      </c>
      <c r="C113" s="113" t="str">
        <f>'VZOR 1'!C128</f>
        <v>___</v>
      </c>
      <c r="D113" s="113" t="str">
        <f>'VZOR 1'!D128</f>
        <v>NEW COLLECTION</v>
      </c>
      <c r="E113" s="113" t="str">
        <f>'VZOR 1'!E128</f>
        <v>NEW COLLECTION</v>
      </c>
      <c r="F113" s="113">
        <f>'VZOR 1'!F128</f>
        <v>6204623900</v>
      </c>
      <c r="G113" s="113" t="str">
        <f>'VZOR 1'!G128</f>
        <v>CHINA</v>
      </c>
      <c r="H113" s="113"/>
      <c r="I113" s="113"/>
      <c r="J113" s="113"/>
      <c r="K113" s="113" t="str">
        <f>'VZOR 1'!H128</f>
        <v>pcs</v>
      </c>
      <c r="L113" s="113">
        <f>'VZOR 1'!I128</f>
        <v>27</v>
      </c>
      <c r="M113" s="113">
        <f>'VZOR 1'!J128</f>
        <v>3.59</v>
      </c>
      <c r="N113" s="113">
        <f>'VZOR 1'!K128</f>
        <v>96.93</v>
      </c>
      <c r="O113" s="113">
        <f>'VZOR 1'!L128</f>
        <v>0.89972144846796653</v>
      </c>
      <c r="P113" s="113">
        <f>'VZOR 1'!M128</f>
        <v>0.36</v>
      </c>
      <c r="Q113" s="113">
        <f>'VZOR 1'!N128</f>
        <v>9.7200000000000006</v>
      </c>
      <c r="R113" s="113" t="str">
        <f>'VZOR 1'!O128</f>
        <v>package</v>
      </c>
      <c r="S113" s="113">
        <f>'VZOR 1'!P128</f>
        <v>1</v>
      </c>
      <c r="T113" s="113">
        <f>'VZOR 1'!Q128</f>
        <v>9.1199999999999992</v>
      </c>
      <c r="U113" s="113">
        <f>'VZOR 1'!R128</f>
        <v>9.6</v>
      </c>
      <c r="V113" s="243" t="str">
        <f>VLOOKUP(F113,'[2]01-97'!$B$2:$E$12247,4,0)</f>
        <v>2,2 евро за 1 кг</v>
      </c>
      <c r="W113" s="117">
        <f t="shared" si="14"/>
        <v>21.644244984608854</v>
      </c>
      <c r="X113" s="117">
        <f t="shared" si="7"/>
        <v>1.3780342200910227</v>
      </c>
      <c r="Y113" s="239">
        <f t="shared" si="8"/>
        <v>1.21</v>
      </c>
      <c r="Z113" s="239">
        <f t="shared" si="9"/>
        <v>32.67</v>
      </c>
      <c r="AA113" s="64">
        <f t="shared" si="10"/>
        <v>0.85</v>
      </c>
      <c r="AB113" s="241"/>
      <c r="AC113" s="241"/>
      <c r="AD113" s="241"/>
    </row>
    <row r="114" spans="1:30" s="93" customFormat="1" ht="38.25" x14ac:dyDescent="0.2">
      <c r="A114" s="113">
        <f>'VZOR 1'!A129</f>
        <v>113</v>
      </c>
      <c r="B114" s="113" t="str">
        <f>'VZOR 1'!B129</f>
        <v>Trousers for women Брюки женские 95% COTTON, 5% ELASTAN 95% хлопок, 5% эластан  размер: 46-50, рост 165-175</v>
      </c>
      <c r="C114" s="113" t="str">
        <f>'VZOR 1'!C129</f>
        <v>___</v>
      </c>
      <c r="D114" s="113" t="str">
        <f>'VZOR 1'!D129</f>
        <v>NAIIF</v>
      </c>
      <c r="E114" s="113" t="str">
        <f>'VZOR 1'!E129</f>
        <v>NAIIF</v>
      </c>
      <c r="F114" s="113">
        <f>'VZOR 1'!F129</f>
        <v>6204623900</v>
      </c>
      <c r="G114" s="113" t="str">
        <f>'VZOR 1'!G129</f>
        <v>ITALY</v>
      </c>
      <c r="H114" s="113"/>
      <c r="I114" s="113"/>
      <c r="J114" s="113"/>
      <c r="K114" s="113" t="str">
        <f>'VZOR 1'!H129</f>
        <v>pcs</v>
      </c>
      <c r="L114" s="113">
        <f>'VZOR 1'!I129</f>
        <v>29</v>
      </c>
      <c r="M114" s="113">
        <f>'VZOR 1'!J129</f>
        <v>6.9399999999999995</v>
      </c>
      <c r="N114" s="113">
        <f>'VZOR 1'!K129</f>
        <v>201.26</v>
      </c>
      <c r="O114" s="113">
        <f>'VZOR 1'!L129</f>
        <v>0.90057636887608072</v>
      </c>
      <c r="P114" s="113">
        <f>'VZOR 1'!M129</f>
        <v>0.69</v>
      </c>
      <c r="Q114" s="113">
        <f>'VZOR 1'!N129</f>
        <v>20.010000000000002</v>
      </c>
      <c r="R114" s="113" t="str">
        <f>'VZOR 1'!O129</f>
        <v>package</v>
      </c>
      <c r="S114" s="113" t="str">
        <f>'VZOR 1'!P129</f>
        <v>part</v>
      </c>
      <c r="T114" s="113">
        <f>'VZOR 1'!Q129</f>
        <v>9.5</v>
      </c>
      <c r="U114" s="113">
        <f>'VZOR 1'!R129</f>
        <v>10</v>
      </c>
      <c r="V114" s="243" t="str">
        <f>VLOOKUP(F114,'[2]01-97'!$B$2:$E$12247,4,0)</f>
        <v>2,2 евро за 1 кг</v>
      </c>
      <c r="W114" s="117">
        <f t="shared" si="14"/>
        <v>22.546088525634225</v>
      </c>
      <c r="X114" s="117">
        <f t="shared" si="7"/>
        <v>2.8612727446148685</v>
      </c>
      <c r="Y114" s="239">
        <f t="shared" si="8"/>
        <v>1.57</v>
      </c>
      <c r="Z114" s="239">
        <f t="shared" si="9"/>
        <v>45.53</v>
      </c>
      <c r="AA114" s="64">
        <f t="shared" si="10"/>
        <v>0.88000000000000012</v>
      </c>
      <c r="AB114" s="241"/>
      <c r="AC114" s="241"/>
      <c r="AD114" s="241"/>
    </row>
    <row r="115" spans="1:30" s="93" customFormat="1" ht="38.25" x14ac:dyDescent="0.2">
      <c r="A115" s="113">
        <f>'VZOR 1'!A130</f>
        <v>114</v>
      </c>
      <c r="B115" s="113" t="str">
        <f>'VZOR 1'!B130</f>
        <v>Trousers for women Брюки женские 95% COTTON, 5% ELASTAN 95% хлопок, 5% эластан  размер: 46-50, рост 165-175</v>
      </c>
      <c r="C115" s="113" t="str">
        <f>'VZOR 1'!C130</f>
        <v>___</v>
      </c>
      <c r="D115" s="113" t="str">
        <f>'VZOR 1'!D130</f>
        <v>NEW COLLECTION</v>
      </c>
      <c r="E115" s="113" t="str">
        <f>'VZOR 1'!E130</f>
        <v>NEW COLLECTION</v>
      </c>
      <c r="F115" s="113">
        <f>'VZOR 1'!F130</f>
        <v>6204623900</v>
      </c>
      <c r="G115" s="113" t="str">
        <f>'VZOR 1'!G130</f>
        <v>ITALY</v>
      </c>
      <c r="H115" s="113"/>
      <c r="I115" s="113"/>
      <c r="J115" s="113"/>
      <c r="K115" s="113" t="str">
        <f>'VZOR 1'!H130</f>
        <v>pcs</v>
      </c>
      <c r="L115" s="113">
        <f>'VZOR 1'!I130</f>
        <v>36</v>
      </c>
      <c r="M115" s="113">
        <f>'VZOR 1'!J130</f>
        <v>5.76</v>
      </c>
      <c r="N115" s="113">
        <f>'VZOR 1'!K130</f>
        <v>207.36</v>
      </c>
      <c r="O115" s="113">
        <f>'VZOR 1'!L130</f>
        <v>0.89930555555555558</v>
      </c>
      <c r="P115" s="113">
        <f>'VZOR 1'!M130</f>
        <v>0.57999999999999996</v>
      </c>
      <c r="Q115" s="113">
        <f>'VZOR 1'!N130</f>
        <v>20.88</v>
      </c>
      <c r="R115" s="113" t="str">
        <f>'VZOR 1'!O130</f>
        <v>package</v>
      </c>
      <c r="S115" s="113" t="str">
        <f>'VZOR 1'!P130</f>
        <v>part</v>
      </c>
      <c r="T115" s="113">
        <f>'VZOR 1'!Q130</f>
        <v>9.7899999999999991</v>
      </c>
      <c r="U115" s="113">
        <f>'VZOR 1'!R130</f>
        <v>10.3</v>
      </c>
      <c r="V115" s="243" t="str">
        <f>VLOOKUP(F115,'[2]01-97'!$B$2:$E$12247,4,0)</f>
        <v>2,2 евро за 1 кг</v>
      </c>
      <c r="W115" s="117">
        <f t="shared" si="14"/>
        <v>23.234337543785163</v>
      </c>
      <c r="X115" s="117">
        <f t="shared" si="7"/>
        <v>2.9479952117824664</v>
      </c>
      <c r="Y115" s="239">
        <f t="shared" si="8"/>
        <v>1.31</v>
      </c>
      <c r="Z115" s="239">
        <f t="shared" si="9"/>
        <v>47.16</v>
      </c>
      <c r="AA115" s="64">
        <f t="shared" si="10"/>
        <v>0.73000000000000009</v>
      </c>
      <c r="AB115" s="241"/>
      <c r="AC115" s="241"/>
      <c r="AD115" s="241"/>
    </row>
    <row r="116" spans="1:30" s="93" customFormat="1" ht="38.25" x14ac:dyDescent="0.2">
      <c r="A116" s="113">
        <f>'VZOR 1'!A131</f>
        <v>115</v>
      </c>
      <c r="B116" s="113" t="str">
        <f>'VZOR 1'!B131</f>
        <v>Trousers for women Брюки женские 95% COTTON, 5% ELASTAN 95% хлопок, 5% эластан  размер: 46-50, рост 165-175</v>
      </c>
      <c r="C116" s="113" t="str">
        <f>'VZOR 1'!C131</f>
        <v>___</v>
      </c>
      <c r="D116" s="113" t="str">
        <f>'VZOR 1'!D131</f>
        <v>BYOLALA</v>
      </c>
      <c r="E116" s="113" t="str">
        <f>'VZOR 1'!E131</f>
        <v>BYOLALA</v>
      </c>
      <c r="F116" s="113">
        <f>'VZOR 1'!F131</f>
        <v>6204623900</v>
      </c>
      <c r="G116" s="113" t="str">
        <f>'VZOR 1'!G131</f>
        <v>POLAND</v>
      </c>
      <c r="H116" s="113"/>
      <c r="I116" s="113"/>
      <c r="J116" s="113"/>
      <c r="K116" s="113" t="str">
        <f>'VZOR 1'!H131</f>
        <v>pcs</v>
      </c>
      <c r="L116" s="113">
        <f>'VZOR 1'!I131</f>
        <v>52</v>
      </c>
      <c r="M116" s="113">
        <f>'VZOR 1'!J131</f>
        <v>6.6099999999999994</v>
      </c>
      <c r="N116" s="113">
        <f>'VZOR 1'!K131</f>
        <v>343.72</v>
      </c>
      <c r="O116" s="113">
        <f>'VZOR 1'!L131</f>
        <v>0.9001512859304085</v>
      </c>
      <c r="P116" s="113">
        <f>'VZOR 1'!M131</f>
        <v>0.66</v>
      </c>
      <c r="Q116" s="113">
        <f>'VZOR 1'!N131</f>
        <v>34.32</v>
      </c>
      <c r="R116" s="113" t="str">
        <f>'VZOR 1'!O131</f>
        <v>package</v>
      </c>
      <c r="S116" s="113">
        <f>'VZOR 1'!P131</f>
        <v>1</v>
      </c>
      <c r="T116" s="113">
        <f>'VZOR 1'!Q131</f>
        <v>18.05</v>
      </c>
      <c r="U116" s="113">
        <f>'VZOR 1'!R131</f>
        <v>19</v>
      </c>
      <c r="V116" s="243" t="str">
        <f>VLOOKUP(F116,'[2]01-97'!$B$2:$E$12247,4,0)</f>
        <v>2,2 евро за 1 кг</v>
      </c>
      <c r="W116" s="117">
        <f t="shared" si="14"/>
        <v>42.837568198705029</v>
      </c>
      <c r="X116" s="117">
        <f t="shared" si="7"/>
        <v>4.8865977729256818</v>
      </c>
      <c r="Y116" s="239">
        <f t="shared" si="8"/>
        <v>1.58</v>
      </c>
      <c r="Z116" s="239">
        <f t="shared" si="9"/>
        <v>82.16</v>
      </c>
      <c r="AA116" s="64">
        <f t="shared" si="10"/>
        <v>0.92</v>
      </c>
      <c r="AB116" s="241"/>
      <c r="AC116" s="241"/>
      <c r="AD116" s="241"/>
    </row>
    <row r="117" spans="1:30" s="93" customFormat="1" ht="38.25" x14ac:dyDescent="0.2">
      <c r="A117" s="113">
        <f>'VZOR 1'!A132</f>
        <v>116</v>
      </c>
      <c r="B117" s="113" t="str">
        <f>'VZOR 1'!B132</f>
        <v>Trousers for women Брюки женские 98% COTTON, 2% ELASTAN 98% хлопок, 2% эластан  размер: 46-50, рост 165-175</v>
      </c>
      <c r="C117" s="113" t="str">
        <f>'VZOR 1'!C132</f>
        <v>___</v>
      </c>
      <c r="D117" s="113" t="str">
        <f>'VZOR 1'!D132</f>
        <v>NAIIF</v>
      </c>
      <c r="E117" s="113" t="str">
        <f>'VZOR 1'!E132</f>
        <v>NAIIF</v>
      </c>
      <c r="F117" s="113">
        <f>'VZOR 1'!F132</f>
        <v>6204623900</v>
      </c>
      <c r="G117" s="113" t="str">
        <f>'VZOR 1'!G132</f>
        <v>CHINA</v>
      </c>
      <c r="H117" s="113"/>
      <c r="I117" s="113"/>
      <c r="J117" s="113"/>
      <c r="K117" s="113" t="str">
        <f>'VZOR 1'!H132</f>
        <v>pcs</v>
      </c>
      <c r="L117" s="113">
        <f>'VZOR 1'!I132</f>
        <v>56</v>
      </c>
      <c r="M117" s="113">
        <f>'VZOR 1'!J132</f>
        <v>4.51</v>
      </c>
      <c r="N117" s="113">
        <f>'VZOR 1'!K132</f>
        <v>252.56</v>
      </c>
      <c r="O117" s="113">
        <f>'VZOR 1'!L132</f>
        <v>0.9002217294900221</v>
      </c>
      <c r="P117" s="113">
        <f>'VZOR 1'!M132</f>
        <v>0.45</v>
      </c>
      <c r="Q117" s="113">
        <f>'VZOR 1'!N132</f>
        <v>25.2</v>
      </c>
      <c r="R117" s="113" t="str">
        <f>'VZOR 1'!O132</f>
        <v>package</v>
      </c>
      <c r="S117" s="113">
        <f>'VZOR 1'!P132</f>
        <v>1</v>
      </c>
      <c r="T117" s="113">
        <f>'VZOR 1'!Q132</f>
        <v>23.75</v>
      </c>
      <c r="U117" s="113">
        <f>'VZOR 1'!R132</f>
        <v>25</v>
      </c>
      <c r="V117" s="243" t="str">
        <f>VLOOKUP(F117,'[2]01-97'!$B$2:$E$12247,4,0)</f>
        <v>2,2 евро за 1 кг</v>
      </c>
      <c r="W117" s="117">
        <f t="shared" si="14"/>
        <v>56.365221314085559</v>
      </c>
      <c r="X117" s="117">
        <f t="shared" si="7"/>
        <v>3.5905944766964679</v>
      </c>
      <c r="Y117" s="239">
        <f t="shared" si="8"/>
        <v>1.52</v>
      </c>
      <c r="Z117" s="239">
        <f t="shared" si="9"/>
        <v>85.12</v>
      </c>
      <c r="AA117" s="64">
        <f t="shared" si="10"/>
        <v>1.07</v>
      </c>
      <c r="AB117" s="241"/>
      <c r="AC117" s="241"/>
      <c r="AD117" s="241"/>
    </row>
    <row r="118" spans="1:30" s="93" customFormat="1" ht="38.25" x14ac:dyDescent="0.2">
      <c r="A118" s="113">
        <f>'VZOR 1'!A133</f>
        <v>117</v>
      </c>
      <c r="B118" s="113" t="str">
        <f>'VZOR 1'!B133</f>
        <v>Trousers for women Брюки женские 95% COTTON, 5% ELASTAN 95% хлопок, 5% эластан  размер: 46-50, рост 165-175</v>
      </c>
      <c r="C118" s="113" t="str">
        <f>'VZOR 1'!C133</f>
        <v>___</v>
      </c>
      <c r="D118" s="113" t="str">
        <f>'VZOR 1'!D133</f>
        <v>NAIIF</v>
      </c>
      <c r="E118" s="113" t="str">
        <f>'VZOR 1'!E133</f>
        <v>NAIIF</v>
      </c>
      <c r="F118" s="113">
        <f>'VZOR 1'!F133</f>
        <v>6204623900</v>
      </c>
      <c r="G118" s="113" t="str">
        <f>'VZOR 1'!G133</f>
        <v>ITALY</v>
      </c>
      <c r="H118" s="113"/>
      <c r="I118" s="113"/>
      <c r="J118" s="113"/>
      <c r="K118" s="113" t="str">
        <f>'VZOR 1'!H133</f>
        <v>pcs</v>
      </c>
      <c r="L118" s="113">
        <f>'VZOR 1'!I133</f>
        <v>70</v>
      </c>
      <c r="M118" s="113">
        <f>'VZOR 1'!J133</f>
        <v>8.0499999999999989</v>
      </c>
      <c r="N118" s="113">
        <f>'VZOR 1'!K133</f>
        <v>563.5</v>
      </c>
      <c r="O118" s="113">
        <f>'VZOR 1'!L133</f>
        <v>0.89937888198757765</v>
      </c>
      <c r="P118" s="113">
        <f>'VZOR 1'!M133</f>
        <v>0.81</v>
      </c>
      <c r="Q118" s="113">
        <f>'VZOR 1'!N133</f>
        <v>56.7</v>
      </c>
      <c r="R118" s="113" t="str">
        <f>'VZOR 1'!O133</f>
        <v>package</v>
      </c>
      <c r="S118" s="113">
        <f>'VZOR 1'!P133</f>
        <v>1</v>
      </c>
      <c r="T118" s="113">
        <f>'VZOR 1'!Q133</f>
        <v>26.6</v>
      </c>
      <c r="U118" s="113">
        <f>'VZOR 1'!R133</f>
        <v>28</v>
      </c>
      <c r="V118" s="243" t="str">
        <f>VLOOKUP(F118,'[2]01-97'!$B$2:$E$12247,4,0)</f>
        <v>2,2 евро за 1 кг</v>
      </c>
      <c r="W118" s="117">
        <f t="shared" si="14"/>
        <v>63.129047871775832</v>
      </c>
      <c r="X118" s="117">
        <f t="shared" si="7"/>
        <v>8.0111656145805341</v>
      </c>
      <c r="Y118" s="239">
        <f t="shared" si="8"/>
        <v>1.83</v>
      </c>
      <c r="Z118" s="239">
        <f t="shared" si="9"/>
        <v>128.1</v>
      </c>
      <c r="AA118" s="64">
        <f t="shared" si="10"/>
        <v>1.02</v>
      </c>
      <c r="AB118" s="241"/>
      <c r="AC118" s="241"/>
      <c r="AD118" s="241"/>
    </row>
    <row r="119" spans="1:30" s="93" customFormat="1" ht="25.5" x14ac:dyDescent="0.2">
      <c r="A119" s="113">
        <f>'VZOR 1'!A134</f>
        <v>118</v>
      </c>
      <c r="B119" s="113" t="str">
        <f>'VZOR 1'!B134</f>
        <v>Trousers for women Брюки женские 100% COTTON 100% хлопок  размер: 46-50, рост 165-175</v>
      </c>
      <c r="C119" s="113" t="str">
        <f>'VZOR 1'!C134</f>
        <v>___</v>
      </c>
      <c r="D119" s="113" t="str">
        <f>'VZOR 1'!D134</f>
        <v>AERFAN</v>
      </c>
      <c r="E119" s="113" t="str">
        <f>'VZOR 1'!E134</f>
        <v>AERFAN</v>
      </c>
      <c r="F119" s="113">
        <f>'VZOR 1'!F134</f>
        <v>6204623900</v>
      </c>
      <c r="G119" s="113" t="str">
        <f>'VZOR 1'!G134</f>
        <v>ITALY</v>
      </c>
      <c r="H119" s="113"/>
      <c r="I119" s="113"/>
      <c r="J119" s="113"/>
      <c r="K119" s="113" t="str">
        <f>'VZOR 1'!H134</f>
        <v>pcs</v>
      </c>
      <c r="L119" s="113">
        <f>'VZOR 1'!I134</f>
        <v>99</v>
      </c>
      <c r="M119" s="113">
        <f>'VZOR 1'!J134</f>
        <v>7.3</v>
      </c>
      <c r="N119" s="113">
        <f>'VZOR 1'!K134</f>
        <v>722.7</v>
      </c>
      <c r="O119" s="113">
        <f>'VZOR 1'!L134</f>
        <v>0.9</v>
      </c>
      <c r="P119" s="113">
        <f>'VZOR 1'!M134</f>
        <v>0.73</v>
      </c>
      <c r="Q119" s="113">
        <f>'VZOR 1'!N134</f>
        <v>72.27</v>
      </c>
      <c r="R119" s="113" t="str">
        <f>'VZOR 1'!O134</f>
        <v>package</v>
      </c>
      <c r="S119" s="113">
        <f>'VZOR 1'!P134</f>
        <v>1</v>
      </c>
      <c r="T119" s="113">
        <f>'VZOR 1'!Q134</f>
        <v>34.11</v>
      </c>
      <c r="U119" s="113">
        <f>'VZOR 1'!R134</f>
        <v>35.9</v>
      </c>
      <c r="V119" s="243" t="str">
        <f>VLOOKUP(F119,'[2]01-97'!$B$2:$E$12247,4,0)</f>
        <v>2,2 евро за 1 кг</v>
      </c>
      <c r="W119" s="117">
        <f t="shared" si="14"/>
        <v>80.952324169408769</v>
      </c>
      <c r="X119" s="117">
        <f t="shared" si="7"/>
        <v>10.274479839675868</v>
      </c>
      <c r="Y119" s="239">
        <f t="shared" si="8"/>
        <v>1.65</v>
      </c>
      <c r="Z119" s="239">
        <f t="shared" si="9"/>
        <v>163.35</v>
      </c>
      <c r="AA119" s="64">
        <f t="shared" si="10"/>
        <v>0.91999999999999993</v>
      </c>
      <c r="AB119" s="241"/>
      <c r="AC119" s="241"/>
      <c r="AD119" s="241"/>
    </row>
    <row r="120" spans="1:30" s="93" customFormat="1" ht="51" x14ac:dyDescent="0.2">
      <c r="A120" s="113">
        <f>'VZOR 1'!A135</f>
        <v>119</v>
      </c>
      <c r="B120" s="113" t="str">
        <f>'VZOR 1'!B135</f>
        <v>Trousers for women Брюки женские 6%ELASTAN 62%POLIAMIDE32%VISCOZE  6%эластан 62%полиамид32%вискоза   размер: 46, рост 165</v>
      </c>
      <c r="C120" s="113" t="str">
        <f>'VZOR 1'!C135</f>
        <v>___</v>
      </c>
      <c r="D120" s="113" t="str">
        <f>'VZOR 1'!D135</f>
        <v>PAPARAZZI FASHION</v>
      </c>
      <c r="E120" s="113" t="str">
        <f>'VZOR 1'!E135</f>
        <v>PAPARAZZI FASHION</v>
      </c>
      <c r="F120" s="113">
        <f>'VZOR 1'!F135</f>
        <v>6204631800</v>
      </c>
      <c r="G120" s="113" t="str">
        <f>'VZOR 1'!G135</f>
        <v>POLAND</v>
      </c>
      <c r="H120" s="113"/>
      <c r="I120" s="113"/>
      <c r="J120" s="113"/>
      <c r="K120" s="113" t="str">
        <f>'VZOR 1'!H135</f>
        <v>pcs</v>
      </c>
      <c r="L120" s="113">
        <f>'VZOR 1'!I135</f>
        <v>1</v>
      </c>
      <c r="M120" s="113">
        <f>'VZOR 1'!J135</f>
        <v>12.49</v>
      </c>
      <c r="N120" s="113">
        <f>'VZOR 1'!K135</f>
        <v>12.49</v>
      </c>
      <c r="O120" s="113">
        <f>'VZOR 1'!L135</f>
        <v>0.89991993594875896</v>
      </c>
      <c r="P120" s="113">
        <f>'VZOR 1'!M135</f>
        <v>1.25</v>
      </c>
      <c r="Q120" s="113">
        <f>'VZOR 1'!N135</f>
        <v>1.25</v>
      </c>
      <c r="R120" s="113" t="str">
        <f>'VZOR 1'!O135</f>
        <v>package</v>
      </c>
      <c r="S120" s="113" t="str">
        <f>'VZOR 1'!P135</f>
        <v>part</v>
      </c>
      <c r="T120" s="113">
        <f>'VZOR 1'!Q135</f>
        <v>0.48</v>
      </c>
      <c r="U120" s="113">
        <f>'VZOR 1'!R135</f>
        <v>0.5</v>
      </c>
      <c r="V120" s="243" t="str">
        <f>VLOOKUP(F120,'[2]01-97'!$B$2:$E$12247,4,0)</f>
        <v>10, но не менее 1,88 евро за 1 кг</v>
      </c>
      <c r="W120" s="242">
        <f t="shared" ref="W120:W121" si="15">IF(0.1*N120&gt;1.88*$AC$1*T120,0.1*N120,1.88*$AC$1*T120)</f>
        <v>1.2490000000000001</v>
      </c>
      <c r="X120" s="117">
        <f t="shared" si="7"/>
        <v>0.1775678057251302</v>
      </c>
      <c r="Y120" s="239">
        <f t="shared" si="8"/>
        <v>2.68</v>
      </c>
      <c r="Z120" s="239">
        <f t="shared" si="9"/>
        <v>2.68</v>
      </c>
      <c r="AA120" s="64">
        <f t="shared" si="10"/>
        <v>1.4300000000000002</v>
      </c>
      <c r="AB120" s="241"/>
      <c r="AC120" s="241"/>
      <c r="AD120" s="241"/>
    </row>
    <row r="121" spans="1:30" s="93" customFormat="1" ht="51" x14ac:dyDescent="0.2">
      <c r="A121" s="113">
        <f>'VZOR 1'!A136</f>
        <v>120</v>
      </c>
      <c r="B121" s="113" t="str">
        <f>'VZOR 1'!B136</f>
        <v>Trousers for women Брюки женские 62% POLIAMIDE, 32% VISCOSE, 6% ELASTAN 62% полиамид, 32% вискоза 6% эластан  размер: 46-50, рост 165-175</v>
      </c>
      <c r="C121" s="113" t="str">
        <f>'VZOR 1'!C136</f>
        <v>___</v>
      </c>
      <c r="D121" s="113" t="str">
        <f>'VZOR 1'!D136</f>
        <v>PAPARAZZI FASHION</v>
      </c>
      <c r="E121" s="113" t="str">
        <f>'VZOR 1'!E136</f>
        <v>PAPARAZZI FASHION</v>
      </c>
      <c r="F121" s="113">
        <f>'VZOR 1'!F136</f>
        <v>6204631800</v>
      </c>
      <c r="G121" s="113" t="str">
        <f>'VZOR 1'!G136</f>
        <v>POLAND</v>
      </c>
      <c r="H121" s="113"/>
      <c r="I121" s="113"/>
      <c r="J121" s="113"/>
      <c r="K121" s="113" t="str">
        <f>'VZOR 1'!H136</f>
        <v>pcs</v>
      </c>
      <c r="L121" s="113">
        <f>'VZOR 1'!I136</f>
        <v>8</v>
      </c>
      <c r="M121" s="113">
        <f>'VZOR 1'!J136</f>
        <v>9.27</v>
      </c>
      <c r="N121" s="113">
        <f>'VZOR 1'!K136</f>
        <v>74.16</v>
      </c>
      <c r="O121" s="113">
        <f>'VZOR 1'!L136</f>
        <v>0.89967637540453071</v>
      </c>
      <c r="P121" s="113">
        <f>'VZOR 1'!M136</f>
        <v>0.93</v>
      </c>
      <c r="Q121" s="113">
        <f>'VZOR 1'!N136</f>
        <v>7.44</v>
      </c>
      <c r="R121" s="113" t="str">
        <f>'VZOR 1'!O136</f>
        <v>package</v>
      </c>
      <c r="S121" s="113" t="str">
        <f>'VZOR 1'!P136</f>
        <v>part</v>
      </c>
      <c r="T121" s="113">
        <f>'VZOR 1'!Q136</f>
        <v>2.85</v>
      </c>
      <c r="U121" s="113">
        <f>'VZOR 1'!R136</f>
        <v>3</v>
      </c>
      <c r="V121" s="243" t="str">
        <f>VLOOKUP(F121,'[2]01-97'!$B$2:$E$12247,4,0)</f>
        <v>10, но не менее 1,88 евро за 1 кг</v>
      </c>
      <c r="W121" s="242">
        <f t="shared" si="15"/>
        <v>7.4160000000000004</v>
      </c>
      <c r="X121" s="117">
        <f t="shared" si="7"/>
        <v>1.0543177319916459</v>
      </c>
      <c r="Y121" s="239">
        <f t="shared" si="8"/>
        <v>1.99</v>
      </c>
      <c r="Z121" s="239">
        <f t="shared" si="9"/>
        <v>15.92</v>
      </c>
      <c r="AA121" s="64">
        <f t="shared" si="10"/>
        <v>1.06</v>
      </c>
      <c r="AB121" s="241"/>
      <c r="AC121" s="241"/>
      <c r="AD121" s="241"/>
    </row>
    <row r="122" spans="1:30" s="93" customFormat="1" ht="38.25" x14ac:dyDescent="0.2">
      <c r="A122" s="113">
        <f>'VZOR 1'!A137</f>
        <v>121</v>
      </c>
      <c r="B122" s="113" t="str">
        <f>'VZOR 1'!B137</f>
        <v>Overalls for women Комбинезон женский 60%POLYSTER 40% ELASTAN 60%полиэстер  40% эластан  размер: 46-50, рост 165-175</v>
      </c>
      <c r="C122" s="113" t="str">
        <f>'VZOR 1'!C137</f>
        <v>___</v>
      </c>
      <c r="D122" s="113" t="str">
        <f>'VZOR 1'!D137</f>
        <v>PAPARAZZI FASHION</v>
      </c>
      <c r="E122" s="113" t="str">
        <f>'VZOR 1'!E137</f>
        <v>PAPARAZZI FASHION</v>
      </c>
      <c r="F122" s="113">
        <f>'VZOR 1'!F137</f>
        <v>6204633900</v>
      </c>
      <c r="G122" s="113" t="str">
        <f>'VZOR 1'!G137</f>
        <v>POLAND</v>
      </c>
      <c r="H122" s="113"/>
      <c r="I122" s="113"/>
      <c r="J122" s="113"/>
      <c r="K122" s="113" t="str">
        <f>'VZOR 1'!H137</f>
        <v>pcs</v>
      </c>
      <c r="L122" s="113">
        <f>'VZOR 1'!I137</f>
        <v>4</v>
      </c>
      <c r="M122" s="113">
        <f>'VZOR 1'!J137</f>
        <v>11.32</v>
      </c>
      <c r="N122" s="113">
        <f>'VZOR 1'!K137</f>
        <v>45.28</v>
      </c>
      <c r="O122" s="113">
        <f>'VZOR 1'!L137</f>
        <v>0.90017667844522964</v>
      </c>
      <c r="P122" s="113">
        <f>'VZOR 1'!M137</f>
        <v>1.1299999999999999</v>
      </c>
      <c r="Q122" s="113">
        <f>'VZOR 1'!N137</f>
        <v>4.5199999999999996</v>
      </c>
      <c r="R122" s="113" t="str">
        <f>'VZOR 1'!O137</f>
        <v>package</v>
      </c>
      <c r="S122" s="113" t="str">
        <f>'VZOR 1'!P137</f>
        <v>part</v>
      </c>
      <c r="T122" s="113">
        <f>'VZOR 1'!Q137</f>
        <v>1.33</v>
      </c>
      <c r="U122" s="113">
        <f>'VZOR 1'!R137</f>
        <v>1.4</v>
      </c>
      <c r="V122" s="243" t="str">
        <f>VLOOKUP(F122,'[2]01-97'!$B$2:$E$12247,4,0)</f>
        <v>2,2 евро за 1 кг</v>
      </c>
      <c r="W122" s="117">
        <f t="shared" ref="W122:W125" si="16">2.2*$AC$1*T122</f>
        <v>3.1564523935887916</v>
      </c>
      <c r="X122" s="117">
        <f t="shared" si="7"/>
        <v>0.64373660874570826</v>
      </c>
      <c r="Y122" s="239">
        <f t="shared" si="8"/>
        <v>2.08</v>
      </c>
      <c r="Z122" s="239">
        <f t="shared" si="9"/>
        <v>8.32</v>
      </c>
      <c r="AA122" s="64">
        <f t="shared" si="10"/>
        <v>0.95000000000000018</v>
      </c>
      <c r="AB122" s="241"/>
      <c r="AC122" s="241"/>
      <c r="AD122" s="241"/>
    </row>
    <row r="123" spans="1:30" s="93" customFormat="1" ht="51" x14ac:dyDescent="0.2">
      <c r="A123" s="113">
        <f>'VZOR 1'!A138</f>
        <v>122</v>
      </c>
      <c r="B123" s="113" t="str">
        <f>'VZOR 1'!B138</f>
        <v>Overalls for women Комбинезон женский 6%ELASTAN 62%POLIAMIDE32%VISCOZE   6%эластан 62%полиамид32%вискоза   размер: 46-50, рост 165-175</v>
      </c>
      <c r="C123" s="113" t="str">
        <f>'VZOR 1'!C138</f>
        <v>___</v>
      </c>
      <c r="D123" s="113" t="str">
        <f>'VZOR 1'!D138</f>
        <v>PAPARAZZI FASHION</v>
      </c>
      <c r="E123" s="113" t="str">
        <f>'VZOR 1'!E138</f>
        <v>PAPARAZZI FASHION</v>
      </c>
      <c r="F123" s="113">
        <f>'VZOR 1'!F138</f>
        <v>6204633900</v>
      </c>
      <c r="G123" s="113" t="str">
        <f>'VZOR 1'!G138</f>
        <v>POLAND</v>
      </c>
      <c r="H123" s="113"/>
      <c r="I123" s="113"/>
      <c r="J123" s="113"/>
      <c r="K123" s="113" t="str">
        <f>'VZOR 1'!H138</f>
        <v>pcs</v>
      </c>
      <c r="L123" s="113">
        <f>'VZOR 1'!I138</f>
        <v>9</v>
      </c>
      <c r="M123" s="113">
        <f>'VZOR 1'!J138</f>
        <v>10.78</v>
      </c>
      <c r="N123" s="113">
        <f>'VZOR 1'!K138</f>
        <v>97.02</v>
      </c>
      <c r="O123" s="113">
        <f>'VZOR 1'!L138</f>
        <v>0.8998144712430427</v>
      </c>
      <c r="P123" s="113">
        <f>'VZOR 1'!M138</f>
        <v>1.08</v>
      </c>
      <c r="Q123" s="113">
        <f>'VZOR 1'!N138</f>
        <v>9.7200000000000006</v>
      </c>
      <c r="R123" s="113" t="str">
        <f>'VZOR 1'!O138</f>
        <v>package</v>
      </c>
      <c r="S123" s="113" t="str">
        <f>'VZOR 1'!P138</f>
        <v>part</v>
      </c>
      <c r="T123" s="113">
        <f>'VZOR 1'!Q138</f>
        <v>2.85</v>
      </c>
      <c r="U123" s="113">
        <f>'VZOR 1'!R138</f>
        <v>3</v>
      </c>
      <c r="V123" s="243" t="str">
        <f>VLOOKUP(F123,'[2]01-97'!$B$2:$E$12247,4,0)</f>
        <v>2,2 евро за 1 кг</v>
      </c>
      <c r="W123" s="117">
        <f t="shared" si="16"/>
        <v>6.7638265576902672</v>
      </c>
      <c r="X123" s="117">
        <f t="shared" si="7"/>
        <v>1.3793137319016919</v>
      </c>
      <c r="Y123" s="239">
        <f t="shared" si="8"/>
        <v>1.98</v>
      </c>
      <c r="Z123" s="239">
        <f t="shared" si="9"/>
        <v>17.82</v>
      </c>
      <c r="AA123" s="64">
        <f t="shared" si="10"/>
        <v>0.89999999999999991</v>
      </c>
      <c r="AB123" s="241"/>
      <c r="AC123" s="241"/>
      <c r="AD123" s="241"/>
    </row>
    <row r="124" spans="1:30" s="93" customFormat="1" ht="51" x14ac:dyDescent="0.2">
      <c r="A124" s="113">
        <f>'VZOR 1'!A139</f>
        <v>123</v>
      </c>
      <c r="B124" s="113" t="str">
        <f>'VZOR 1'!B139</f>
        <v>Trousers for women Брюки женские 5%ELASTAN 70%VISCOZE25%PES 5%эластан 70%вискоза25%полиэстер  размер: 46-50, рост 165-175</v>
      </c>
      <c r="C124" s="113" t="str">
        <f>'VZOR 1'!C139</f>
        <v>___</v>
      </c>
      <c r="D124" s="113" t="str">
        <f>'VZOR 1'!D139</f>
        <v>SASHE FERRANO</v>
      </c>
      <c r="E124" s="113" t="str">
        <f>'VZOR 1'!E139</f>
        <v>SASHE FERRANO</v>
      </c>
      <c r="F124" s="113">
        <f>'VZOR 1'!F139</f>
        <v>6204691800</v>
      </c>
      <c r="G124" s="113" t="str">
        <f>'VZOR 1'!G139</f>
        <v>POLAND</v>
      </c>
      <c r="H124" s="113"/>
      <c r="I124" s="113"/>
      <c r="J124" s="113"/>
      <c r="K124" s="113" t="str">
        <f>'VZOR 1'!H139</f>
        <v>pcs</v>
      </c>
      <c r="L124" s="113">
        <f>'VZOR 1'!I139</f>
        <v>26</v>
      </c>
      <c r="M124" s="113">
        <f>'VZOR 1'!J139</f>
        <v>10.27</v>
      </c>
      <c r="N124" s="113">
        <f>'VZOR 1'!K139</f>
        <v>267.02</v>
      </c>
      <c r="O124" s="113">
        <f>'VZOR 1'!L139</f>
        <v>0.89970788704965921</v>
      </c>
      <c r="P124" s="113">
        <f>'VZOR 1'!M139</f>
        <v>1.03</v>
      </c>
      <c r="Q124" s="113">
        <f>'VZOR 1'!N139</f>
        <v>26.78</v>
      </c>
      <c r="R124" s="113" t="str">
        <f>'VZOR 1'!O139</f>
        <v>package</v>
      </c>
      <c r="S124" s="113">
        <f>'VZOR 1'!P139</f>
        <v>1</v>
      </c>
      <c r="T124" s="113">
        <f>'VZOR 1'!Q139</f>
        <v>10.26</v>
      </c>
      <c r="U124" s="113">
        <f>'VZOR 1'!R139</f>
        <v>10.8</v>
      </c>
      <c r="V124" s="243" t="str">
        <f>VLOOKUP(F124,'[2]01-97'!$B$2:$E$12247,4,0)</f>
        <v>2,2 евро за 1 кг</v>
      </c>
      <c r="W124" s="117">
        <f t="shared" si="16"/>
        <v>24.349775607684961</v>
      </c>
      <c r="X124" s="117">
        <f t="shared" si="7"/>
        <v>3.7961693742773632</v>
      </c>
      <c r="Y124" s="239">
        <f t="shared" si="8"/>
        <v>2.11</v>
      </c>
      <c r="Z124" s="239">
        <f t="shared" si="9"/>
        <v>54.86</v>
      </c>
      <c r="AA124" s="64">
        <f t="shared" si="10"/>
        <v>1.0799999999999998</v>
      </c>
      <c r="AB124" s="241"/>
      <c r="AC124" s="241"/>
      <c r="AD124" s="241"/>
    </row>
    <row r="125" spans="1:30" s="93" customFormat="1" ht="38.25" x14ac:dyDescent="0.2">
      <c r="A125" s="113">
        <f>'VZOR 1'!A140</f>
        <v>124</v>
      </c>
      <c r="B125" s="113" t="str">
        <f>'VZOR 1'!B140</f>
        <v>Trousers for women Брюки женские 70%VISCOZE30%SETA 70%вискоза30%шелк  размер: 46-50, рост 165-175</v>
      </c>
      <c r="C125" s="113" t="str">
        <f>'VZOR 1'!C140</f>
        <v>___</v>
      </c>
      <c r="D125" s="113" t="str">
        <f>'VZOR 1'!D140</f>
        <v>GIUSY</v>
      </c>
      <c r="E125" s="113" t="str">
        <f>'VZOR 1'!E140</f>
        <v>GIUSY</v>
      </c>
      <c r="F125" s="113">
        <f>'VZOR 1'!F140</f>
        <v>6204691800</v>
      </c>
      <c r="G125" s="113" t="str">
        <f>'VZOR 1'!G140</f>
        <v>ITALY</v>
      </c>
      <c r="H125" s="113"/>
      <c r="I125" s="113"/>
      <c r="J125" s="113"/>
      <c r="K125" s="113" t="str">
        <f>'VZOR 1'!H140</f>
        <v>pcs</v>
      </c>
      <c r="L125" s="113">
        <f>'VZOR 1'!I140</f>
        <v>36</v>
      </c>
      <c r="M125" s="113">
        <f>'VZOR 1'!J140</f>
        <v>6.9799999999999995</v>
      </c>
      <c r="N125" s="113">
        <f>'VZOR 1'!K140</f>
        <v>251.28</v>
      </c>
      <c r="O125" s="113">
        <f>'VZOR 1'!L140</f>
        <v>0.89971346704871058</v>
      </c>
      <c r="P125" s="113">
        <f>'VZOR 1'!M140</f>
        <v>0.7</v>
      </c>
      <c r="Q125" s="113">
        <f>'VZOR 1'!N140</f>
        <v>25.2</v>
      </c>
      <c r="R125" s="113" t="str">
        <f>'VZOR 1'!O140</f>
        <v>package</v>
      </c>
      <c r="S125" s="113" t="str">
        <f>'VZOR 1'!P140</f>
        <v>part</v>
      </c>
      <c r="T125" s="113">
        <f>'VZOR 1'!Q140</f>
        <v>8.5500000000000007</v>
      </c>
      <c r="U125" s="113">
        <f>'VZOR 1'!R140</f>
        <v>9</v>
      </c>
      <c r="V125" s="243" t="str">
        <f>VLOOKUP(F125,'[2]01-97'!$B$2:$E$12247,4,0)</f>
        <v>2,2 евро за 1 кг</v>
      </c>
      <c r="W125" s="117">
        <f t="shared" si="16"/>
        <v>20.291479673070803</v>
      </c>
      <c r="X125" s="117">
        <f t="shared" si="7"/>
        <v>3.5723969753891689</v>
      </c>
      <c r="Y125" s="239">
        <f t="shared" si="8"/>
        <v>1.36</v>
      </c>
      <c r="Z125" s="239">
        <f t="shared" si="9"/>
        <v>48.96</v>
      </c>
      <c r="AA125" s="64">
        <f t="shared" si="10"/>
        <v>0.66000000000000014</v>
      </c>
      <c r="AB125" s="241"/>
      <c r="AC125" s="241"/>
      <c r="AD125" s="241"/>
    </row>
    <row r="126" spans="1:30" s="93" customFormat="1" ht="51" x14ac:dyDescent="0.2">
      <c r="A126" s="113">
        <f>'VZOR 1'!A141</f>
        <v>125</v>
      </c>
      <c r="B126" s="113" t="str">
        <f>'VZOR 1'!B141</f>
        <v>Women's blouse Блузка женская 60%COTTON 10%ELASTAN 30%NYLON 60%хлопок 10%эластан 30%нейлон  обхват груди: 92-100, шея 37-39/см, рост 165-175</v>
      </c>
      <c r="C126" s="113" t="str">
        <f>'VZOR 1'!C141</f>
        <v>___</v>
      </c>
      <c r="D126" s="113" t="str">
        <f>'VZOR 1'!D141</f>
        <v>PAPARAZZI FASHION</v>
      </c>
      <c r="E126" s="113" t="str">
        <f>'VZOR 1'!E141</f>
        <v>PAPARAZZI FASHION</v>
      </c>
      <c r="F126" s="113">
        <f>'VZOR 1'!F141</f>
        <v>6206300000</v>
      </c>
      <c r="G126" s="113" t="str">
        <f>'VZOR 1'!G141</f>
        <v>POLAND</v>
      </c>
      <c r="H126" s="113"/>
      <c r="I126" s="113"/>
      <c r="J126" s="113"/>
      <c r="K126" s="113" t="str">
        <f>'VZOR 1'!H141</f>
        <v>pcs</v>
      </c>
      <c r="L126" s="113">
        <f>'VZOR 1'!I141</f>
        <v>1</v>
      </c>
      <c r="M126" s="113">
        <f>'VZOR 1'!J141</f>
        <v>3.6199999999999997</v>
      </c>
      <c r="N126" s="113">
        <f>'VZOR 1'!K141</f>
        <v>3.62</v>
      </c>
      <c r="O126" s="113">
        <f>'VZOR 1'!L141</f>
        <v>0.90055248618784534</v>
      </c>
      <c r="P126" s="113">
        <f>'VZOR 1'!M141</f>
        <v>0.36</v>
      </c>
      <c r="Q126" s="113">
        <f>'VZOR 1'!N141</f>
        <v>0.36</v>
      </c>
      <c r="R126" s="113" t="str">
        <f>'VZOR 1'!O141</f>
        <v>package</v>
      </c>
      <c r="S126" s="113" t="str">
        <f>'VZOR 1'!P141</f>
        <v>part</v>
      </c>
      <c r="T126" s="113">
        <f>'VZOR 1'!Q141</f>
        <v>0.19</v>
      </c>
      <c r="U126" s="113">
        <f>'VZOR 1'!R141</f>
        <v>0.2</v>
      </c>
      <c r="V126" s="243" t="str">
        <f>VLOOKUP(F126,'[2]01-97'!$B$2:$E$12247,4,0)</f>
        <v>10, но не менее 1,5 евро за 1 кг</v>
      </c>
      <c r="W126" s="242">
        <f>IF(0.1*N126&gt;1.5*$AC$1*T126,0.1*N126,1.5*$AC$1*T126)</f>
        <v>0.36200000000000004</v>
      </c>
      <c r="X126" s="117">
        <f t="shared" si="7"/>
        <v>5.146480838470547E-2</v>
      </c>
      <c r="Y126" s="239">
        <f t="shared" si="8"/>
        <v>0.77</v>
      </c>
      <c r="Z126" s="239">
        <f t="shared" si="9"/>
        <v>0.77</v>
      </c>
      <c r="AA126" s="64">
        <f t="shared" si="10"/>
        <v>0.41000000000000003</v>
      </c>
      <c r="AB126" s="241"/>
      <c r="AC126" s="241"/>
      <c r="AD126" s="241"/>
    </row>
    <row r="127" spans="1:30" s="93" customFormat="1" ht="51" x14ac:dyDescent="0.2">
      <c r="A127" s="113">
        <f>'VZOR 1'!A142</f>
        <v>126</v>
      </c>
      <c r="B127" s="113" t="str">
        <f>'VZOR 1'!B142</f>
        <v>Women's blouse Блузка женская 100% COTTON 100% хлопок размер: 46-50, обхват груди: 92-100, шея 37-39/см, рост 165-175</v>
      </c>
      <c r="C127" s="113" t="str">
        <f>'VZOR 1'!C142</f>
        <v>___</v>
      </c>
      <c r="D127" s="113" t="str">
        <f>'VZOR 1'!D142</f>
        <v>PAPARAZZI FASHION</v>
      </c>
      <c r="E127" s="113" t="str">
        <f>'VZOR 1'!E142</f>
        <v>PAPARAZZI FASHION</v>
      </c>
      <c r="F127" s="113">
        <f>'VZOR 1'!F142</f>
        <v>6206300000</v>
      </c>
      <c r="G127" s="113" t="str">
        <f>'VZOR 1'!G142</f>
        <v>POLAND</v>
      </c>
      <c r="H127" s="113"/>
      <c r="I127" s="113"/>
      <c r="J127" s="113"/>
      <c r="K127" s="113" t="str">
        <f>'VZOR 1'!H142</f>
        <v>pcs</v>
      </c>
      <c r="L127" s="113">
        <f>'VZOR 1'!I142</f>
        <v>3</v>
      </c>
      <c r="M127" s="113">
        <f>'VZOR 1'!J142</f>
        <v>3.05</v>
      </c>
      <c r="N127" s="113">
        <f>'VZOR 1'!K142</f>
        <v>9.15</v>
      </c>
      <c r="O127" s="113">
        <f>'VZOR 1'!L142</f>
        <v>0.89836065573770496</v>
      </c>
      <c r="P127" s="113">
        <f>'VZOR 1'!M142</f>
        <v>0.31</v>
      </c>
      <c r="Q127" s="113">
        <f>'VZOR 1'!N142</f>
        <v>0.93</v>
      </c>
      <c r="R127" s="113" t="str">
        <f>'VZOR 1'!O142</f>
        <v>package</v>
      </c>
      <c r="S127" s="113" t="str">
        <f>'VZOR 1'!P142</f>
        <v>part</v>
      </c>
      <c r="T127" s="113">
        <f>'VZOR 1'!Q142</f>
        <v>0.48</v>
      </c>
      <c r="U127" s="113">
        <f>'VZOR 1'!R142</f>
        <v>0.5</v>
      </c>
      <c r="V127" s="243" t="str">
        <f>VLOOKUP(F127,'[2]01-97'!$B$2:$E$12247,4,0)</f>
        <v>10, но не менее 1,5 евро за 1 кг</v>
      </c>
      <c r="W127" s="242">
        <f t="shared" ref="W127:W131" si="17">IF(0.1*N127&gt;1.5*$AC$1*T127,0.1*N127,1.5*$AC$1*T127)</f>
        <v>0.91500000000000004</v>
      </c>
      <c r="X127" s="117">
        <f t="shared" si="7"/>
        <v>0.13008370075139644</v>
      </c>
      <c r="Y127" s="239">
        <f t="shared" si="8"/>
        <v>0.66</v>
      </c>
      <c r="Z127" s="239">
        <f t="shared" si="9"/>
        <v>1.98</v>
      </c>
      <c r="AA127" s="64">
        <f t="shared" si="10"/>
        <v>0.35000000000000003</v>
      </c>
      <c r="AB127" s="241"/>
      <c r="AC127" s="241"/>
      <c r="AD127" s="241"/>
    </row>
    <row r="128" spans="1:30" s="93" customFormat="1" ht="51" x14ac:dyDescent="0.2">
      <c r="A128" s="113">
        <f>'VZOR 1'!A143</f>
        <v>127</v>
      </c>
      <c r="B128" s="113" t="str">
        <f>'VZOR 1'!B143</f>
        <v>Women's blouse Блузка женская 100% COTTON 100% хлопок размер: 46-50, обхват груди: 92-100, шея 37-39/см, рост 165-175</v>
      </c>
      <c r="C128" s="113" t="str">
        <f>'VZOR 1'!C143</f>
        <v>___</v>
      </c>
      <c r="D128" s="113" t="str">
        <f>'VZOR 1'!D143</f>
        <v>NAIIF</v>
      </c>
      <c r="E128" s="113" t="str">
        <f>'VZOR 1'!E143</f>
        <v>NAIIF</v>
      </c>
      <c r="F128" s="113">
        <f>'VZOR 1'!F143</f>
        <v>6206300000</v>
      </c>
      <c r="G128" s="113" t="str">
        <f>'VZOR 1'!G143</f>
        <v>ITALY</v>
      </c>
      <c r="H128" s="113"/>
      <c r="I128" s="113"/>
      <c r="J128" s="113"/>
      <c r="K128" s="113" t="str">
        <f>'VZOR 1'!H143</f>
        <v>pcs</v>
      </c>
      <c r="L128" s="113">
        <f>'VZOR 1'!I143</f>
        <v>4</v>
      </c>
      <c r="M128" s="113">
        <f>'VZOR 1'!J143</f>
        <v>2.8899999999999997</v>
      </c>
      <c r="N128" s="113">
        <f>'VZOR 1'!K143</f>
        <v>11.56</v>
      </c>
      <c r="O128" s="113">
        <f>'VZOR 1'!L143</f>
        <v>0.89965397923875434</v>
      </c>
      <c r="P128" s="113">
        <f>'VZOR 1'!M143</f>
        <v>0.28999999999999998</v>
      </c>
      <c r="Q128" s="113">
        <f>'VZOR 1'!N143</f>
        <v>1.1599999999999999</v>
      </c>
      <c r="R128" s="113" t="str">
        <f>'VZOR 1'!O143</f>
        <v>package</v>
      </c>
      <c r="S128" s="113" t="str">
        <f>'VZOR 1'!P143</f>
        <v>part</v>
      </c>
      <c r="T128" s="113">
        <f>'VZOR 1'!Q143</f>
        <v>0.48</v>
      </c>
      <c r="U128" s="113">
        <f>'VZOR 1'!R143</f>
        <v>0.5</v>
      </c>
      <c r="V128" s="243" t="str">
        <f>VLOOKUP(F128,'[2]01-97'!$B$2:$E$12247,4,0)</f>
        <v>10, но не менее 1,5 евро за 1 кг</v>
      </c>
      <c r="W128" s="242">
        <f t="shared" si="17"/>
        <v>1.1560000000000001</v>
      </c>
      <c r="X128" s="117">
        <f t="shared" si="7"/>
        <v>0.16434618368154566</v>
      </c>
      <c r="Y128" s="239">
        <f t="shared" si="8"/>
        <v>0.62</v>
      </c>
      <c r="Z128" s="239">
        <f t="shared" si="9"/>
        <v>2.48</v>
      </c>
      <c r="AA128" s="64">
        <f t="shared" si="10"/>
        <v>0.33</v>
      </c>
      <c r="AB128" s="241"/>
      <c r="AC128" s="241"/>
      <c r="AD128" s="241"/>
    </row>
    <row r="129" spans="1:30" s="93" customFormat="1" ht="51" x14ac:dyDescent="0.2">
      <c r="A129" s="113">
        <f>'VZOR 1'!A144</f>
        <v>128</v>
      </c>
      <c r="B129" s="113" t="str">
        <f>'VZOR 1'!B144</f>
        <v>Women's blouse Блузка женская 95% COTTON, 5% ELASTAN 95% хлопок, 5% эластан размер: 46-50, обхват груди: 92-100, шея 37-39/см, рост 165-175</v>
      </c>
      <c r="C129" s="113" t="str">
        <f>'VZOR 1'!C144</f>
        <v>___</v>
      </c>
      <c r="D129" s="113" t="str">
        <f>'VZOR 1'!D144</f>
        <v>NAIF</v>
      </c>
      <c r="E129" s="113" t="str">
        <f>'VZOR 1'!E144</f>
        <v>NAIF</v>
      </c>
      <c r="F129" s="113">
        <f>'VZOR 1'!F144</f>
        <v>6206300000</v>
      </c>
      <c r="G129" s="113" t="str">
        <f>'VZOR 1'!G144</f>
        <v>ITALY</v>
      </c>
      <c r="H129" s="113"/>
      <c r="I129" s="113"/>
      <c r="J129" s="113"/>
      <c r="K129" s="113" t="str">
        <f>'VZOR 1'!H144</f>
        <v>pcs</v>
      </c>
      <c r="L129" s="113">
        <f>'VZOR 1'!I144</f>
        <v>6</v>
      </c>
      <c r="M129" s="113">
        <f>'VZOR 1'!J144</f>
        <v>2.69</v>
      </c>
      <c r="N129" s="113">
        <f>'VZOR 1'!K144</f>
        <v>16.14</v>
      </c>
      <c r="O129" s="113">
        <f>'VZOR 1'!L144</f>
        <v>0.8996282527881041</v>
      </c>
      <c r="P129" s="113">
        <f>'VZOR 1'!M144</f>
        <v>0.27</v>
      </c>
      <c r="Q129" s="113">
        <f>'VZOR 1'!N144</f>
        <v>1.62</v>
      </c>
      <c r="R129" s="113" t="str">
        <f>'VZOR 1'!O144</f>
        <v>package</v>
      </c>
      <c r="S129" s="113" t="str">
        <f>'VZOR 1'!P144</f>
        <v>part</v>
      </c>
      <c r="T129" s="113">
        <f>'VZOR 1'!Q144</f>
        <v>0.67</v>
      </c>
      <c r="U129" s="113">
        <f>'VZOR 1'!R144</f>
        <v>0.7</v>
      </c>
      <c r="V129" s="243" t="str">
        <f>VLOOKUP(F129,'[2]01-97'!$B$2:$E$12247,4,0)</f>
        <v>10, но не менее 1,5 евро за 1 кг</v>
      </c>
      <c r="W129" s="242">
        <f t="shared" si="17"/>
        <v>1.6140000000000001</v>
      </c>
      <c r="X129" s="117">
        <f t="shared" si="7"/>
        <v>0.2294591180467255</v>
      </c>
      <c r="Y129" s="239">
        <f t="shared" si="8"/>
        <v>0.57999999999999996</v>
      </c>
      <c r="Z129" s="239">
        <f t="shared" si="9"/>
        <v>3.48</v>
      </c>
      <c r="AA129" s="64">
        <f t="shared" si="10"/>
        <v>0.30999999999999994</v>
      </c>
      <c r="AB129" s="241"/>
      <c r="AC129" s="241"/>
      <c r="AD129" s="241"/>
    </row>
    <row r="130" spans="1:30" s="93" customFormat="1" ht="51" x14ac:dyDescent="0.2">
      <c r="A130" s="113">
        <f>'VZOR 1'!A145</f>
        <v>129</v>
      </c>
      <c r="B130" s="113" t="str">
        <f>'VZOR 1'!B145</f>
        <v>Women's blouse Блузка женская 95% COTTON, 5% ELASTAN 95% хлопок, 5% эластан размер: 46-50, обхват груди: 92-100, шея 37-39/см, рост 165-175</v>
      </c>
      <c r="C130" s="113" t="str">
        <f>'VZOR 1'!C145</f>
        <v>___</v>
      </c>
      <c r="D130" s="113" t="str">
        <f>'VZOR 1'!D145</f>
        <v>NAIIF</v>
      </c>
      <c r="E130" s="113" t="str">
        <f>'VZOR 1'!E145</f>
        <v>NAIIF</v>
      </c>
      <c r="F130" s="113">
        <f>'VZOR 1'!F145</f>
        <v>6206300000</v>
      </c>
      <c r="G130" s="113" t="str">
        <f>'VZOR 1'!G145</f>
        <v>ITALY</v>
      </c>
      <c r="H130" s="113"/>
      <c r="I130" s="113"/>
      <c r="J130" s="113"/>
      <c r="K130" s="113" t="str">
        <f>'VZOR 1'!H145</f>
        <v>pcs</v>
      </c>
      <c r="L130" s="113">
        <f>'VZOR 1'!I145</f>
        <v>8</v>
      </c>
      <c r="M130" s="113">
        <f>'VZOR 1'!J145</f>
        <v>2.2899999999999996</v>
      </c>
      <c r="N130" s="113">
        <f>'VZOR 1'!K145</f>
        <v>18.32</v>
      </c>
      <c r="O130" s="113">
        <f>'VZOR 1'!L145</f>
        <v>0.89956331877729256</v>
      </c>
      <c r="P130" s="113">
        <f>'VZOR 1'!M145</f>
        <v>0.23</v>
      </c>
      <c r="Q130" s="113">
        <f>'VZOR 1'!N145</f>
        <v>1.84</v>
      </c>
      <c r="R130" s="113" t="str">
        <f>'VZOR 1'!O145</f>
        <v>package</v>
      </c>
      <c r="S130" s="113" t="str">
        <f>'VZOR 1'!P145</f>
        <v>part</v>
      </c>
      <c r="T130" s="113">
        <f>'VZOR 1'!Q145</f>
        <v>0.76</v>
      </c>
      <c r="U130" s="113">
        <f>'VZOR 1'!R145</f>
        <v>0.8</v>
      </c>
      <c r="V130" s="243" t="str">
        <f>VLOOKUP(F130,'[2]01-97'!$B$2:$E$12247,4,0)</f>
        <v>10, но не менее 1,5 евро за 1 кг</v>
      </c>
      <c r="W130" s="242">
        <f t="shared" si="17"/>
        <v>1.8320000000000001</v>
      </c>
      <c r="X130" s="117">
        <f t="shared" si="7"/>
        <v>0.26045173746071942</v>
      </c>
      <c r="Y130" s="239">
        <f t="shared" si="8"/>
        <v>0.49</v>
      </c>
      <c r="Z130" s="239">
        <f t="shared" si="9"/>
        <v>3.92</v>
      </c>
      <c r="AA130" s="64">
        <f t="shared" si="10"/>
        <v>0.26</v>
      </c>
      <c r="AB130" s="241"/>
      <c r="AC130" s="241"/>
      <c r="AD130" s="241"/>
    </row>
    <row r="131" spans="1:30" s="93" customFormat="1" ht="51" x14ac:dyDescent="0.2">
      <c r="A131" s="113">
        <f>'VZOR 1'!A146</f>
        <v>130</v>
      </c>
      <c r="B131" s="113" t="str">
        <f>'VZOR 1'!B146</f>
        <v>Women's blouse Блузка женская 95% COTTON, 5% ELASTAN 95% хлопок, 5% эластан размер: 46-50, обхват груди: 92-100, шея 37-39/см, рост 165-175</v>
      </c>
      <c r="C131" s="113" t="str">
        <f>'VZOR 1'!C146</f>
        <v>___</v>
      </c>
      <c r="D131" s="113" t="str">
        <f>'VZOR 1'!D146</f>
        <v>NAIIF</v>
      </c>
      <c r="E131" s="113" t="str">
        <f>'VZOR 1'!E146</f>
        <v>NAIIF</v>
      </c>
      <c r="F131" s="113">
        <f>'VZOR 1'!F146</f>
        <v>6206300000</v>
      </c>
      <c r="G131" s="113" t="str">
        <f>'VZOR 1'!G146</f>
        <v>ITALY</v>
      </c>
      <c r="H131" s="113"/>
      <c r="I131" s="113"/>
      <c r="J131" s="113"/>
      <c r="K131" s="113" t="str">
        <f>'VZOR 1'!H146</f>
        <v>pcs</v>
      </c>
      <c r="L131" s="113">
        <f>'VZOR 1'!I146</f>
        <v>30</v>
      </c>
      <c r="M131" s="113">
        <f>'VZOR 1'!J146</f>
        <v>3.8899999999999997</v>
      </c>
      <c r="N131" s="113">
        <f>'VZOR 1'!K146</f>
        <v>116.7</v>
      </c>
      <c r="O131" s="113">
        <f>'VZOR 1'!L146</f>
        <v>0.89974293059125965</v>
      </c>
      <c r="P131" s="113">
        <f>'VZOR 1'!M146</f>
        <v>0.39</v>
      </c>
      <c r="Q131" s="113">
        <f>'VZOR 1'!N146</f>
        <v>11.7</v>
      </c>
      <c r="R131" s="113" t="str">
        <f>'VZOR 1'!O146</f>
        <v>package</v>
      </c>
      <c r="S131" s="113">
        <f>'VZOR 1'!P146</f>
        <v>1</v>
      </c>
      <c r="T131" s="113">
        <f>'VZOR 1'!Q146</f>
        <v>4.8499999999999996</v>
      </c>
      <c r="U131" s="113">
        <f>'VZOR 1'!R146</f>
        <v>5.0999999999999996</v>
      </c>
      <c r="V131" s="243" t="str">
        <f>VLOOKUP(F131,'[2]01-97'!$B$2:$E$12247,4,0)</f>
        <v>10, но не менее 1,5 евро за 1 кг</v>
      </c>
      <c r="W131" s="242">
        <f t="shared" si="17"/>
        <v>11.670000000000002</v>
      </c>
      <c r="X131" s="117">
        <f t="shared" ref="X131:X194" si="18">N131*$X$304/$N$304</f>
        <v>1.6591003145014167</v>
      </c>
      <c r="Y131" s="239">
        <f t="shared" ref="Y131:Y194" si="19">ROUND((Q131+W131+X131)/L131,2)</f>
        <v>0.83</v>
      </c>
      <c r="Z131" s="239">
        <f t="shared" ref="Z131:Z194" si="20">ROUND(Y131*L131,2)</f>
        <v>24.9</v>
      </c>
      <c r="AA131" s="64">
        <f t="shared" ref="AA131:AA194" si="21">Y131-P131</f>
        <v>0.43999999999999995</v>
      </c>
      <c r="AB131" s="241"/>
      <c r="AC131" s="241"/>
      <c r="AD131" s="241"/>
    </row>
    <row r="132" spans="1:30" s="93" customFormat="1" ht="51" x14ac:dyDescent="0.2">
      <c r="A132" s="113">
        <f>'VZOR 1'!A147</f>
        <v>131</v>
      </c>
      <c r="B132" s="113" t="str">
        <f>'VZOR 1'!B147</f>
        <v>Women's blouse Блузка женская 25%COTTON 75%POLYESTER  25%хлопок 75%полиэстер  размер: 46-50, обхват груди: 92-100, шея 37-39/см, рост 165-175</v>
      </c>
      <c r="C132" s="113" t="str">
        <f>'VZOR 1'!C147</f>
        <v>___</v>
      </c>
      <c r="D132" s="113" t="str">
        <f>'VZOR 1'!D147</f>
        <v>LOVE FROM ITALI</v>
      </c>
      <c r="E132" s="113" t="str">
        <f>'VZOR 1'!E147</f>
        <v>LOVE FROM ITALI</v>
      </c>
      <c r="F132" s="113">
        <f>'VZOR 1'!F147</f>
        <v>6206400000</v>
      </c>
      <c r="G132" s="113" t="str">
        <f>'VZOR 1'!G147</f>
        <v>ITALY</v>
      </c>
      <c r="H132" s="113"/>
      <c r="I132" s="113"/>
      <c r="J132" s="113"/>
      <c r="K132" s="113" t="str">
        <f>'VZOR 1'!H147</f>
        <v>pcs</v>
      </c>
      <c r="L132" s="113">
        <f>'VZOR 1'!I147</f>
        <v>4</v>
      </c>
      <c r="M132" s="113">
        <f>'VZOR 1'!J147</f>
        <v>4.09</v>
      </c>
      <c r="N132" s="113">
        <f>'VZOR 1'!K147</f>
        <v>16.36</v>
      </c>
      <c r="O132" s="113">
        <f>'VZOR 1'!L147</f>
        <v>0.89975550122249393</v>
      </c>
      <c r="P132" s="113">
        <f>'VZOR 1'!M147</f>
        <v>0.41</v>
      </c>
      <c r="Q132" s="113">
        <f>'VZOR 1'!N147</f>
        <v>1.64</v>
      </c>
      <c r="R132" s="113" t="str">
        <f>'VZOR 1'!O147</f>
        <v>package</v>
      </c>
      <c r="S132" s="113" t="str">
        <f>'VZOR 1'!P147</f>
        <v>part</v>
      </c>
      <c r="T132" s="113">
        <f>'VZOR 1'!Q147</f>
        <v>0.48</v>
      </c>
      <c r="U132" s="113">
        <f>'VZOR 1'!R147</f>
        <v>0.5</v>
      </c>
      <c r="V132" s="243" t="str">
        <f>VLOOKUP(F132,'[2]01-97'!$B$2:$E$12247,4,0)</f>
        <v>1,75 евро за 1 кг</v>
      </c>
      <c r="W132" s="117">
        <f t="shared" ref="W132:W133" si="22">1.75*$AC$1*T132</f>
        <v>0.90615858189151888</v>
      </c>
      <c r="X132" s="117">
        <f t="shared" si="18"/>
        <v>0.23258681358391756</v>
      </c>
      <c r="Y132" s="239">
        <f t="shared" si="19"/>
        <v>0.69</v>
      </c>
      <c r="Z132" s="239">
        <f t="shared" si="20"/>
        <v>2.76</v>
      </c>
      <c r="AA132" s="64">
        <f t="shared" si="21"/>
        <v>0.27999999999999997</v>
      </c>
      <c r="AB132" s="241"/>
      <c r="AC132" s="241"/>
      <c r="AD132" s="241"/>
    </row>
    <row r="133" spans="1:30" s="93" customFormat="1" ht="38.25" x14ac:dyDescent="0.2">
      <c r="A133" s="113">
        <f>'VZOR 1'!A148</f>
        <v>132</v>
      </c>
      <c r="B133" s="113" t="str">
        <f>'VZOR 1'!B148</f>
        <v>women's Vest Безрукавка женская 100% POLYESTER 100% полиэстер  размер: 46-50, обхват груди: 92-100, рост 165-175</v>
      </c>
      <c r="C133" s="113" t="str">
        <f>'VZOR 1'!C148</f>
        <v>___</v>
      </c>
      <c r="D133" s="113" t="str">
        <f>'VZOR 1'!D148</f>
        <v>BYOLALA</v>
      </c>
      <c r="E133" s="113" t="str">
        <f>'VZOR 1'!E148</f>
        <v>BYOLALA</v>
      </c>
      <c r="F133" s="113">
        <f>'VZOR 1'!F148</f>
        <v>6211439000</v>
      </c>
      <c r="G133" s="113" t="str">
        <f>'VZOR 1'!G148</f>
        <v>POLAND</v>
      </c>
      <c r="H133" s="113"/>
      <c r="I133" s="113"/>
      <c r="J133" s="113"/>
      <c r="K133" s="113" t="str">
        <f>'VZOR 1'!H148</f>
        <v>pcs</v>
      </c>
      <c r="L133" s="113">
        <f>'VZOR 1'!I148</f>
        <v>35</v>
      </c>
      <c r="M133" s="113">
        <f>'VZOR 1'!J148</f>
        <v>16.46</v>
      </c>
      <c r="N133" s="113">
        <f>'VZOR 1'!K148</f>
        <v>576.1</v>
      </c>
      <c r="O133" s="113">
        <f>'VZOR 1'!L148</f>
        <v>0.89975698663426495</v>
      </c>
      <c r="P133" s="113">
        <f>'VZOR 1'!M148</f>
        <v>1.65</v>
      </c>
      <c r="Q133" s="113">
        <f>'VZOR 1'!N148</f>
        <v>57.75</v>
      </c>
      <c r="R133" s="113" t="str">
        <f>'VZOR 1'!O148</f>
        <v>package</v>
      </c>
      <c r="S133" s="113">
        <f>'VZOR 1'!P148</f>
        <v>1</v>
      </c>
      <c r="T133" s="113">
        <f>'VZOR 1'!Q148</f>
        <v>22.14</v>
      </c>
      <c r="U133" s="113">
        <f>'VZOR 1'!R148</f>
        <v>23.3</v>
      </c>
      <c r="V133" s="243" t="str">
        <f>VLOOKUP(F133,'[2]01-97'!$B$2:$E$12247,4,0)</f>
        <v>1,75 евро за 1 кг</v>
      </c>
      <c r="W133" s="117">
        <f t="shared" si="22"/>
        <v>41.796564589746311</v>
      </c>
      <c r="X133" s="117">
        <f t="shared" si="18"/>
        <v>8.1902972680742607</v>
      </c>
      <c r="Y133" s="239">
        <f t="shared" si="19"/>
        <v>3.08</v>
      </c>
      <c r="Z133" s="239">
        <f t="shared" si="20"/>
        <v>107.8</v>
      </c>
      <c r="AA133" s="64">
        <f t="shared" si="21"/>
        <v>1.4300000000000002</v>
      </c>
      <c r="AB133" s="241"/>
      <c r="AC133" s="241"/>
      <c r="AD133" s="241"/>
    </row>
    <row r="134" spans="1:30" s="93" customFormat="1" ht="25.5" x14ac:dyDescent="0.2">
      <c r="A134" s="113">
        <f>'VZOR 1'!A149</f>
        <v>133</v>
      </c>
      <c r="B134" s="113" t="str">
        <f>'VZOR 1'!B149</f>
        <v xml:space="preserve">Women's Shawl Шаль женская 20% SETA, 80% COTTON 20% шелк, 80% хлопок </v>
      </c>
      <c r="C134" s="113" t="str">
        <f>'VZOR 1'!C149</f>
        <v>___</v>
      </c>
      <c r="D134" s="113" t="str">
        <f>'VZOR 1'!D149</f>
        <v>GIRANDOLA</v>
      </c>
      <c r="E134" s="113" t="str">
        <f>'VZOR 1'!E149</f>
        <v xml:space="preserve"> </v>
      </c>
      <c r="F134" s="113">
        <f>'VZOR 1'!F149</f>
        <v>6214900000</v>
      </c>
      <c r="G134" s="113" t="str">
        <f>'VZOR 1'!G149</f>
        <v>ITALY</v>
      </c>
      <c r="H134" s="113"/>
      <c r="I134" s="113"/>
      <c r="J134" s="113"/>
      <c r="K134" s="113" t="str">
        <f>'VZOR 1'!H149</f>
        <v>pcs</v>
      </c>
      <c r="L134" s="113">
        <f>'VZOR 1'!I149</f>
        <v>197</v>
      </c>
      <c r="M134" s="113">
        <f>'VZOR 1'!J149</f>
        <v>1.74</v>
      </c>
      <c r="N134" s="113">
        <f>'VZOR 1'!K149</f>
        <v>342.78</v>
      </c>
      <c r="O134" s="113">
        <f>'VZOR 1'!L149</f>
        <v>0.9022988505747126</v>
      </c>
      <c r="P134" s="113">
        <f>'VZOR 1'!M149</f>
        <v>0.17</v>
      </c>
      <c r="Q134" s="113">
        <f>'VZOR 1'!N149</f>
        <v>33.49</v>
      </c>
      <c r="R134" s="113" t="str">
        <f>'VZOR 1'!O149</f>
        <v>package</v>
      </c>
      <c r="S134" s="113">
        <f>'VZOR 1'!P149</f>
        <v>1</v>
      </c>
      <c r="T134" s="113">
        <f>'VZOR 1'!Q149</f>
        <v>14.25</v>
      </c>
      <c r="U134" s="113">
        <f>'VZOR 1'!R149</f>
        <v>15</v>
      </c>
      <c r="V134" s="243">
        <f>VLOOKUP(F134,'[2]01-97'!$B$2:$E$12247,4,0)</f>
        <v>15</v>
      </c>
      <c r="W134" s="117">
        <f>V134*N134/100</f>
        <v>51.417000000000002</v>
      </c>
      <c r="X134" s="117">
        <f t="shared" si="18"/>
        <v>4.8732339829031321</v>
      </c>
      <c r="Y134" s="239">
        <f t="shared" si="19"/>
        <v>0.46</v>
      </c>
      <c r="Z134" s="239">
        <f t="shared" si="20"/>
        <v>90.62</v>
      </c>
      <c r="AA134" s="64">
        <f t="shared" si="21"/>
        <v>0.29000000000000004</v>
      </c>
      <c r="AB134" s="241"/>
      <c r="AC134" s="241"/>
      <c r="AD134" s="241"/>
    </row>
    <row r="135" spans="1:30" s="93" customFormat="1" ht="38.25" x14ac:dyDescent="0.2">
      <c r="A135" s="113">
        <f>'VZOR 1'!A150</f>
        <v>134</v>
      </c>
      <c r="B135" s="113" t="str">
        <f>'VZOR 1'!B150</f>
        <v xml:space="preserve">Boots for women Upper: leather / bottom: rubber  Ботинки женские верх: кожзам/низ: резина размер 36-38      </v>
      </c>
      <c r="C135" s="113" t="str">
        <f>'VZOR 1'!C150</f>
        <v>___</v>
      </c>
      <c r="D135" s="113" t="str">
        <f>'VZOR 1'!D150</f>
        <v>CRUCIAN</v>
      </c>
      <c r="E135" s="113" t="str">
        <f>'VZOR 1'!E150</f>
        <v>CRUCIAN</v>
      </c>
      <c r="F135" s="113">
        <f>'VZOR 1'!F150</f>
        <v>6402999800</v>
      </c>
      <c r="G135" s="113" t="str">
        <f>'VZOR 1'!G150</f>
        <v>CHINA</v>
      </c>
      <c r="H135" s="113"/>
      <c r="I135" s="113"/>
      <c r="J135" s="113"/>
      <c r="K135" s="247" t="str">
        <f>'VZOR 1'!H150</f>
        <v>pairs</v>
      </c>
      <c r="L135" s="247">
        <f>'VZOR 1'!I150</f>
        <v>21</v>
      </c>
      <c r="M135" s="247">
        <f>'VZOR 1'!J150</f>
        <v>2.0699999999999998</v>
      </c>
      <c r="N135" s="247">
        <f>'VZOR 1'!K150</f>
        <v>43.47</v>
      </c>
      <c r="O135" s="247">
        <f>'VZOR 1'!L150</f>
        <v>0.89855072463768115</v>
      </c>
      <c r="P135" s="247">
        <f>'VZOR 1'!M150</f>
        <v>0.21</v>
      </c>
      <c r="Q135" s="247">
        <f>'VZOR 1'!N150</f>
        <v>4.41</v>
      </c>
      <c r="R135" s="113" t="str">
        <f>'VZOR 1'!O150</f>
        <v>package</v>
      </c>
      <c r="S135" s="113">
        <f>'VZOR 1'!P150</f>
        <v>1</v>
      </c>
      <c r="T135" s="113">
        <f>'VZOR 1'!Q150</f>
        <v>21.66</v>
      </c>
      <c r="U135" s="113">
        <f>'VZOR 1'!R150</f>
        <v>22.8</v>
      </c>
      <c r="V135" s="243" t="str">
        <f>VLOOKUP(F135,'[2]01-97'!$B$2:$E$12247,4,0)</f>
        <v>0,28 евро за 1 пару</v>
      </c>
      <c r="W135" s="117">
        <f>0.28*AC1*L135</f>
        <v>6.3431100732406334</v>
      </c>
      <c r="X135" s="117">
        <f t="shared" si="18"/>
        <v>0.61800420455335547</v>
      </c>
      <c r="Y135" s="239">
        <f t="shared" si="19"/>
        <v>0.54</v>
      </c>
      <c r="Z135" s="239">
        <f t="shared" si="20"/>
        <v>11.34</v>
      </c>
      <c r="AA135" s="64">
        <f t="shared" si="21"/>
        <v>0.33000000000000007</v>
      </c>
      <c r="AB135" s="241"/>
      <c r="AC135" s="241"/>
      <c r="AD135" s="241"/>
    </row>
    <row r="136" spans="1:30" s="93" customFormat="1" ht="25.5" x14ac:dyDescent="0.2">
      <c r="A136" s="113">
        <f>'VZOR 1'!A151</f>
        <v>135</v>
      </c>
      <c r="B136" s="113" t="str">
        <f>'VZOR 1'!B151</f>
        <v xml:space="preserve">Women boots Upper: Leather / bottom: rubber  Сапоги женские верх: кожа/низ: резина разм 36-38      </v>
      </c>
      <c r="C136" s="113" t="str">
        <f>'VZOR 1'!C151</f>
        <v>___</v>
      </c>
      <c r="D136" s="113" t="str">
        <f>'VZOR 1'!D151</f>
        <v>PLANET</v>
      </c>
      <c r="E136" s="113" t="str">
        <f>'VZOR 1'!E151</f>
        <v>PLANET</v>
      </c>
      <c r="F136" s="113">
        <f>'VZOR 1'!F151</f>
        <v>6403919800</v>
      </c>
      <c r="G136" s="113" t="str">
        <f>'VZOR 1'!G151</f>
        <v>ITALY</v>
      </c>
      <c r="H136" s="113"/>
      <c r="I136" s="113"/>
      <c r="J136" s="113"/>
      <c r="K136" s="247" t="str">
        <f>'VZOR 1'!H151</f>
        <v>pairs</v>
      </c>
      <c r="L136" s="247">
        <f>'VZOR 1'!I151</f>
        <v>4</v>
      </c>
      <c r="M136" s="247">
        <f>'VZOR 1'!J151</f>
        <v>30.02</v>
      </c>
      <c r="N136" s="247">
        <f>'VZOR 1'!K151</f>
        <v>120.08</v>
      </c>
      <c r="O136" s="247">
        <f>'VZOR 1'!L151</f>
        <v>0.90006662225183209</v>
      </c>
      <c r="P136" s="247">
        <f>'VZOR 1'!M151</f>
        <v>3</v>
      </c>
      <c r="Q136" s="247">
        <f>'VZOR 1'!N151</f>
        <v>12</v>
      </c>
      <c r="R136" s="113" t="str">
        <f>'VZOR 1'!O151</f>
        <v>package</v>
      </c>
      <c r="S136" s="113" t="str">
        <f>'VZOR 1'!P151</f>
        <v>part</v>
      </c>
      <c r="T136" s="113">
        <f>'VZOR 1'!Q151</f>
        <v>2.85</v>
      </c>
      <c r="U136" s="113">
        <f>'VZOR 1'!R151</f>
        <v>3</v>
      </c>
      <c r="V136" s="243" t="str">
        <f>VLOOKUP(F136,'[2]01-97'!$B$2:$E$12247,4,0)</f>
        <v>1,25 евро за 1 пару</v>
      </c>
      <c r="W136" s="117">
        <f>1.25*AC1*L136</f>
        <v>5.393801082687613</v>
      </c>
      <c r="X136" s="117">
        <f t="shared" si="18"/>
        <v>1.7071530913910036</v>
      </c>
      <c r="Y136" s="239">
        <f t="shared" si="19"/>
        <v>4.78</v>
      </c>
      <c r="Z136" s="239">
        <f t="shared" si="20"/>
        <v>19.12</v>
      </c>
      <c r="AA136" s="64">
        <f t="shared" si="21"/>
        <v>1.7800000000000002</v>
      </c>
      <c r="AB136" s="241"/>
      <c r="AC136" s="241"/>
      <c r="AD136" s="241"/>
    </row>
    <row r="137" spans="1:30" s="93" customFormat="1" ht="51" x14ac:dyDescent="0.2">
      <c r="A137" s="113">
        <f>'VZOR 1'!A152</f>
        <v>136</v>
      </c>
      <c r="B137" s="113" t="str">
        <f>'VZOR 1'!B152</f>
        <v>Knitted sweaters Women 5% ELASTAN, 95% VISCOSE Кофта женская трикотажная 5% эластан, 95% вискоза размер: 46-50, обхват груди: 92-100, рост 165-175</v>
      </c>
      <c r="C137" s="113" t="str">
        <f>'VZOR 1'!C152</f>
        <v>___</v>
      </c>
      <c r="D137" s="113" t="str">
        <f>'VZOR 1'!D152</f>
        <v>KOPKA</v>
      </c>
      <c r="E137" s="113" t="str">
        <f>'VZOR 1'!E152</f>
        <v>KOPKA</v>
      </c>
      <c r="F137" s="113">
        <f>'VZOR 1'!F152</f>
        <v>6110309900</v>
      </c>
      <c r="G137" s="113" t="str">
        <f>'VZOR 1'!G152</f>
        <v>POLAND</v>
      </c>
      <c r="H137" s="113"/>
      <c r="I137" s="113"/>
      <c r="J137" s="113"/>
      <c r="K137" s="113" t="str">
        <f>'VZOR 1'!H152</f>
        <v>pcs</v>
      </c>
      <c r="L137" s="113">
        <f>'VZOR 1'!I152</f>
        <v>190</v>
      </c>
      <c r="M137" s="113">
        <f>'VZOR 1'!J152</f>
        <v>4.95</v>
      </c>
      <c r="N137" s="113">
        <f>'VZOR 1'!K152</f>
        <v>940.5</v>
      </c>
      <c r="O137" s="113">
        <f>'VZOR 1'!L152</f>
        <v>0.89898989898989901</v>
      </c>
      <c r="P137" s="113">
        <f>'VZOR 1'!M152</f>
        <v>0.5</v>
      </c>
      <c r="Q137" s="113">
        <f>'VZOR 1'!N152</f>
        <v>95</v>
      </c>
      <c r="R137" s="113" t="str">
        <f>'VZOR 1'!O152</f>
        <v>package</v>
      </c>
      <c r="S137" s="113">
        <f>'VZOR 1'!P152</f>
        <v>1</v>
      </c>
      <c r="T137" s="113">
        <f>'VZOR 1'!Q152</f>
        <v>36.1</v>
      </c>
      <c r="U137" s="113">
        <f>'VZOR 1'!R152</f>
        <v>38</v>
      </c>
      <c r="V137" s="243" t="str">
        <f>VLOOKUP(F137,'[2]01-97'!$B$2:$E$12247,4,0)</f>
        <v>1,75 евро за 1 кг</v>
      </c>
      <c r="W137" s="117">
        <f t="shared" ref="W137:W166" si="23">1.75*$AC$1*T137</f>
        <v>68.150676679757979</v>
      </c>
      <c r="X137" s="117">
        <f t="shared" si="18"/>
        <v>13.370898421495994</v>
      </c>
      <c r="Y137" s="239">
        <f t="shared" si="19"/>
        <v>0.93</v>
      </c>
      <c r="Z137" s="239">
        <f t="shared" si="20"/>
        <v>176.7</v>
      </c>
      <c r="AA137" s="64">
        <f t="shared" si="21"/>
        <v>0.43000000000000005</v>
      </c>
      <c r="AB137" s="241"/>
      <c r="AC137" s="241"/>
      <c r="AD137" s="241"/>
    </row>
    <row r="138" spans="1:30" s="93" customFormat="1" ht="51" x14ac:dyDescent="0.2">
      <c r="A138" s="113">
        <f>'VZOR 1'!A153</f>
        <v>137</v>
      </c>
      <c r="B138" s="113" t="str">
        <f>'VZOR 1'!B153</f>
        <v>Knitted sweaters Women 5% ELASTAN, 95% VISCOSE Кофта женская трикотажная 5% эластан, 95% вискоза размер: 46-50, обхват груди: 92-100, рост 165-175</v>
      </c>
      <c r="C138" s="113" t="str">
        <f>'VZOR 1'!C153</f>
        <v>___</v>
      </c>
      <c r="D138" s="113" t="str">
        <f>'VZOR 1'!D153</f>
        <v>KOPKA</v>
      </c>
      <c r="E138" s="113" t="str">
        <f>'VZOR 1'!E153</f>
        <v>KOPKA</v>
      </c>
      <c r="F138" s="113">
        <f>'VZOR 1'!F153</f>
        <v>6110309900</v>
      </c>
      <c r="G138" s="113" t="str">
        <f>'VZOR 1'!G153</f>
        <v>POLAND</v>
      </c>
      <c r="H138" s="113"/>
      <c r="I138" s="113"/>
      <c r="J138" s="113"/>
      <c r="K138" s="113" t="str">
        <f>'VZOR 1'!H153</f>
        <v>pcs</v>
      </c>
      <c r="L138" s="113">
        <f>'VZOR 1'!I153</f>
        <v>125</v>
      </c>
      <c r="M138" s="113">
        <f>'VZOR 1'!J153</f>
        <v>6.6899999999999995</v>
      </c>
      <c r="N138" s="113">
        <f>'VZOR 1'!K153</f>
        <v>836.25</v>
      </c>
      <c r="O138" s="113">
        <f>'VZOR 1'!L153</f>
        <v>0.89985052316890879</v>
      </c>
      <c r="P138" s="113">
        <f>'VZOR 1'!M153</f>
        <v>0.67</v>
      </c>
      <c r="Q138" s="113">
        <f>'VZOR 1'!N153</f>
        <v>83.75</v>
      </c>
      <c r="R138" s="113" t="str">
        <f>'VZOR 1'!O153</f>
        <v>package</v>
      </c>
      <c r="S138" s="113">
        <f>'VZOR 1'!P153</f>
        <v>1</v>
      </c>
      <c r="T138" s="113">
        <f>'VZOR 1'!Q153</f>
        <v>32.11</v>
      </c>
      <c r="U138" s="113">
        <f>'VZOR 1'!R153</f>
        <v>33.799999999999997</v>
      </c>
      <c r="V138" s="243" t="str">
        <f>VLOOKUP(F138,'[2]01-97'!$B$2:$E$12247,4,0)</f>
        <v>1,75 евро за 1 кг</v>
      </c>
      <c r="W138" s="117">
        <f t="shared" si="23"/>
        <v>60.618233467784727</v>
      </c>
      <c r="X138" s="117">
        <f t="shared" si="18"/>
        <v>11.888797240803854</v>
      </c>
      <c r="Y138" s="239">
        <f t="shared" si="19"/>
        <v>1.25</v>
      </c>
      <c r="Z138" s="239">
        <f t="shared" si="20"/>
        <v>156.25</v>
      </c>
      <c r="AA138" s="64">
        <f t="shared" si="21"/>
        <v>0.57999999999999996</v>
      </c>
      <c r="AB138" s="241"/>
      <c r="AC138" s="241"/>
      <c r="AD138" s="241"/>
    </row>
    <row r="139" spans="1:30" s="93" customFormat="1" ht="51" x14ac:dyDescent="0.2">
      <c r="A139" s="113">
        <f>'VZOR 1'!A154</f>
        <v>138</v>
      </c>
      <c r="B139" s="113" t="str">
        <f>'VZOR 1'!B154</f>
        <v>Knitted sweaters Women 5% ELASTAN, 95% VISCOSE Кофта женская трикотажная 5% эластан, 95% вискоза размер: 46-50, обхват груди: 92-100, рост 165-175</v>
      </c>
      <c r="C139" s="113" t="str">
        <f>'VZOR 1'!C154</f>
        <v>___</v>
      </c>
      <c r="D139" s="113" t="str">
        <f>'VZOR 1'!D154</f>
        <v>KOPKA</v>
      </c>
      <c r="E139" s="113" t="str">
        <f>'VZOR 1'!E154</f>
        <v>KOPKA</v>
      </c>
      <c r="F139" s="113">
        <f>'VZOR 1'!F154</f>
        <v>6110309900</v>
      </c>
      <c r="G139" s="113" t="str">
        <f>'VZOR 1'!G154</f>
        <v>POLAND</v>
      </c>
      <c r="H139" s="113"/>
      <c r="I139" s="113"/>
      <c r="J139" s="113"/>
      <c r="K139" s="113" t="str">
        <f>'VZOR 1'!H154</f>
        <v>pcs</v>
      </c>
      <c r="L139" s="113">
        <f>'VZOR 1'!I154</f>
        <v>170</v>
      </c>
      <c r="M139" s="113">
        <f>'VZOR 1'!J154</f>
        <v>5.2</v>
      </c>
      <c r="N139" s="113">
        <f>'VZOR 1'!K154</f>
        <v>884</v>
      </c>
      <c r="O139" s="113">
        <f>'VZOR 1'!L154</f>
        <v>0.9</v>
      </c>
      <c r="P139" s="113">
        <f>'VZOR 1'!M154</f>
        <v>0.52</v>
      </c>
      <c r="Q139" s="113">
        <f>'VZOR 1'!N154</f>
        <v>88.4</v>
      </c>
      <c r="R139" s="113" t="str">
        <f>'VZOR 1'!O154</f>
        <v>package</v>
      </c>
      <c r="S139" s="113">
        <f>'VZOR 1'!P154</f>
        <v>1</v>
      </c>
      <c r="T139" s="113">
        <f>'VZOR 1'!Q154</f>
        <v>33.919999999999995</v>
      </c>
      <c r="U139" s="113">
        <f>'VZOR 1'!R154</f>
        <v>35.700000000000003</v>
      </c>
      <c r="V139" s="243" t="str">
        <f>VLOOKUP(F139,'[2]01-97'!$B$2:$E$12247,4,0)</f>
        <v>1,75 евро за 1 кг</v>
      </c>
      <c r="W139" s="117">
        <f t="shared" si="23"/>
        <v>64.035206453667328</v>
      </c>
      <c r="X139" s="117">
        <f t="shared" si="18"/>
        <v>12.567649340353491</v>
      </c>
      <c r="Y139" s="239">
        <f t="shared" si="19"/>
        <v>0.97</v>
      </c>
      <c r="Z139" s="239">
        <f t="shared" si="20"/>
        <v>164.9</v>
      </c>
      <c r="AA139" s="64">
        <f t="shared" si="21"/>
        <v>0.44999999999999996</v>
      </c>
      <c r="AB139" s="241"/>
      <c r="AC139" s="241"/>
      <c r="AD139" s="241"/>
    </row>
    <row r="140" spans="1:30" s="93" customFormat="1" ht="51" x14ac:dyDescent="0.2">
      <c r="A140" s="113">
        <f>'VZOR 1'!A155</f>
        <v>139</v>
      </c>
      <c r="B140" s="113" t="str">
        <f>'VZOR 1'!B155</f>
        <v>Knitted sweaters Women 5% ELASTAN, 95% VISCOSE Кофта женская трикотажная 5% эластан, 95% вискоза размер: 46-50, обхват груди: 92-100, рост 165-175</v>
      </c>
      <c r="C140" s="113" t="str">
        <f>'VZOR 1'!C155</f>
        <v>___</v>
      </c>
      <c r="D140" s="113" t="str">
        <f>'VZOR 1'!D155</f>
        <v>KOPKA</v>
      </c>
      <c r="E140" s="113" t="str">
        <f>'VZOR 1'!E155</f>
        <v>KOPKA</v>
      </c>
      <c r="F140" s="113">
        <f>'VZOR 1'!F155</f>
        <v>6110309900</v>
      </c>
      <c r="G140" s="113" t="str">
        <f>'VZOR 1'!G155</f>
        <v>POLAND</v>
      </c>
      <c r="H140" s="113"/>
      <c r="I140" s="113"/>
      <c r="J140" s="113"/>
      <c r="K140" s="113" t="str">
        <f>'VZOR 1'!H155</f>
        <v>pcs</v>
      </c>
      <c r="L140" s="113">
        <f>'VZOR 1'!I155</f>
        <v>110</v>
      </c>
      <c r="M140" s="113">
        <f>'VZOR 1'!J155</f>
        <v>6.8199999999999994</v>
      </c>
      <c r="N140" s="113">
        <f>'VZOR 1'!K155</f>
        <v>750.2</v>
      </c>
      <c r="O140" s="113">
        <f>'VZOR 1'!L155</f>
        <v>0.90029325513196479</v>
      </c>
      <c r="P140" s="113">
        <f>'VZOR 1'!M155</f>
        <v>0.68</v>
      </c>
      <c r="Q140" s="113">
        <f>'VZOR 1'!N155</f>
        <v>74.8</v>
      </c>
      <c r="R140" s="113" t="str">
        <f>'VZOR 1'!O155</f>
        <v>package</v>
      </c>
      <c r="S140" s="113">
        <f>'VZOR 1'!P155</f>
        <v>1</v>
      </c>
      <c r="T140" s="113">
        <f>'VZOR 1'!Q155</f>
        <v>28.790000000000003</v>
      </c>
      <c r="U140" s="113">
        <f>'VZOR 1'!R155</f>
        <v>30.3</v>
      </c>
      <c r="V140" s="243" t="str">
        <f>VLOOKUP(F140,'[2]01-97'!$B$2:$E$12247,4,0)</f>
        <v>1,75 евро за 1 кг</v>
      </c>
      <c r="W140" s="117">
        <f t="shared" si="23"/>
        <v>54.350636609701731</v>
      </c>
      <c r="X140" s="117">
        <f t="shared" si="18"/>
        <v>10.665441781824875</v>
      </c>
      <c r="Y140" s="239">
        <f t="shared" si="19"/>
        <v>1.27</v>
      </c>
      <c r="Z140" s="239">
        <f t="shared" si="20"/>
        <v>139.69999999999999</v>
      </c>
      <c r="AA140" s="64">
        <f t="shared" si="21"/>
        <v>0.59</v>
      </c>
      <c r="AB140" s="241"/>
      <c r="AC140" s="241"/>
      <c r="AD140" s="241"/>
    </row>
    <row r="141" spans="1:30" s="93" customFormat="1" ht="51" x14ac:dyDescent="0.2">
      <c r="A141" s="113">
        <f>'VZOR 1'!A156</f>
        <v>140</v>
      </c>
      <c r="B141" s="113" t="str">
        <f>'VZOR 1'!B156</f>
        <v>Knitted sweaters Women 5% ELASTAN, 95% VISCOSE Кофта женская трикотажная 5% эластан, 95% вискоза размер: 46-50, обхват груди: 92-100, рост 165-175</v>
      </c>
      <c r="C141" s="113" t="str">
        <f>'VZOR 1'!C156</f>
        <v>___</v>
      </c>
      <c r="D141" s="113" t="str">
        <f>'VZOR 1'!D156</f>
        <v>KOPKA</v>
      </c>
      <c r="E141" s="113" t="str">
        <f>'VZOR 1'!E156</f>
        <v>KOPKA</v>
      </c>
      <c r="F141" s="113">
        <f>'VZOR 1'!F156</f>
        <v>6110309900</v>
      </c>
      <c r="G141" s="113" t="str">
        <f>'VZOR 1'!G156</f>
        <v>POLAND</v>
      </c>
      <c r="H141" s="113"/>
      <c r="I141" s="113"/>
      <c r="J141" s="113"/>
      <c r="K141" s="113" t="str">
        <f>'VZOR 1'!H156</f>
        <v>pcs</v>
      </c>
      <c r="L141" s="113">
        <f>'VZOR 1'!I156</f>
        <v>55</v>
      </c>
      <c r="M141" s="113">
        <f>'VZOR 1'!J156</f>
        <v>9.08</v>
      </c>
      <c r="N141" s="113">
        <f>'VZOR 1'!K156</f>
        <v>499.4</v>
      </c>
      <c r="O141" s="113">
        <f>'VZOR 1'!L156</f>
        <v>0.89977973568281944</v>
      </c>
      <c r="P141" s="113">
        <f>'VZOR 1'!M156</f>
        <v>0.91</v>
      </c>
      <c r="Q141" s="113">
        <f>'VZOR 1'!N156</f>
        <v>50.05</v>
      </c>
      <c r="R141" s="113" t="str">
        <f>'VZOR 1'!O156</f>
        <v>package</v>
      </c>
      <c r="S141" s="113">
        <f>'VZOR 1'!P156</f>
        <v>1</v>
      </c>
      <c r="T141" s="113">
        <f>'VZOR 1'!Q156</f>
        <v>19.190000000000001</v>
      </c>
      <c r="U141" s="113">
        <f>'VZOR 1'!R156</f>
        <v>20.2</v>
      </c>
      <c r="V141" s="243" t="str">
        <f>VLOOKUP(F141,'[2]01-97'!$B$2:$E$12247,4,0)</f>
        <v>1,75 евро за 1 кг</v>
      </c>
      <c r="W141" s="117">
        <f t="shared" si="23"/>
        <v>36.227464971871349</v>
      </c>
      <c r="X141" s="117">
        <f t="shared" si="18"/>
        <v>7.0998688694259426</v>
      </c>
      <c r="Y141" s="239">
        <f t="shared" si="19"/>
        <v>1.7</v>
      </c>
      <c r="Z141" s="239">
        <f t="shared" si="20"/>
        <v>93.5</v>
      </c>
      <c r="AA141" s="64">
        <f t="shared" si="21"/>
        <v>0.78999999999999992</v>
      </c>
      <c r="AB141" s="241"/>
      <c r="AC141" s="241"/>
      <c r="AD141" s="241"/>
    </row>
    <row r="142" spans="1:30" s="93" customFormat="1" ht="51" x14ac:dyDescent="0.2">
      <c r="A142" s="113">
        <f>'VZOR 1'!A157</f>
        <v>141</v>
      </c>
      <c r="B142" s="113" t="str">
        <f>'VZOR 1'!B157</f>
        <v>Knitted sweaters Women 50% POLYESTER, 50% VISCOSE Кофта женская трикотажная 50% полиэстер, 50% вискоза размер: 46-50, обхват груди: 92-100, рост 165-175</v>
      </c>
      <c r="C142" s="113" t="str">
        <f>'VZOR 1'!C157</f>
        <v>___</v>
      </c>
      <c r="D142" s="113" t="str">
        <f>'VZOR 1'!D157</f>
        <v>LA BLANCHE</v>
      </c>
      <c r="E142" s="113" t="str">
        <f>'VZOR 1'!E157</f>
        <v>LA BLANCHE</v>
      </c>
      <c r="F142" s="113">
        <f>'VZOR 1'!F157</f>
        <v>6110309900</v>
      </c>
      <c r="G142" s="113" t="str">
        <f>'VZOR 1'!G157</f>
        <v>POLAND</v>
      </c>
      <c r="H142" s="113"/>
      <c r="I142" s="113"/>
      <c r="J142" s="113"/>
      <c r="K142" s="113" t="str">
        <f>'VZOR 1'!H157</f>
        <v>pcs</v>
      </c>
      <c r="L142" s="113">
        <f>'VZOR 1'!I157</f>
        <v>39</v>
      </c>
      <c r="M142" s="113">
        <f>'VZOR 1'!J157</f>
        <v>7.3</v>
      </c>
      <c r="N142" s="113">
        <f>'VZOR 1'!K157</f>
        <v>284.7</v>
      </c>
      <c r="O142" s="113">
        <f>'VZOR 1'!L157</f>
        <v>0.9</v>
      </c>
      <c r="P142" s="113">
        <f>'VZOR 1'!M157</f>
        <v>0.73</v>
      </c>
      <c r="Q142" s="113">
        <f>'VZOR 1'!N157</f>
        <v>28.47</v>
      </c>
      <c r="R142" s="113" t="str">
        <f>'VZOR 1'!O157</f>
        <v>package</v>
      </c>
      <c r="S142" s="113" t="str">
        <f>'VZOR 1'!P157</f>
        <v>part</v>
      </c>
      <c r="T142" s="113">
        <f>'VZOR 1'!Q157</f>
        <v>10.93</v>
      </c>
      <c r="U142" s="113">
        <f>'VZOR 1'!R157</f>
        <v>11.5</v>
      </c>
      <c r="V142" s="243" t="str">
        <f>VLOOKUP(F142,'[2]01-97'!$B$2:$E$12247,4,0)</f>
        <v>1,75 евро за 1 кг</v>
      </c>
      <c r="W142" s="117">
        <f t="shared" si="23"/>
        <v>20.633986041821462</v>
      </c>
      <c r="X142" s="117">
        <f t="shared" si="18"/>
        <v>4.0475223610844333</v>
      </c>
      <c r="Y142" s="239">
        <f t="shared" si="19"/>
        <v>1.36</v>
      </c>
      <c r="Z142" s="239">
        <f t="shared" si="20"/>
        <v>53.04</v>
      </c>
      <c r="AA142" s="64">
        <f t="shared" si="21"/>
        <v>0.63000000000000012</v>
      </c>
      <c r="AB142" s="241"/>
      <c r="AC142" s="241"/>
      <c r="AD142" s="241"/>
    </row>
    <row r="143" spans="1:30" s="93" customFormat="1" ht="38.25" x14ac:dyDescent="0.2">
      <c r="A143" s="113">
        <f>'VZOR 1'!A158</f>
        <v>142</v>
      </c>
      <c r="B143" s="113" t="str">
        <f>'VZOR 1'!B158</f>
        <v>Knitted sweaters Women 100% POLYESTER Кофта женская трикотажная 100% полиэстер размер: 46-50, обхват груди: 92-100, рост 165-175</v>
      </c>
      <c r="C143" s="113" t="str">
        <f>'VZOR 1'!C158</f>
        <v>___</v>
      </c>
      <c r="D143" s="113" t="str">
        <f>'VZOR 1'!D158</f>
        <v>BELLA DONNA</v>
      </c>
      <c r="E143" s="113" t="str">
        <f>'VZOR 1'!E158</f>
        <v>BELLA DONNA</v>
      </c>
      <c r="F143" s="113">
        <f>'VZOR 1'!F158</f>
        <v>6110309900</v>
      </c>
      <c r="G143" s="113" t="str">
        <f>'VZOR 1'!G158</f>
        <v>POLAND</v>
      </c>
      <c r="H143" s="113"/>
      <c r="I143" s="113"/>
      <c r="J143" s="113"/>
      <c r="K143" s="113" t="str">
        <f>'VZOR 1'!H158</f>
        <v>pcs</v>
      </c>
      <c r="L143" s="113">
        <f>'VZOR 1'!I158</f>
        <v>94</v>
      </c>
      <c r="M143" s="113">
        <f>'VZOR 1'!J158</f>
        <v>12.73</v>
      </c>
      <c r="N143" s="113">
        <f>'VZOR 1'!K158</f>
        <v>1196.6199999999999</v>
      </c>
      <c r="O143" s="113">
        <f>'VZOR 1'!L158</f>
        <v>0.90023566378633146</v>
      </c>
      <c r="P143" s="113">
        <f>'VZOR 1'!M158</f>
        <v>1.27</v>
      </c>
      <c r="Q143" s="113">
        <f>'VZOR 1'!N158</f>
        <v>119.38</v>
      </c>
      <c r="R143" s="113" t="str">
        <f>'VZOR 1'!O158</f>
        <v>package</v>
      </c>
      <c r="S143" s="113">
        <f>'VZOR 1'!P158</f>
        <v>1</v>
      </c>
      <c r="T143" s="113">
        <f>'VZOR 1'!Q158</f>
        <v>45.98</v>
      </c>
      <c r="U143" s="113">
        <f>'VZOR 1'!R158</f>
        <v>48.4</v>
      </c>
      <c r="V143" s="243" t="str">
        <f>VLOOKUP(F143,'[2]01-97'!$B$2:$E$12247,4,0)</f>
        <v>1,75 евро за 1 кг</v>
      </c>
      <c r="W143" s="117">
        <f t="shared" si="23"/>
        <v>86.80244082369174</v>
      </c>
      <c r="X143" s="117">
        <f t="shared" si="18"/>
        <v>17.012104698703386</v>
      </c>
      <c r="Y143" s="239">
        <f t="shared" si="19"/>
        <v>2.37</v>
      </c>
      <c r="Z143" s="239">
        <f t="shared" si="20"/>
        <v>222.78</v>
      </c>
      <c r="AA143" s="64">
        <f t="shared" si="21"/>
        <v>1.1000000000000001</v>
      </c>
      <c r="AB143" s="241"/>
      <c r="AC143" s="241"/>
      <c r="AD143" s="241"/>
    </row>
    <row r="144" spans="1:30" s="93" customFormat="1" ht="51" x14ac:dyDescent="0.2">
      <c r="A144" s="113">
        <f>'VZOR 1'!A159</f>
        <v>143</v>
      </c>
      <c r="B144" s="113" t="str">
        <f>'VZOR 1'!B159</f>
        <v>Knitted sweaters Women 50% POLYESTER, 50% VISCOSE Кофта женская трикотажная 50% полиэстер, 50% вискоза размер: 46-50, обхват груди: 92-100, рост 165-175</v>
      </c>
      <c r="C144" s="113" t="str">
        <f>'VZOR 1'!C159</f>
        <v>___</v>
      </c>
      <c r="D144" s="113" t="str">
        <f>'VZOR 1'!D159</f>
        <v>DRUM</v>
      </c>
      <c r="E144" s="113" t="str">
        <f>'VZOR 1'!E159</f>
        <v>DRUM</v>
      </c>
      <c r="F144" s="113">
        <f>'VZOR 1'!F159</f>
        <v>6110309900</v>
      </c>
      <c r="G144" s="113" t="str">
        <f>'VZOR 1'!G159</f>
        <v>POLAND</v>
      </c>
      <c r="H144" s="113"/>
      <c r="I144" s="113"/>
      <c r="J144" s="113"/>
      <c r="K144" s="113" t="str">
        <f>'VZOR 1'!H159</f>
        <v>pcs</v>
      </c>
      <c r="L144" s="113">
        <f>'VZOR 1'!I159</f>
        <v>80</v>
      </c>
      <c r="M144" s="113">
        <f>'VZOR 1'!J159</f>
        <v>4.6399999999999997</v>
      </c>
      <c r="N144" s="113">
        <f>'VZOR 1'!K159</f>
        <v>371.2</v>
      </c>
      <c r="O144" s="113">
        <f>'VZOR 1'!L159</f>
        <v>0.90086206896551724</v>
      </c>
      <c r="P144" s="113">
        <f>'VZOR 1'!M159</f>
        <v>0.46</v>
      </c>
      <c r="Q144" s="113">
        <f>'VZOR 1'!N159</f>
        <v>36.799999999999997</v>
      </c>
      <c r="R144" s="113" t="str">
        <f>'VZOR 1'!O159</f>
        <v>package</v>
      </c>
      <c r="S144" s="113">
        <f>'VZOR 1'!P159</f>
        <v>1</v>
      </c>
      <c r="T144" s="113">
        <f>'VZOR 1'!Q159</f>
        <v>14.25</v>
      </c>
      <c r="U144" s="113">
        <f>'VZOR 1'!R159</f>
        <v>15</v>
      </c>
      <c r="V144" s="243" t="str">
        <f>VLOOKUP(F144,'[2]01-97'!$B$2:$E$12247,4,0)</f>
        <v>1,75 евро за 1 кг</v>
      </c>
      <c r="W144" s="117">
        <f t="shared" si="23"/>
        <v>26.901582899904465</v>
      </c>
      <c r="X144" s="117">
        <f t="shared" si="18"/>
        <v>5.2772753791167597</v>
      </c>
      <c r="Y144" s="239">
        <f t="shared" si="19"/>
        <v>0.86</v>
      </c>
      <c r="Z144" s="239">
        <f t="shared" si="20"/>
        <v>68.8</v>
      </c>
      <c r="AA144" s="64">
        <f t="shared" si="21"/>
        <v>0.39999999999999997</v>
      </c>
      <c r="AB144" s="241"/>
      <c r="AC144" s="241"/>
      <c r="AD144" s="241"/>
    </row>
    <row r="145" spans="1:30" s="93" customFormat="1" ht="51" x14ac:dyDescent="0.2">
      <c r="A145" s="113">
        <f>'VZOR 1'!A160</f>
        <v>144</v>
      </c>
      <c r="B145" s="113" t="str">
        <f>'VZOR 1'!B160</f>
        <v>Knitted sweaters Women 5% ELASTAN, 95% VISCOSE Кофта женская трикотажная 5% эластан, 95% вискоза размер: 46-50, обхват груди: 92-100, рост 165-175</v>
      </c>
      <c r="C145" s="113" t="str">
        <f>'VZOR 1'!C160</f>
        <v>___</v>
      </c>
      <c r="D145" s="113" t="str">
        <f>'VZOR 1'!D160</f>
        <v>TERESA</v>
      </c>
      <c r="E145" s="113" t="str">
        <f>'VZOR 1'!E160</f>
        <v>TERESA</v>
      </c>
      <c r="F145" s="113">
        <f>'VZOR 1'!F160</f>
        <v>6110309900</v>
      </c>
      <c r="G145" s="113" t="str">
        <f>'VZOR 1'!G160</f>
        <v>POLAND</v>
      </c>
      <c r="H145" s="113"/>
      <c r="I145" s="113"/>
      <c r="J145" s="113"/>
      <c r="K145" s="113" t="str">
        <f>'VZOR 1'!H160</f>
        <v>pcs</v>
      </c>
      <c r="L145" s="113">
        <f>'VZOR 1'!I160</f>
        <v>38</v>
      </c>
      <c r="M145" s="113">
        <f>'VZOR 1'!J160</f>
        <v>5.21</v>
      </c>
      <c r="N145" s="113">
        <f>'VZOR 1'!K160</f>
        <v>197.98</v>
      </c>
      <c r="O145" s="113">
        <f>'VZOR 1'!L160</f>
        <v>0.90019193857965452</v>
      </c>
      <c r="P145" s="113">
        <f>'VZOR 1'!M160</f>
        <v>0.52</v>
      </c>
      <c r="Q145" s="113">
        <f>'VZOR 1'!N160</f>
        <v>19.760000000000002</v>
      </c>
      <c r="R145" s="113" t="str">
        <f>'VZOR 1'!O160</f>
        <v>package</v>
      </c>
      <c r="S145" s="113" t="str">
        <f>'VZOR 1'!P160</f>
        <v>part</v>
      </c>
      <c r="T145" s="113">
        <f>'VZOR 1'!Q160</f>
        <v>7.6</v>
      </c>
      <c r="U145" s="113">
        <f>'VZOR 1'!R160</f>
        <v>8</v>
      </c>
      <c r="V145" s="243" t="str">
        <f>VLOOKUP(F145,'[2]01-97'!$B$2:$E$12247,4,0)</f>
        <v>1,75 евро за 1 кг</v>
      </c>
      <c r="W145" s="248">
        <f t="shared" si="23"/>
        <v>14.347510879949049</v>
      </c>
      <c r="X145" s="117">
        <f t="shared" si="18"/>
        <v>2.8146416475149141</v>
      </c>
      <c r="Y145" s="239">
        <f t="shared" si="19"/>
        <v>0.97</v>
      </c>
      <c r="Z145" s="239">
        <f t="shared" si="20"/>
        <v>36.86</v>
      </c>
      <c r="AA145" s="64">
        <f t="shared" si="21"/>
        <v>0.44999999999999996</v>
      </c>
      <c r="AB145" s="241"/>
      <c r="AC145" s="241"/>
      <c r="AD145" s="241"/>
    </row>
    <row r="146" spans="1:30" s="93" customFormat="1" ht="51" x14ac:dyDescent="0.2">
      <c r="A146" s="113">
        <f>'VZOR 1'!A161</f>
        <v>145</v>
      </c>
      <c r="B146" s="113" t="str">
        <f>'VZOR 1'!B161</f>
        <v>Knitted sweaters Women 5% ELASTAN, 95% VISCOSE Кофта женская трикотажная 5% эластан, 95% вискоза размер: 46-50, обхват груди: 92-100, рост 165-175</v>
      </c>
      <c r="C146" s="113" t="str">
        <f>'VZOR 1'!C161</f>
        <v>___</v>
      </c>
      <c r="D146" s="113" t="str">
        <f>'VZOR 1'!D161</f>
        <v>ROSSA MODA</v>
      </c>
      <c r="E146" s="113" t="str">
        <f>'VZOR 1'!E161</f>
        <v>ROSSA MODA</v>
      </c>
      <c r="F146" s="113">
        <f>'VZOR 1'!F161</f>
        <v>6110309900</v>
      </c>
      <c r="G146" s="113" t="str">
        <f>'VZOR 1'!G161</f>
        <v>POLAND</v>
      </c>
      <c r="H146" s="113"/>
      <c r="I146" s="113"/>
      <c r="J146" s="113"/>
      <c r="K146" s="113" t="str">
        <f>'VZOR 1'!H161</f>
        <v>pcs</v>
      </c>
      <c r="L146" s="113">
        <f>'VZOR 1'!I161</f>
        <v>24</v>
      </c>
      <c r="M146" s="113">
        <f>'VZOR 1'!J161</f>
        <v>5.1499999999999995</v>
      </c>
      <c r="N146" s="113">
        <f>'VZOR 1'!K161</f>
        <v>123.6</v>
      </c>
      <c r="O146" s="113">
        <f>'VZOR 1'!L161</f>
        <v>0.89902912621359221</v>
      </c>
      <c r="P146" s="113">
        <f>'VZOR 1'!M161</f>
        <v>0.52</v>
      </c>
      <c r="Q146" s="113">
        <f>'VZOR 1'!N161</f>
        <v>12.48</v>
      </c>
      <c r="R146" s="113" t="str">
        <f>'VZOR 1'!O161</f>
        <v>package</v>
      </c>
      <c r="S146" s="113" t="str">
        <f>'VZOR 1'!P161</f>
        <v>part</v>
      </c>
      <c r="T146" s="113">
        <f>'VZOR 1'!Q161</f>
        <v>4.75</v>
      </c>
      <c r="U146" s="113">
        <f>'VZOR 1'!R161</f>
        <v>5</v>
      </c>
      <c r="V146" s="243" t="str">
        <f>VLOOKUP(F146,'[2]01-97'!$B$2:$E$12247,4,0)</f>
        <v>1,75 евро за 1 кг</v>
      </c>
      <c r="W146" s="248">
        <f t="shared" si="23"/>
        <v>8.9671942999681562</v>
      </c>
      <c r="X146" s="117">
        <f t="shared" si="18"/>
        <v>1.7571962199860764</v>
      </c>
      <c r="Y146" s="239">
        <f t="shared" si="19"/>
        <v>0.97</v>
      </c>
      <c r="Z146" s="239">
        <f t="shared" si="20"/>
        <v>23.28</v>
      </c>
      <c r="AA146" s="64">
        <f t="shared" si="21"/>
        <v>0.44999999999999996</v>
      </c>
      <c r="AB146" s="241"/>
      <c r="AC146" s="241"/>
      <c r="AD146" s="241"/>
    </row>
    <row r="147" spans="1:30" s="93" customFormat="1" ht="51" x14ac:dyDescent="0.2">
      <c r="A147" s="113">
        <f>'VZOR 1'!A162</f>
        <v>146</v>
      </c>
      <c r="B147" s="113" t="str">
        <f>'VZOR 1'!B162</f>
        <v>Knitted sweaters Women 5% ELASTAN, 95% VISCOSE Кофта женская трикотажная 5% эластан, 95% вискоза размер: 46-50, обхват груди: 92-100, рост 165-175</v>
      </c>
      <c r="C147" s="113" t="str">
        <f>'VZOR 1'!C162</f>
        <v>___</v>
      </c>
      <c r="D147" s="113" t="str">
        <f>'VZOR 1'!D162</f>
        <v>AGAT</v>
      </c>
      <c r="E147" s="113" t="str">
        <f>'VZOR 1'!E162</f>
        <v>AGAT</v>
      </c>
      <c r="F147" s="113">
        <f>'VZOR 1'!F162</f>
        <v>6110309900</v>
      </c>
      <c r="G147" s="113" t="str">
        <f>'VZOR 1'!G162</f>
        <v>POLAND</v>
      </c>
      <c r="H147" s="113"/>
      <c r="I147" s="113"/>
      <c r="J147" s="113"/>
      <c r="K147" s="113" t="str">
        <f>'VZOR 1'!H162</f>
        <v>pcs</v>
      </c>
      <c r="L147" s="113">
        <f>'VZOR 1'!I162</f>
        <v>10</v>
      </c>
      <c r="M147" s="113">
        <f>'VZOR 1'!J162</f>
        <v>4.95</v>
      </c>
      <c r="N147" s="113">
        <f>'VZOR 1'!K162</f>
        <v>49.5</v>
      </c>
      <c r="O147" s="113">
        <f>'VZOR 1'!L162</f>
        <v>0.89898989898989901</v>
      </c>
      <c r="P147" s="113">
        <f>'VZOR 1'!M162</f>
        <v>0.5</v>
      </c>
      <c r="Q147" s="113">
        <f>'VZOR 1'!N162</f>
        <v>5</v>
      </c>
      <c r="R147" s="113" t="str">
        <f>'VZOR 1'!O162</f>
        <v>package</v>
      </c>
      <c r="S147" s="113" t="str">
        <f>'VZOR 1'!P162</f>
        <v>part</v>
      </c>
      <c r="T147" s="113">
        <f>'VZOR 1'!Q162</f>
        <v>1.9</v>
      </c>
      <c r="U147" s="113">
        <f>'VZOR 1'!R162</f>
        <v>2</v>
      </c>
      <c r="V147" s="243" t="str">
        <f>VLOOKUP(F147,'[2]01-97'!$B$2:$E$12247,4,0)</f>
        <v>1,75 евро за 1 кг</v>
      </c>
      <c r="W147" s="248">
        <f t="shared" si="23"/>
        <v>3.5868777199872621</v>
      </c>
      <c r="X147" s="117">
        <f t="shared" si="18"/>
        <v>0.70373149586821016</v>
      </c>
      <c r="Y147" s="239">
        <f t="shared" si="19"/>
        <v>0.93</v>
      </c>
      <c r="Z147" s="239">
        <f t="shared" si="20"/>
        <v>9.3000000000000007</v>
      </c>
      <c r="AA147" s="64">
        <f t="shared" si="21"/>
        <v>0.43000000000000005</v>
      </c>
      <c r="AB147" s="241"/>
      <c r="AC147" s="241"/>
      <c r="AD147" s="241"/>
    </row>
    <row r="148" spans="1:30" s="93" customFormat="1" ht="63.75" x14ac:dyDescent="0.2">
      <c r="A148" s="113">
        <f>'VZOR 1'!A163</f>
        <v>147</v>
      </c>
      <c r="B148" s="113" t="str">
        <f>'VZOR 1'!B163</f>
        <v>Knitted sweaters Women 35% POLYESTER, 5% ELASTAN, 60% VISCOSE Кофта женская трикотажная 35% полиэстер, 5% эластан, 60% вискоза размер: 46-50, обхват груди: 92-100, рост 165-175</v>
      </c>
      <c r="C148" s="113" t="str">
        <f>'VZOR 1'!C163</f>
        <v>___</v>
      </c>
      <c r="D148" s="113" t="str">
        <f>'VZOR 1'!D163</f>
        <v>IVONE</v>
      </c>
      <c r="E148" s="113" t="str">
        <f>'VZOR 1'!E163</f>
        <v>IVONE</v>
      </c>
      <c r="F148" s="113">
        <f>'VZOR 1'!F163</f>
        <v>6110309900</v>
      </c>
      <c r="G148" s="113" t="str">
        <f>'VZOR 1'!G163</f>
        <v>POLAND</v>
      </c>
      <c r="H148" s="113"/>
      <c r="I148" s="113"/>
      <c r="J148" s="113"/>
      <c r="K148" s="113" t="str">
        <f>'VZOR 1'!H163</f>
        <v>pcs</v>
      </c>
      <c r="L148" s="113">
        <f>'VZOR 1'!I163</f>
        <v>50</v>
      </c>
      <c r="M148" s="113">
        <f>'VZOR 1'!J163</f>
        <v>5.54</v>
      </c>
      <c r="N148" s="113">
        <f>'VZOR 1'!K163</f>
        <v>277</v>
      </c>
      <c r="O148" s="113">
        <f>'VZOR 1'!L163</f>
        <v>0.90072202166064985</v>
      </c>
      <c r="P148" s="113">
        <f>'VZOR 1'!M163</f>
        <v>0.55000000000000004</v>
      </c>
      <c r="Q148" s="113">
        <f>'VZOR 1'!N163</f>
        <v>27.5</v>
      </c>
      <c r="R148" s="113" t="str">
        <f>'VZOR 1'!O163</f>
        <v>package</v>
      </c>
      <c r="S148" s="113" t="str">
        <f>'VZOR 1'!P163</f>
        <v>part</v>
      </c>
      <c r="T148" s="113">
        <f>'VZOR 1'!Q163</f>
        <v>10.64</v>
      </c>
      <c r="U148" s="113">
        <f>'VZOR 1'!R163</f>
        <v>11.2</v>
      </c>
      <c r="V148" s="243" t="str">
        <f>VLOOKUP(F148,'[2]01-97'!$B$2:$E$12247,4,0)</f>
        <v>1,75 евро за 1 кг</v>
      </c>
      <c r="W148" s="248">
        <f t="shared" si="23"/>
        <v>20.086515231928669</v>
      </c>
      <c r="X148" s="117">
        <f t="shared" si="18"/>
        <v>3.9380530172827117</v>
      </c>
      <c r="Y148" s="239">
        <f t="shared" si="19"/>
        <v>1.03</v>
      </c>
      <c r="Z148" s="239">
        <f t="shared" si="20"/>
        <v>51.5</v>
      </c>
      <c r="AA148" s="64">
        <f t="shared" si="21"/>
        <v>0.48</v>
      </c>
      <c r="AB148" s="241"/>
      <c r="AC148" s="241"/>
      <c r="AD148" s="241"/>
    </row>
    <row r="149" spans="1:30" s="93" customFormat="1" ht="51" x14ac:dyDescent="0.2">
      <c r="A149" s="113">
        <f>'VZOR 1'!A164</f>
        <v>148</v>
      </c>
      <c r="B149" s="113" t="str">
        <f>'VZOR 1'!B164</f>
        <v>Knitted sweaters Women 5% ELASTAN, 95% VISCOSE Кофта женская трикотажная 5% эластан, 95% вискоза размер: 46-50, обхват груди: 92-100, рост 165-175</v>
      </c>
      <c r="C149" s="113" t="str">
        <f>'VZOR 1'!C164</f>
        <v>___</v>
      </c>
      <c r="D149" s="113" t="str">
        <f>'VZOR 1'!D164</f>
        <v>LARGO</v>
      </c>
      <c r="E149" s="113" t="str">
        <f>'VZOR 1'!E164</f>
        <v>LARGO</v>
      </c>
      <c r="F149" s="113">
        <f>'VZOR 1'!F164</f>
        <v>6110309900</v>
      </c>
      <c r="G149" s="113" t="str">
        <f>'VZOR 1'!G164</f>
        <v>POLAND</v>
      </c>
      <c r="H149" s="113"/>
      <c r="I149" s="113"/>
      <c r="J149" s="113"/>
      <c r="K149" s="113" t="str">
        <f>'VZOR 1'!H164</f>
        <v>pcs</v>
      </c>
      <c r="L149" s="113">
        <f>'VZOR 1'!I164</f>
        <v>15</v>
      </c>
      <c r="M149" s="113">
        <f>'VZOR 1'!J164</f>
        <v>4.95</v>
      </c>
      <c r="N149" s="113">
        <f>'VZOR 1'!K164</f>
        <v>74.25</v>
      </c>
      <c r="O149" s="113">
        <f>'VZOR 1'!L164</f>
        <v>0.89898989898989901</v>
      </c>
      <c r="P149" s="113">
        <f>'VZOR 1'!M164</f>
        <v>0.5</v>
      </c>
      <c r="Q149" s="113">
        <f>'VZOR 1'!N164</f>
        <v>7.5</v>
      </c>
      <c r="R149" s="113" t="str">
        <f>'VZOR 1'!O164</f>
        <v>package</v>
      </c>
      <c r="S149" s="113" t="str">
        <f>'VZOR 1'!P164</f>
        <v>part</v>
      </c>
      <c r="T149" s="113">
        <f>'VZOR 1'!Q164</f>
        <v>2.85</v>
      </c>
      <c r="U149" s="113">
        <f>'VZOR 1'!R164</f>
        <v>3</v>
      </c>
      <c r="V149" s="243" t="str">
        <f>VLOOKUP(F149,'[2]01-97'!$B$2:$E$12247,4,0)</f>
        <v>1,75 евро за 1 кг</v>
      </c>
      <c r="W149" s="248">
        <f t="shared" si="23"/>
        <v>5.3803165799808932</v>
      </c>
      <c r="X149" s="117">
        <f t="shared" si="18"/>
        <v>1.0555972438023153</v>
      </c>
      <c r="Y149" s="239">
        <f t="shared" si="19"/>
        <v>0.93</v>
      </c>
      <c r="Z149" s="239">
        <f t="shared" si="20"/>
        <v>13.95</v>
      </c>
      <c r="AA149" s="64">
        <f t="shared" si="21"/>
        <v>0.43000000000000005</v>
      </c>
      <c r="AB149" s="241"/>
      <c r="AC149" s="241"/>
      <c r="AD149" s="241"/>
    </row>
    <row r="150" spans="1:30" s="93" customFormat="1" ht="51" x14ac:dyDescent="0.2">
      <c r="A150" s="113">
        <f>'VZOR 1'!A165</f>
        <v>149</v>
      </c>
      <c r="B150" s="113" t="str">
        <f>'VZOR 1'!B165</f>
        <v>Knitted sweaters Women 5% ELASTAN, 95% VISCOSE Кофта женская трикотажная 5% эластан, 95% вискоза размер: 46-50, обхват груди: 92-100, рост 165-175</v>
      </c>
      <c r="C150" s="113" t="str">
        <f>'VZOR 1'!C165</f>
        <v>___</v>
      </c>
      <c r="D150" s="113" t="str">
        <f>'VZOR 1'!D165</f>
        <v>FIORA</v>
      </c>
      <c r="E150" s="113" t="str">
        <f>'VZOR 1'!E165</f>
        <v>FIORA</v>
      </c>
      <c r="F150" s="113">
        <f>'VZOR 1'!F165</f>
        <v>6110309900</v>
      </c>
      <c r="G150" s="113" t="str">
        <f>'VZOR 1'!G165</f>
        <v>POLAND</v>
      </c>
      <c r="H150" s="113"/>
      <c r="I150" s="113"/>
      <c r="J150" s="113"/>
      <c r="K150" s="113" t="str">
        <f>'VZOR 1'!H165</f>
        <v>pcs</v>
      </c>
      <c r="L150" s="113">
        <f>'VZOR 1'!I165</f>
        <v>20</v>
      </c>
      <c r="M150" s="113">
        <f>'VZOR 1'!J165</f>
        <v>4.95</v>
      </c>
      <c r="N150" s="113">
        <f>'VZOR 1'!K165</f>
        <v>99</v>
      </c>
      <c r="O150" s="113">
        <f>'VZOR 1'!L165</f>
        <v>0.89898989898989901</v>
      </c>
      <c r="P150" s="113">
        <f>'VZOR 1'!M165</f>
        <v>0.5</v>
      </c>
      <c r="Q150" s="113">
        <f>'VZOR 1'!N165</f>
        <v>10</v>
      </c>
      <c r="R150" s="113" t="str">
        <f>'VZOR 1'!O165</f>
        <v>package</v>
      </c>
      <c r="S150" s="113" t="str">
        <f>'VZOR 1'!P165</f>
        <v>part</v>
      </c>
      <c r="T150" s="113">
        <f>'VZOR 1'!Q165</f>
        <v>3.8</v>
      </c>
      <c r="U150" s="113">
        <f>'VZOR 1'!R165</f>
        <v>4</v>
      </c>
      <c r="V150" s="243" t="str">
        <f>VLOOKUP(F150,'[2]01-97'!$B$2:$E$12247,4,0)</f>
        <v>1,75 евро за 1 кг</v>
      </c>
      <c r="W150" s="248">
        <f t="shared" si="23"/>
        <v>7.1737554399745243</v>
      </c>
      <c r="X150" s="117">
        <f t="shared" si="18"/>
        <v>1.4074629917364203</v>
      </c>
      <c r="Y150" s="239">
        <f t="shared" si="19"/>
        <v>0.93</v>
      </c>
      <c r="Z150" s="239">
        <f t="shared" si="20"/>
        <v>18.600000000000001</v>
      </c>
      <c r="AA150" s="64">
        <f t="shared" si="21"/>
        <v>0.43000000000000005</v>
      </c>
      <c r="AB150" s="241"/>
      <c r="AC150" s="241"/>
      <c r="AD150" s="241"/>
    </row>
    <row r="151" spans="1:30" s="93" customFormat="1" ht="51" x14ac:dyDescent="0.2">
      <c r="A151" s="113">
        <f>'VZOR 1'!A166</f>
        <v>150</v>
      </c>
      <c r="B151" s="113" t="str">
        <f>'VZOR 1'!B166</f>
        <v>Knitted sweaters Women 5% ELASTAN, 95% VISCOSE Кофта женская трикотажная 5% эластан, 95% вискоза размер: 46-50, обхват груди: 92-100, рост 165-175</v>
      </c>
      <c r="C151" s="113" t="str">
        <f>'VZOR 1'!C166</f>
        <v>___</v>
      </c>
      <c r="D151" s="113" t="str">
        <f>'VZOR 1'!D166</f>
        <v>EMI</v>
      </c>
      <c r="E151" s="113" t="str">
        <f>'VZOR 1'!E166</f>
        <v>EMI</v>
      </c>
      <c r="F151" s="113">
        <f>'VZOR 1'!F166</f>
        <v>6110309900</v>
      </c>
      <c r="G151" s="113" t="str">
        <f>'VZOR 1'!G166</f>
        <v>POLAND</v>
      </c>
      <c r="H151" s="113"/>
      <c r="I151" s="113"/>
      <c r="J151" s="113"/>
      <c r="K151" s="113" t="str">
        <f>'VZOR 1'!H166</f>
        <v>pcs</v>
      </c>
      <c r="L151" s="113">
        <f>'VZOR 1'!I166</f>
        <v>25</v>
      </c>
      <c r="M151" s="113">
        <f>'VZOR 1'!J166</f>
        <v>3.96</v>
      </c>
      <c r="N151" s="113">
        <f>'VZOR 1'!K166</f>
        <v>99</v>
      </c>
      <c r="O151" s="113">
        <f>'VZOR 1'!L166</f>
        <v>0.89898989898989901</v>
      </c>
      <c r="P151" s="113">
        <f>'VZOR 1'!M166</f>
        <v>0.4</v>
      </c>
      <c r="Q151" s="113">
        <f>'VZOR 1'!N166</f>
        <v>10</v>
      </c>
      <c r="R151" s="113" t="str">
        <f>'VZOR 1'!O166</f>
        <v>package</v>
      </c>
      <c r="S151" s="113" t="str">
        <f>'VZOR 1'!P166</f>
        <v>part</v>
      </c>
      <c r="T151" s="113">
        <f>'VZOR 1'!Q166</f>
        <v>3.8</v>
      </c>
      <c r="U151" s="113">
        <f>'VZOR 1'!R166</f>
        <v>4</v>
      </c>
      <c r="V151" s="243" t="str">
        <f>VLOOKUP(F151,'[2]01-97'!$B$2:$E$12247,4,0)</f>
        <v>1,75 евро за 1 кг</v>
      </c>
      <c r="W151" s="248">
        <f t="shared" si="23"/>
        <v>7.1737554399745243</v>
      </c>
      <c r="X151" s="117">
        <f t="shared" si="18"/>
        <v>1.4074629917364203</v>
      </c>
      <c r="Y151" s="239">
        <f t="shared" si="19"/>
        <v>0.74</v>
      </c>
      <c r="Z151" s="239">
        <f t="shared" si="20"/>
        <v>18.5</v>
      </c>
      <c r="AA151" s="64">
        <f t="shared" si="21"/>
        <v>0.33999999999999997</v>
      </c>
      <c r="AB151" s="241"/>
      <c r="AC151" s="241"/>
      <c r="AD151" s="241"/>
    </row>
    <row r="152" spans="1:30" s="93" customFormat="1" ht="51" x14ac:dyDescent="0.2">
      <c r="A152" s="113">
        <f>'VZOR 1'!A167</f>
        <v>151</v>
      </c>
      <c r="B152" s="113" t="str">
        <f>'VZOR 1'!B167</f>
        <v>Knitted sweaters Women 50% ELASTAN, 50% VISCOSE Кофта женская трикотажная 50% эластан, 50% вискоза размер: 46-50, обхват груди: 92-100, рост 165-175</v>
      </c>
      <c r="C152" s="113" t="str">
        <f>'VZOR 1'!C167</f>
        <v>___</v>
      </c>
      <c r="D152" s="113" t="str">
        <f>'VZOR 1'!D167</f>
        <v>ALICJA</v>
      </c>
      <c r="E152" s="113" t="str">
        <f>'VZOR 1'!E167</f>
        <v>ALICJA</v>
      </c>
      <c r="F152" s="113">
        <f>'VZOR 1'!F167</f>
        <v>6110309900</v>
      </c>
      <c r="G152" s="113" t="str">
        <f>'VZOR 1'!G167</f>
        <v>POLAND</v>
      </c>
      <c r="H152" s="113"/>
      <c r="I152" s="113"/>
      <c r="J152" s="113"/>
      <c r="K152" s="113" t="str">
        <f>'VZOR 1'!H167</f>
        <v>pcs</v>
      </c>
      <c r="L152" s="113">
        <f>'VZOR 1'!I167</f>
        <v>60</v>
      </c>
      <c r="M152" s="113">
        <f>'VZOR 1'!J167</f>
        <v>6.18</v>
      </c>
      <c r="N152" s="113">
        <f>'VZOR 1'!K167</f>
        <v>370.8</v>
      </c>
      <c r="O152" s="113">
        <f>'VZOR 1'!L167</f>
        <v>0.89967637540453071</v>
      </c>
      <c r="P152" s="113">
        <f>'VZOR 1'!M167</f>
        <v>0.62</v>
      </c>
      <c r="Q152" s="113">
        <f>'VZOR 1'!N167</f>
        <v>37.200000000000003</v>
      </c>
      <c r="R152" s="113" t="str">
        <f>'VZOR 1'!O167</f>
        <v>package</v>
      </c>
      <c r="S152" s="113">
        <f>'VZOR 1'!P167</f>
        <v>1</v>
      </c>
      <c r="T152" s="113">
        <f>'VZOR 1'!Q167</f>
        <v>14.25</v>
      </c>
      <c r="U152" s="113">
        <f>'VZOR 1'!R167</f>
        <v>15</v>
      </c>
      <c r="V152" s="243" t="str">
        <f>VLOOKUP(F152,'[2]01-97'!$B$2:$E$12247,4,0)</f>
        <v>1,75 евро за 1 кг</v>
      </c>
      <c r="W152" s="248">
        <f t="shared" si="23"/>
        <v>26.901582899904465</v>
      </c>
      <c r="X152" s="117">
        <f t="shared" si="18"/>
        <v>5.2715886599582289</v>
      </c>
      <c r="Y152" s="239">
        <f t="shared" si="19"/>
        <v>1.1599999999999999</v>
      </c>
      <c r="Z152" s="239">
        <f t="shared" si="20"/>
        <v>69.599999999999994</v>
      </c>
      <c r="AA152" s="64">
        <f t="shared" si="21"/>
        <v>0.53999999999999992</v>
      </c>
      <c r="AB152" s="241"/>
      <c r="AC152" s="241"/>
      <c r="AD152" s="241"/>
    </row>
    <row r="153" spans="1:30" s="93" customFormat="1" ht="51" x14ac:dyDescent="0.2">
      <c r="A153" s="113">
        <f>'VZOR 1'!A168</f>
        <v>152</v>
      </c>
      <c r="B153" s="113" t="str">
        <f>'VZOR 1'!B168</f>
        <v>Knitted sweaters Women 30% POLYESTER, 70% VISCOSE Кофта женская трикотажная 30% полиэстер, 70% вискоза размер: 46-50, обхват груди: 92-100, рост 165-175</v>
      </c>
      <c r="C153" s="113" t="str">
        <f>'VZOR 1'!C168</f>
        <v>___</v>
      </c>
      <c r="D153" s="113" t="str">
        <f>'VZOR 1'!D168</f>
        <v>CARMEN</v>
      </c>
      <c r="E153" s="113" t="str">
        <f>'VZOR 1'!E168</f>
        <v>CARMEN</v>
      </c>
      <c r="F153" s="113">
        <f>'VZOR 1'!F168</f>
        <v>6110309900</v>
      </c>
      <c r="G153" s="113" t="str">
        <f>'VZOR 1'!G168</f>
        <v>POLAND</v>
      </c>
      <c r="H153" s="113"/>
      <c r="I153" s="113"/>
      <c r="J153" s="113"/>
      <c r="K153" s="113" t="str">
        <f>'VZOR 1'!H168</f>
        <v>pcs</v>
      </c>
      <c r="L153" s="113">
        <f>'VZOR 1'!I168</f>
        <v>60</v>
      </c>
      <c r="M153" s="113">
        <f>'VZOR 1'!J168</f>
        <v>6.18</v>
      </c>
      <c r="N153" s="113">
        <f>'VZOR 1'!K168</f>
        <v>370.8</v>
      </c>
      <c r="O153" s="113">
        <f>'VZOR 1'!L168</f>
        <v>0.89967637540453071</v>
      </c>
      <c r="P153" s="113">
        <f>'VZOR 1'!M168</f>
        <v>0.62</v>
      </c>
      <c r="Q153" s="113">
        <f>'VZOR 1'!N168</f>
        <v>37.200000000000003</v>
      </c>
      <c r="R153" s="113" t="str">
        <f>'VZOR 1'!O168</f>
        <v>package</v>
      </c>
      <c r="S153" s="113" t="str">
        <f>'VZOR 1'!P168</f>
        <v>part</v>
      </c>
      <c r="T153" s="113">
        <f>'VZOR 1'!Q168</f>
        <v>14.25</v>
      </c>
      <c r="U153" s="113">
        <f>'VZOR 1'!R168</f>
        <v>15</v>
      </c>
      <c r="V153" s="243" t="str">
        <f>VLOOKUP(F153,'[2]01-97'!$B$2:$E$12247,4,0)</f>
        <v>1,75 евро за 1 кг</v>
      </c>
      <c r="W153" s="248">
        <f t="shared" si="23"/>
        <v>26.901582899904465</v>
      </c>
      <c r="X153" s="117">
        <f t="shared" si="18"/>
        <v>5.2715886599582289</v>
      </c>
      <c r="Y153" s="239">
        <f t="shared" si="19"/>
        <v>1.1599999999999999</v>
      </c>
      <c r="Z153" s="239">
        <f t="shared" si="20"/>
        <v>69.599999999999994</v>
      </c>
      <c r="AA153" s="64">
        <f t="shared" si="21"/>
        <v>0.53999999999999992</v>
      </c>
      <c r="AB153" s="241"/>
      <c r="AC153" s="241"/>
      <c r="AD153" s="241"/>
    </row>
    <row r="154" spans="1:30" s="93" customFormat="1" ht="51" x14ac:dyDescent="0.2">
      <c r="A154" s="113">
        <f>'VZOR 1'!A169</f>
        <v>153</v>
      </c>
      <c r="B154" s="113" t="str">
        <f>'VZOR 1'!B169</f>
        <v>Knitted sweaters Women 20% POLYESTER, 80% VISCOSE Кофта женская трикотажная 20% полиэстер, 80% вискоза размер: 46-50, обхват груди: 92-100, рост 165-175</v>
      </c>
      <c r="C154" s="113" t="str">
        <f>'VZOR 1'!C169</f>
        <v>___</v>
      </c>
      <c r="D154" s="113" t="str">
        <f>'VZOR 1'!D169</f>
        <v>MARMAR</v>
      </c>
      <c r="E154" s="113" t="str">
        <f>'VZOR 1'!E169</f>
        <v>MARMAR</v>
      </c>
      <c r="F154" s="113">
        <f>'VZOR 1'!F169</f>
        <v>6110309900</v>
      </c>
      <c r="G154" s="113" t="str">
        <f>'VZOR 1'!G169</f>
        <v>POLAND</v>
      </c>
      <c r="H154" s="113"/>
      <c r="I154" s="113"/>
      <c r="J154" s="113"/>
      <c r="K154" s="113" t="str">
        <f>'VZOR 1'!H169</f>
        <v>pcs</v>
      </c>
      <c r="L154" s="113">
        <f>'VZOR 1'!I169</f>
        <v>42</v>
      </c>
      <c r="M154" s="113">
        <f>'VZOR 1'!J169</f>
        <v>4.71</v>
      </c>
      <c r="N154" s="113">
        <f>'VZOR 1'!K169</f>
        <v>197.82</v>
      </c>
      <c r="O154" s="113">
        <f>'VZOR 1'!L169</f>
        <v>0.9002123142250531</v>
      </c>
      <c r="P154" s="113">
        <f>'VZOR 1'!M169</f>
        <v>0.47</v>
      </c>
      <c r="Q154" s="113">
        <f>'VZOR 1'!N169</f>
        <v>19.739999999999998</v>
      </c>
      <c r="R154" s="113" t="str">
        <f>'VZOR 1'!O169</f>
        <v>package</v>
      </c>
      <c r="S154" s="113" t="str">
        <f>'VZOR 1'!P169</f>
        <v>part</v>
      </c>
      <c r="T154" s="113">
        <f>'VZOR 1'!Q169</f>
        <v>7.6</v>
      </c>
      <c r="U154" s="113">
        <f>'VZOR 1'!R169</f>
        <v>8</v>
      </c>
      <c r="V154" s="243" t="str">
        <f>VLOOKUP(F154,'[2]01-97'!$B$2:$E$12247,4,0)</f>
        <v>1,75 евро за 1 кг</v>
      </c>
      <c r="W154" s="248">
        <f t="shared" si="23"/>
        <v>14.347510879949049</v>
      </c>
      <c r="X154" s="117">
        <f t="shared" si="18"/>
        <v>2.8123669598515018</v>
      </c>
      <c r="Y154" s="239">
        <f t="shared" si="19"/>
        <v>0.88</v>
      </c>
      <c r="Z154" s="239">
        <f t="shared" si="20"/>
        <v>36.96</v>
      </c>
      <c r="AA154" s="64">
        <f t="shared" si="21"/>
        <v>0.41000000000000003</v>
      </c>
      <c r="AB154" s="241"/>
      <c r="AC154" s="241"/>
      <c r="AD154" s="241"/>
    </row>
    <row r="155" spans="1:30" s="93" customFormat="1" ht="51" x14ac:dyDescent="0.2">
      <c r="A155" s="113">
        <f>'VZOR 1'!A170</f>
        <v>154</v>
      </c>
      <c r="B155" s="113" t="str">
        <f>'VZOR 1'!B170</f>
        <v>Knitted sweaters Women 5% ELASTAN, 95% VISCOSE Кофта женская трикотажная 5% эластан, 95% вискоза размер: 46-50, обхват груди: 92-100, рост 165-175</v>
      </c>
      <c r="C155" s="113" t="str">
        <f>'VZOR 1'!C170</f>
        <v>___</v>
      </c>
      <c r="D155" s="113" t="str">
        <f>'VZOR 1'!D170</f>
        <v>BERGAMO</v>
      </c>
      <c r="E155" s="113" t="str">
        <f>'VZOR 1'!E170</f>
        <v>BERGAMO</v>
      </c>
      <c r="F155" s="113">
        <f>'VZOR 1'!F170</f>
        <v>6110309900</v>
      </c>
      <c r="G155" s="113" t="str">
        <f>'VZOR 1'!G170</f>
        <v>POLAND</v>
      </c>
      <c r="H155" s="113"/>
      <c r="I155" s="113"/>
      <c r="J155" s="113"/>
      <c r="K155" s="113" t="str">
        <f>'VZOR 1'!H170</f>
        <v>pcs</v>
      </c>
      <c r="L155" s="113">
        <f>'VZOR 1'!I170</f>
        <v>10</v>
      </c>
      <c r="M155" s="113">
        <f>'VZOR 1'!J170</f>
        <v>4.95</v>
      </c>
      <c r="N155" s="113">
        <f>'VZOR 1'!K170</f>
        <v>49.5</v>
      </c>
      <c r="O155" s="113">
        <f>'VZOR 1'!L170</f>
        <v>0.89898989898989901</v>
      </c>
      <c r="P155" s="113">
        <f>'VZOR 1'!M170</f>
        <v>0.5</v>
      </c>
      <c r="Q155" s="113">
        <f>'VZOR 1'!N170</f>
        <v>5</v>
      </c>
      <c r="R155" s="113" t="str">
        <f>'VZOR 1'!O170</f>
        <v>package</v>
      </c>
      <c r="S155" s="113" t="str">
        <f>'VZOR 1'!P170</f>
        <v>part</v>
      </c>
      <c r="T155" s="113">
        <f>'VZOR 1'!Q170</f>
        <v>1.9</v>
      </c>
      <c r="U155" s="113">
        <f>'VZOR 1'!R170</f>
        <v>2</v>
      </c>
      <c r="V155" s="243" t="str">
        <f>VLOOKUP(F155,'[2]01-97'!$B$2:$E$12247,4,0)</f>
        <v>1,75 евро за 1 кг</v>
      </c>
      <c r="W155" s="248">
        <f t="shared" si="23"/>
        <v>3.5868777199872621</v>
      </c>
      <c r="X155" s="117">
        <f t="shared" si="18"/>
        <v>0.70373149586821016</v>
      </c>
      <c r="Y155" s="239">
        <f t="shared" si="19"/>
        <v>0.93</v>
      </c>
      <c r="Z155" s="239">
        <f t="shared" si="20"/>
        <v>9.3000000000000007</v>
      </c>
      <c r="AA155" s="64">
        <f t="shared" si="21"/>
        <v>0.43000000000000005</v>
      </c>
      <c r="AB155" s="241"/>
      <c r="AC155" s="241"/>
      <c r="AD155" s="241"/>
    </row>
    <row r="156" spans="1:30" s="93" customFormat="1" ht="51" x14ac:dyDescent="0.2">
      <c r="A156" s="113">
        <f>'VZOR 1'!A171</f>
        <v>155</v>
      </c>
      <c r="B156" s="113" t="str">
        <f>'VZOR 1'!B171</f>
        <v>Knitted sweaters Women 50% COTTON, 50% POLYESTER Кофта женская трикотажная 50% хлопок, 50% полиэстер размер: 46-50, обхват груди: 92-100, рост 165-175</v>
      </c>
      <c r="C156" s="113" t="str">
        <f>'VZOR 1'!C171</f>
        <v>___</v>
      </c>
      <c r="D156" s="113" t="str">
        <f>'VZOR 1'!D171</f>
        <v>JOLEX</v>
      </c>
      <c r="E156" s="113" t="str">
        <f>'VZOR 1'!E171</f>
        <v>JOLEX</v>
      </c>
      <c r="F156" s="113">
        <f>'VZOR 1'!F171</f>
        <v>6110309900</v>
      </c>
      <c r="G156" s="113" t="str">
        <f>'VZOR 1'!G171</f>
        <v>POLAND</v>
      </c>
      <c r="H156" s="113"/>
      <c r="I156" s="113"/>
      <c r="J156" s="113"/>
      <c r="K156" s="113" t="str">
        <f>'VZOR 1'!H171</f>
        <v>pcs</v>
      </c>
      <c r="L156" s="113">
        <f>'VZOR 1'!I171</f>
        <v>42</v>
      </c>
      <c r="M156" s="113">
        <f>'VZOR 1'!J171</f>
        <v>4.71</v>
      </c>
      <c r="N156" s="113">
        <f>'VZOR 1'!K171</f>
        <v>197.82</v>
      </c>
      <c r="O156" s="113">
        <f>'VZOR 1'!L171</f>
        <v>0.9002123142250531</v>
      </c>
      <c r="P156" s="113">
        <f>'VZOR 1'!M171</f>
        <v>0.47</v>
      </c>
      <c r="Q156" s="113">
        <f>'VZOR 1'!N171</f>
        <v>19.739999999999998</v>
      </c>
      <c r="R156" s="113" t="str">
        <f>'VZOR 1'!O171</f>
        <v>package</v>
      </c>
      <c r="S156" s="113" t="str">
        <f>'VZOR 1'!P171</f>
        <v>part</v>
      </c>
      <c r="T156" s="113">
        <f>'VZOR 1'!Q171</f>
        <v>7.6</v>
      </c>
      <c r="U156" s="113">
        <f>'VZOR 1'!R171</f>
        <v>8</v>
      </c>
      <c r="V156" s="243" t="str">
        <f>VLOOKUP(F156,'[2]01-97'!$B$2:$E$12247,4,0)</f>
        <v>1,75 евро за 1 кг</v>
      </c>
      <c r="W156" s="248">
        <f t="shared" si="23"/>
        <v>14.347510879949049</v>
      </c>
      <c r="X156" s="117">
        <f t="shared" si="18"/>
        <v>2.8123669598515018</v>
      </c>
      <c r="Y156" s="239">
        <f t="shared" si="19"/>
        <v>0.88</v>
      </c>
      <c r="Z156" s="239">
        <f t="shared" si="20"/>
        <v>36.96</v>
      </c>
      <c r="AA156" s="64">
        <f t="shared" si="21"/>
        <v>0.41000000000000003</v>
      </c>
      <c r="AB156" s="241"/>
      <c r="AC156" s="241"/>
      <c r="AD156" s="241"/>
    </row>
    <row r="157" spans="1:30" s="93" customFormat="1" ht="63.75" x14ac:dyDescent="0.2">
      <c r="A157" s="113">
        <f>'VZOR 1'!A172</f>
        <v>156</v>
      </c>
      <c r="B157" s="113" t="str">
        <f>'VZOR 1'!B172</f>
        <v>Knitted sweaters Women 35% POLYESTER, 5% ELASTAN, 60% VISCOSE Кофта женская трикотажная 35% полиэстер, 5% эластан, 60% вискоза размер: 46-50, обхват груди: 92-100, рост 165-175</v>
      </c>
      <c r="C157" s="113" t="str">
        <f>'VZOR 1'!C172</f>
        <v>___</v>
      </c>
      <c r="D157" s="113" t="str">
        <f>'VZOR 1'!D172</f>
        <v>IVONE</v>
      </c>
      <c r="E157" s="113" t="str">
        <f>'VZOR 1'!E172</f>
        <v>IVONE</v>
      </c>
      <c r="F157" s="113">
        <f>'VZOR 1'!F172</f>
        <v>6110309900</v>
      </c>
      <c r="G157" s="113" t="str">
        <f>'VZOR 1'!G172</f>
        <v>POLAND</v>
      </c>
      <c r="H157" s="113"/>
      <c r="I157" s="113"/>
      <c r="J157" s="113"/>
      <c r="K157" s="113" t="str">
        <f>'VZOR 1'!H172</f>
        <v>pcs</v>
      </c>
      <c r="L157" s="113">
        <f>'VZOR 1'!I172</f>
        <v>32</v>
      </c>
      <c r="M157" s="113">
        <f>'VZOR 1'!J172</f>
        <v>4.6399999999999997</v>
      </c>
      <c r="N157" s="113">
        <f>'VZOR 1'!K172</f>
        <v>148.47999999999999</v>
      </c>
      <c r="O157" s="113">
        <f>'VZOR 1'!L172</f>
        <v>0.90086206896551724</v>
      </c>
      <c r="P157" s="113">
        <f>'VZOR 1'!M172</f>
        <v>0.46</v>
      </c>
      <c r="Q157" s="113">
        <f>'VZOR 1'!N172</f>
        <v>14.72</v>
      </c>
      <c r="R157" s="113" t="str">
        <f>'VZOR 1'!O172</f>
        <v>package</v>
      </c>
      <c r="S157" s="113" t="str">
        <f>'VZOR 1'!P172</f>
        <v>part</v>
      </c>
      <c r="T157" s="113">
        <f>'VZOR 1'!Q172</f>
        <v>5.7</v>
      </c>
      <c r="U157" s="113">
        <f>'VZOR 1'!R172</f>
        <v>6</v>
      </c>
      <c r="V157" s="243" t="str">
        <f>VLOOKUP(F157,'[2]01-97'!$B$2:$E$12247,4,0)</f>
        <v>1,75 евро за 1 кг</v>
      </c>
      <c r="W157" s="248">
        <f t="shared" si="23"/>
        <v>10.760633159961786</v>
      </c>
      <c r="X157" s="117">
        <f t="shared" si="18"/>
        <v>2.1109101516467041</v>
      </c>
      <c r="Y157" s="239">
        <f t="shared" si="19"/>
        <v>0.86</v>
      </c>
      <c r="Z157" s="239">
        <f t="shared" si="20"/>
        <v>27.52</v>
      </c>
      <c r="AA157" s="64">
        <f t="shared" si="21"/>
        <v>0.39999999999999997</v>
      </c>
      <c r="AB157" s="241"/>
      <c r="AC157" s="241"/>
      <c r="AD157" s="241"/>
    </row>
    <row r="158" spans="1:30" s="93" customFormat="1" ht="51" x14ac:dyDescent="0.2">
      <c r="A158" s="113">
        <f>'VZOR 1'!A173</f>
        <v>157</v>
      </c>
      <c r="B158" s="113" t="str">
        <f>'VZOR 1'!B173</f>
        <v>Knitted sweaters Women 30% POLYESTER, 70% VISCOSE Кофта женская трикотажная 30% полиэстер, 70% вискоза размер: 46-50, обхват груди: 92-100, рост 165-175</v>
      </c>
      <c r="C158" s="113" t="str">
        <f>'VZOR 1'!C173</f>
        <v>___</v>
      </c>
      <c r="D158" s="113" t="str">
        <f>'VZOR 1'!D173</f>
        <v>ANNETTE</v>
      </c>
      <c r="E158" s="113" t="str">
        <f>'VZOR 1'!E173</f>
        <v>ANNETTE</v>
      </c>
      <c r="F158" s="113">
        <f>'VZOR 1'!F173</f>
        <v>6110309900</v>
      </c>
      <c r="G158" s="113" t="str">
        <f>'VZOR 1'!G173</f>
        <v>POLAND</v>
      </c>
      <c r="H158" s="113"/>
      <c r="I158" s="113"/>
      <c r="J158" s="113"/>
      <c r="K158" s="113" t="str">
        <f>'VZOR 1'!H173</f>
        <v>pcs</v>
      </c>
      <c r="L158" s="113">
        <f>'VZOR 1'!I173</f>
        <v>25</v>
      </c>
      <c r="M158" s="113">
        <f>'VZOR 1'!J173</f>
        <v>3.96</v>
      </c>
      <c r="N158" s="113">
        <f>'VZOR 1'!K173</f>
        <v>99</v>
      </c>
      <c r="O158" s="113">
        <f>'VZOR 1'!L173</f>
        <v>0.89898989898989901</v>
      </c>
      <c r="P158" s="113">
        <f>'VZOR 1'!M173</f>
        <v>0.4</v>
      </c>
      <c r="Q158" s="113">
        <f>'VZOR 1'!N173</f>
        <v>10</v>
      </c>
      <c r="R158" s="113" t="str">
        <f>'VZOR 1'!O173</f>
        <v>package</v>
      </c>
      <c r="S158" s="113" t="str">
        <f>'VZOR 1'!P173</f>
        <v>part</v>
      </c>
      <c r="T158" s="113">
        <f>'VZOR 1'!Q173</f>
        <v>3.8</v>
      </c>
      <c r="U158" s="113">
        <f>'VZOR 1'!R173</f>
        <v>4</v>
      </c>
      <c r="V158" s="243" t="str">
        <f>VLOOKUP(F158,'[2]01-97'!$B$2:$E$12247,4,0)</f>
        <v>1,75 евро за 1 кг</v>
      </c>
      <c r="W158" s="248">
        <f t="shared" si="23"/>
        <v>7.1737554399745243</v>
      </c>
      <c r="X158" s="117">
        <f t="shared" si="18"/>
        <v>1.4074629917364203</v>
      </c>
      <c r="Y158" s="239">
        <f t="shared" si="19"/>
        <v>0.74</v>
      </c>
      <c r="Z158" s="239">
        <f t="shared" si="20"/>
        <v>18.5</v>
      </c>
      <c r="AA158" s="64">
        <f t="shared" si="21"/>
        <v>0.33999999999999997</v>
      </c>
      <c r="AB158" s="241"/>
      <c r="AC158" s="241"/>
      <c r="AD158" s="241"/>
    </row>
    <row r="159" spans="1:30" s="93" customFormat="1" ht="51" x14ac:dyDescent="0.2">
      <c r="A159" s="113">
        <f>'VZOR 1'!A174</f>
        <v>158</v>
      </c>
      <c r="B159" s="113" t="str">
        <f>'VZOR 1'!B174</f>
        <v>Knitted sweaters Women 50% POLYESTER, 50% VISCOSE Кофта женская трикотажная 50% полиэстер, 50% вискоза размер: 46-50, обхват груди: 92-100, рост 165-175</v>
      </c>
      <c r="C159" s="113" t="str">
        <f>'VZOR 1'!C174</f>
        <v>___</v>
      </c>
      <c r="D159" s="113" t="str">
        <f>'VZOR 1'!D174</f>
        <v>MAKO</v>
      </c>
      <c r="E159" s="113" t="str">
        <f>'VZOR 1'!E174</f>
        <v>MAKO</v>
      </c>
      <c r="F159" s="113">
        <f>'VZOR 1'!F174</f>
        <v>6110309900</v>
      </c>
      <c r="G159" s="113" t="str">
        <f>'VZOR 1'!G174</f>
        <v>POLAND</v>
      </c>
      <c r="H159" s="113"/>
      <c r="I159" s="113"/>
      <c r="J159" s="113"/>
      <c r="K159" s="113" t="str">
        <f>'VZOR 1'!H174</f>
        <v>pcs</v>
      </c>
      <c r="L159" s="113">
        <f>'VZOR 1'!I174</f>
        <v>20</v>
      </c>
      <c r="M159" s="113">
        <f>'VZOR 1'!J174</f>
        <v>4.95</v>
      </c>
      <c r="N159" s="113">
        <f>'VZOR 1'!K174</f>
        <v>99</v>
      </c>
      <c r="O159" s="113">
        <f>'VZOR 1'!L174</f>
        <v>0.89898989898989901</v>
      </c>
      <c r="P159" s="113">
        <f>'VZOR 1'!M174</f>
        <v>0.5</v>
      </c>
      <c r="Q159" s="113">
        <f>'VZOR 1'!N174</f>
        <v>10</v>
      </c>
      <c r="R159" s="113" t="str">
        <f>'VZOR 1'!O174</f>
        <v>package</v>
      </c>
      <c r="S159" s="113" t="str">
        <f>'VZOR 1'!P174</f>
        <v>part</v>
      </c>
      <c r="T159" s="113">
        <f>'VZOR 1'!Q174</f>
        <v>3.8</v>
      </c>
      <c r="U159" s="113">
        <f>'VZOR 1'!R174</f>
        <v>4</v>
      </c>
      <c r="V159" s="243" t="str">
        <f>VLOOKUP(F159,'[2]01-97'!$B$2:$E$12247,4,0)</f>
        <v>1,75 евро за 1 кг</v>
      </c>
      <c r="W159" s="248">
        <f t="shared" si="23"/>
        <v>7.1737554399745243</v>
      </c>
      <c r="X159" s="117">
        <f t="shared" si="18"/>
        <v>1.4074629917364203</v>
      </c>
      <c r="Y159" s="239">
        <f t="shared" si="19"/>
        <v>0.93</v>
      </c>
      <c r="Z159" s="239">
        <f t="shared" si="20"/>
        <v>18.600000000000001</v>
      </c>
      <c r="AA159" s="64">
        <f t="shared" si="21"/>
        <v>0.43000000000000005</v>
      </c>
      <c r="AB159" s="241"/>
      <c r="AC159" s="241"/>
      <c r="AD159" s="241"/>
    </row>
    <row r="160" spans="1:30" s="93" customFormat="1" ht="51" x14ac:dyDescent="0.2">
      <c r="A160" s="113">
        <f>'VZOR 1'!A175</f>
        <v>159</v>
      </c>
      <c r="B160" s="113" t="str">
        <f>'VZOR 1'!B175</f>
        <v>Knitted sweaters Women 95% POLYESTER, 5% ELASTAN Кофта женская трикотажная 95% полиэстер, 5% эластан размер: 46-50, обхват груди: 92-100, рост 165-175</v>
      </c>
      <c r="C160" s="113" t="str">
        <f>'VZOR 1'!C175</f>
        <v>___</v>
      </c>
      <c r="D160" s="113" t="str">
        <f>'VZOR 1'!D175</f>
        <v>MAKO</v>
      </c>
      <c r="E160" s="113" t="str">
        <f>'VZOR 1'!E175</f>
        <v>MAKO</v>
      </c>
      <c r="F160" s="113">
        <f>'VZOR 1'!F175</f>
        <v>6110309900</v>
      </c>
      <c r="G160" s="113" t="str">
        <f>'VZOR 1'!G175</f>
        <v>POLAND</v>
      </c>
      <c r="H160" s="113"/>
      <c r="I160" s="113"/>
      <c r="J160" s="113"/>
      <c r="K160" s="113" t="str">
        <f>'VZOR 1'!H175</f>
        <v>pcs</v>
      </c>
      <c r="L160" s="113">
        <f>'VZOR 1'!I175</f>
        <v>50</v>
      </c>
      <c r="M160" s="113">
        <f>'VZOR 1'!J175</f>
        <v>4.6099999999999994</v>
      </c>
      <c r="N160" s="113">
        <f>'VZOR 1'!K175</f>
        <v>230.5</v>
      </c>
      <c r="O160" s="113">
        <f>'VZOR 1'!L175</f>
        <v>0.90021691973969631</v>
      </c>
      <c r="P160" s="113">
        <f>'VZOR 1'!M175</f>
        <v>0.46</v>
      </c>
      <c r="Q160" s="113">
        <f>'VZOR 1'!N175</f>
        <v>23</v>
      </c>
      <c r="R160" s="113" t="str">
        <f>'VZOR 1'!O175</f>
        <v>package</v>
      </c>
      <c r="S160" s="113">
        <f>'VZOR 1'!P175</f>
        <v>1</v>
      </c>
      <c r="T160" s="113">
        <f>'VZOR 1'!Q175</f>
        <v>8.84</v>
      </c>
      <c r="U160" s="113">
        <f>'VZOR 1'!R175</f>
        <v>9.3000000000000007</v>
      </c>
      <c r="V160" s="243" t="str">
        <f>VLOOKUP(F160,'[2]01-97'!$B$2:$E$12247,4,0)</f>
        <v>1,75 евро за 1 кг</v>
      </c>
      <c r="W160" s="248">
        <f t="shared" si="23"/>
        <v>16.688420549835474</v>
      </c>
      <c r="X160" s="117">
        <f t="shared" si="18"/>
        <v>3.2769719151034837</v>
      </c>
      <c r="Y160" s="239">
        <f t="shared" si="19"/>
        <v>0.86</v>
      </c>
      <c r="Z160" s="239">
        <f t="shared" si="20"/>
        <v>43</v>
      </c>
      <c r="AA160" s="64">
        <f t="shared" si="21"/>
        <v>0.39999999999999997</v>
      </c>
      <c r="AB160" s="241"/>
      <c r="AC160" s="241"/>
      <c r="AD160" s="241"/>
    </row>
    <row r="161" spans="1:30" s="93" customFormat="1" ht="38.25" x14ac:dyDescent="0.2">
      <c r="A161" s="113">
        <f>'VZOR 1'!A176</f>
        <v>160</v>
      </c>
      <c r="B161" s="113" t="str">
        <f>'VZOR 1'!B176</f>
        <v>Knitted sweaters Women 100% VISCOSE Кофта женская трикотажная 100% вискоза размер: 46-50, обхват груди: 92-100, рост 165-175</v>
      </c>
      <c r="C161" s="113" t="str">
        <f>'VZOR 1'!C176</f>
        <v>___</v>
      </c>
      <c r="D161" s="113" t="str">
        <f>'VZOR 1'!D176</f>
        <v>KOPKA</v>
      </c>
      <c r="E161" s="113" t="str">
        <f>'VZOR 1'!E176</f>
        <v>KOPKA</v>
      </c>
      <c r="F161" s="113">
        <f>'VZOR 1'!F176</f>
        <v>6110309900</v>
      </c>
      <c r="G161" s="113" t="str">
        <f>'VZOR 1'!G176</f>
        <v>POLAND</v>
      </c>
      <c r="H161" s="113"/>
      <c r="I161" s="113"/>
      <c r="J161" s="113"/>
      <c r="K161" s="113" t="str">
        <f>'VZOR 1'!H176</f>
        <v>pcs</v>
      </c>
      <c r="L161" s="113">
        <f>'VZOR 1'!I176</f>
        <v>96</v>
      </c>
      <c r="M161" s="113">
        <f>'VZOR 1'!J176</f>
        <v>7.1099999999999994</v>
      </c>
      <c r="N161" s="113">
        <f>'VZOR 1'!K176</f>
        <v>682.56</v>
      </c>
      <c r="O161" s="113">
        <f>'VZOR 1'!L176</f>
        <v>0.90014064697608998</v>
      </c>
      <c r="P161" s="113">
        <f>'VZOR 1'!M176</f>
        <v>0.71</v>
      </c>
      <c r="Q161" s="113">
        <f>'VZOR 1'!N176</f>
        <v>68.16</v>
      </c>
      <c r="R161" s="113" t="str">
        <f>'VZOR 1'!O176</f>
        <v>package</v>
      </c>
      <c r="S161" s="113">
        <f>'VZOR 1'!P176</f>
        <v>1</v>
      </c>
      <c r="T161" s="113">
        <f>'VZOR 1'!Q176</f>
        <v>26.22</v>
      </c>
      <c r="U161" s="113">
        <f>'VZOR 1'!R176</f>
        <v>27.6</v>
      </c>
      <c r="V161" s="243" t="str">
        <f>VLOOKUP(F161,'[2]01-97'!$B$2:$E$12247,4,0)</f>
        <v>1,75 евро за 1 кг</v>
      </c>
      <c r="W161" s="248">
        <f t="shared" si="23"/>
        <v>49.498912535824218</v>
      </c>
      <c r="X161" s="117">
        <f t="shared" si="18"/>
        <v>9.7038175721172824</v>
      </c>
      <c r="Y161" s="239">
        <f t="shared" si="19"/>
        <v>1.33</v>
      </c>
      <c r="Z161" s="239">
        <f t="shared" si="20"/>
        <v>127.68</v>
      </c>
      <c r="AA161" s="64">
        <f t="shared" si="21"/>
        <v>0.62000000000000011</v>
      </c>
      <c r="AB161" s="241"/>
      <c r="AC161" s="241"/>
      <c r="AD161" s="241"/>
    </row>
    <row r="162" spans="1:30" s="93" customFormat="1" ht="38.25" x14ac:dyDescent="0.2">
      <c r="A162" s="113">
        <f>'VZOR 1'!A177</f>
        <v>161</v>
      </c>
      <c r="B162" s="113" t="str">
        <f>'VZOR 1'!B177</f>
        <v>Knitted sweaters Women 100% VISCOSE Кофта женская трикотажная 100% вискоза размер: 46-50, обхват груди: 92-100, рост 165-175</v>
      </c>
      <c r="C162" s="113" t="str">
        <f>'VZOR 1'!C177</f>
        <v>___</v>
      </c>
      <c r="D162" s="113" t="str">
        <f>'VZOR 1'!D177</f>
        <v>KOPKA</v>
      </c>
      <c r="E162" s="113" t="str">
        <f>'VZOR 1'!E177</f>
        <v>KOPKA</v>
      </c>
      <c r="F162" s="113">
        <f>'VZOR 1'!F177</f>
        <v>6110309900</v>
      </c>
      <c r="G162" s="113" t="str">
        <f>'VZOR 1'!G177</f>
        <v>POLAND</v>
      </c>
      <c r="H162" s="113"/>
      <c r="I162" s="113"/>
      <c r="J162" s="113"/>
      <c r="K162" s="113" t="str">
        <f>'VZOR 1'!H177</f>
        <v>pcs</v>
      </c>
      <c r="L162" s="113">
        <f>'VZOR 1'!I177</f>
        <v>141</v>
      </c>
      <c r="M162" s="113">
        <f>'VZOR 1'!J177</f>
        <v>5.0699999999999994</v>
      </c>
      <c r="N162" s="113">
        <f>'VZOR 1'!K177</f>
        <v>714.87</v>
      </c>
      <c r="O162" s="113">
        <f>'VZOR 1'!L177</f>
        <v>0.89940828402366857</v>
      </c>
      <c r="P162" s="113">
        <f>'VZOR 1'!M177</f>
        <v>0.51</v>
      </c>
      <c r="Q162" s="113">
        <f>'VZOR 1'!N177</f>
        <v>71.91</v>
      </c>
      <c r="R162" s="113" t="str">
        <f>'VZOR 1'!O177</f>
        <v>package</v>
      </c>
      <c r="S162" s="113">
        <f>'VZOR 1'!P177</f>
        <v>1</v>
      </c>
      <c r="T162" s="113">
        <f>'VZOR 1'!Q177</f>
        <v>27.46</v>
      </c>
      <c r="U162" s="113">
        <f>'VZOR 1'!R177</f>
        <v>28.9</v>
      </c>
      <c r="V162" s="243" t="str">
        <f>VLOOKUP(F162,'[2]01-97'!$B$2:$E$12247,4,0)</f>
        <v>1,75 евро за 1 кг</v>
      </c>
      <c r="W162" s="248">
        <f t="shared" si="23"/>
        <v>51.839822205710647</v>
      </c>
      <c r="X162" s="117">
        <f t="shared" si="18"/>
        <v>10.163162312147625</v>
      </c>
      <c r="Y162" s="239">
        <f t="shared" si="19"/>
        <v>0.95</v>
      </c>
      <c r="Z162" s="239">
        <f t="shared" si="20"/>
        <v>133.94999999999999</v>
      </c>
      <c r="AA162" s="64">
        <f t="shared" si="21"/>
        <v>0.43999999999999995</v>
      </c>
      <c r="AB162" s="241"/>
      <c r="AC162" s="241"/>
      <c r="AD162" s="241"/>
    </row>
    <row r="163" spans="1:30" s="93" customFormat="1" ht="51" x14ac:dyDescent="0.2">
      <c r="A163" s="113">
        <f>'VZOR 1'!A178</f>
        <v>162</v>
      </c>
      <c r="B163" s="113" t="str">
        <f>'VZOR 1'!B178</f>
        <v>Women's knitted sweater 10% ELASTAN, 50% POLIACRYLIC, 40% WOOL Свитер женская трикотажный 10% эластан, 50% акрил, 40% шерсть размер: 46-50, обхват груди: 92-100, рост 165-175</v>
      </c>
      <c r="C163" s="113" t="str">
        <f>'VZOR 1'!C178</f>
        <v>___</v>
      </c>
      <c r="D163" s="113" t="str">
        <f>'VZOR 1'!D178</f>
        <v>LARENA</v>
      </c>
      <c r="E163" s="113" t="str">
        <f>'VZOR 1'!E178</f>
        <v>LARENA</v>
      </c>
      <c r="F163" s="113">
        <f>'VZOR 1'!F178</f>
        <v>6110309900</v>
      </c>
      <c r="G163" s="113" t="str">
        <f>'VZOR 1'!G178</f>
        <v>POLAND</v>
      </c>
      <c r="H163" s="113"/>
      <c r="I163" s="113"/>
      <c r="J163" s="113"/>
      <c r="K163" s="113" t="str">
        <f>'VZOR 1'!H178</f>
        <v>pcs</v>
      </c>
      <c r="L163" s="113">
        <f>'VZOR 1'!I178</f>
        <v>30</v>
      </c>
      <c r="M163" s="113">
        <f>'VZOR 1'!J178</f>
        <v>16.900000000000002</v>
      </c>
      <c r="N163" s="113">
        <f>'VZOR 1'!K178</f>
        <v>507</v>
      </c>
      <c r="O163" s="113">
        <f>'VZOR 1'!L178</f>
        <v>0.9</v>
      </c>
      <c r="P163" s="113">
        <f>'VZOR 1'!M178</f>
        <v>1.69</v>
      </c>
      <c r="Q163" s="113">
        <f>'VZOR 1'!N178</f>
        <v>50.7</v>
      </c>
      <c r="R163" s="113" t="str">
        <f>'VZOR 1'!O178</f>
        <v>package</v>
      </c>
      <c r="S163" s="113">
        <f>'VZOR 1'!P178</f>
        <v>1</v>
      </c>
      <c r="T163" s="113">
        <f>'VZOR 1'!Q178</f>
        <v>19.48</v>
      </c>
      <c r="U163" s="113">
        <f>'VZOR 1'!R178</f>
        <v>20.5</v>
      </c>
      <c r="V163" s="243" t="str">
        <f>VLOOKUP(F163,'[2]01-97'!$B$2:$E$12247,4,0)</f>
        <v>1,75 евро за 1 кг</v>
      </c>
      <c r="W163" s="248">
        <f t="shared" si="23"/>
        <v>36.774935781764142</v>
      </c>
      <c r="X163" s="117">
        <f t="shared" si="18"/>
        <v>7.2079165334380315</v>
      </c>
      <c r="Y163" s="239">
        <f t="shared" si="19"/>
        <v>3.16</v>
      </c>
      <c r="Z163" s="239">
        <f t="shared" si="20"/>
        <v>94.8</v>
      </c>
      <c r="AA163" s="64">
        <f t="shared" si="21"/>
        <v>1.4700000000000002</v>
      </c>
      <c r="AB163" s="241"/>
      <c r="AC163" s="241"/>
      <c r="AD163" s="241"/>
    </row>
    <row r="164" spans="1:30" s="93" customFormat="1" ht="51" x14ac:dyDescent="0.2">
      <c r="A164" s="113">
        <f>'VZOR 1'!A179</f>
        <v>163</v>
      </c>
      <c r="B164" s="113" t="str">
        <f>'VZOR 1'!B179</f>
        <v>Women's knitted sweater 10% ELASTAN, 50% POLIACRYLIC, 40% WOOL Свитер женская трикотажный 10% эластан, 50% акрил, 40% шерсть размер: 46-50, обхват груди: 92-100, рост 165-175</v>
      </c>
      <c r="C164" s="113" t="str">
        <f>'VZOR 1'!C179</f>
        <v>___</v>
      </c>
      <c r="D164" s="113" t="str">
        <f>'VZOR 1'!D179</f>
        <v>LARENA</v>
      </c>
      <c r="E164" s="113" t="str">
        <f>'VZOR 1'!E179</f>
        <v>LARENA</v>
      </c>
      <c r="F164" s="113">
        <f>'VZOR 1'!F179</f>
        <v>6110309900</v>
      </c>
      <c r="G164" s="113" t="str">
        <f>'VZOR 1'!G179</f>
        <v>POLAND</v>
      </c>
      <c r="H164" s="113"/>
      <c r="I164" s="113"/>
      <c r="J164" s="113"/>
      <c r="K164" s="113" t="str">
        <f>'VZOR 1'!H179</f>
        <v>pcs</v>
      </c>
      <c r="L164" s="113">
        <f>'VZOR 1'!I179</f>
        <v>25</v>
      </c>
      <c r="M164" s="113">
        <f>'VZOR 1'!J179</f>
        <v>16.720000000000002</v>
      </c>
      <c r="N164" s="113">
        <f>'VZOR 1'!K179</f>
        <v>418</v>
      </c>
      <c r="O164" s="113">
        <f>'VZOR 1'!L179</f>
        <v>0.90011961722488043</v>
      </c>
      <c r="P164" s="113">
        <f>'VZOR 1'!M179</f>
        <v>1.67</v>
      </c>
      <c r="Q164" s="113">
        <f>'VZOR 1'!N179</f>
        <v>41.75</v>
      </c>
      <c r="R164" s="113" t="str">
        <f>'VZOR 1'!O179</f>
        <v>package</v>
      </c>
      <c r="S164" s="113">
        <f>'VZOR 1'!P179</f>
        <v>1</v>
      </c>
      <c r="T164" s="113">
        <f>'VZOR 1'!Q179</f>
        <v>16.060000000000002</v>
      </c>
      <c r="U164" s="113">
        <f>'VZOR 1'!R179</f>
        <v>16.899999999999999</v>
      </c>
      <c r="V164" s="243" t="str">
        <f>VLOOKUP(F164,'[2]01-97'!$B$2:$E$12247,4,0)</f>
        <v>1,75 евро за 1 кг</v>
      </c>
      <c r="W164" s="248">
        <f t="shared" si="23"/>
        <v>30.318555885787074</v>
      </c>
      <c r="X164" s="117">
        <f t="shared" si="18"/>
        <v>5.9426215206648862</v>
      </c>
      <c r="Y164" s="239">
        <f t="shared" si="19"/>
        <v>3.12</v>
      </c>
      <c r="Z164" s="239">
        <f t="shared" si="20"/>
        <v>78</v>
      </c>
      <c r="AA164" s="64">
        <f t="shared" si="21"/>
        <v>1.4500000000000002</v>
      </c>
      <c r="AB164" s="241"/>
      <c r="AC164" s="241"/>
      <c r="AD164" s="241"/>
    </row>
    <row r="165" spans="1:30" s="93" customFormat="1" ht="51" x14ac:dyDescent="0.2">
      <c r="A165" s="113">
        <f>'VZOR 1'!A180</f>
        <v>164</v>
      </c>
      <c r="B165" s="113" t="str">
        <f>'VZOR 1'!B180</f>
        <v>Women's knitted sweater 10% ELASTAN, 50% POLIACRYLIC, 40% WOOL Свитер женская трикотажный 10% эластан, 50% акрил, 40% шерсть размер: 46-50, обхват груди: 92-100, рост 165-175</v>
      </c>
      <c r="C165" s="113" t="str">
        <f>'VZOR 1'!C180</f>
        <v>___</v>
      </c>
      <c r="D165" s="113" t="str">
        <f>'VZOR 1'!D180</f>
        <v>LARENA</v>
      </c>
      <c r="E165" s="113" t="str">
        <f>'VZOR 1'!E180</f>
        <v>LARENA</v>
      </c>
      <c r="F165" s="113">
        <f>'VZOR 1'!F180</f>
        <v>6110309900</v>
      </c>
      <c r="G165" s="113" t="str">
        <f>'VZOR 1'!G180</f>
        <v>POLAND</v>
      </c>
      <c r="H165" s="113"/>
      <c r="I165" s="113"/>
      <c r="J165" s="113"/>
      <c r="K165" s="113" t="str">
        <f>'VZOR 1'!H180</f>
        <v>pcs</v>
      </c>
      <c r="L165" s="113">
        <f>'VZOR 1'!I180</f>
        <v>25</v>
      </c>
      <c r="M165" s="113">
        <f>'VZOR 1'!J180</f>
        <v>17.21</v>
      </c>
      <c r="N165" s="113">
        <f>'VZOR 1'!K180</f>
        <v>430.25</v>
      </c>
      <c r="O165" s="113">
        <f>'VZOR 1'!L180</f>
        <v>0.90005810575246947</v>
      </c>
      <c r="P165" s="113">
        <f>'VZOR 1'!M180</f>
        <v>1.72</v>
      </c>
      <c r="Q165" s="113">
        <f>'VZOR 1'!N180</f>
        <v>43</v>
      </c>
      <c r="R165" s="113" t="str">
        <f>'VZOR 1'!O180</f>
        <v>package</v>
      </c>
      <c r="S165" s="113">
        <f>'VZOR 1'!P180</f>
        <v>1</v>
      </c>
      <c r="T165" s="113">
        <f>'VZOR 1'!Q180</f>
        <v>16.53</v>
      </c>
      <c r="U165" s="113">
        <f>'VZOR 1'!R180</f>
        <v>17.399999999999999</v>
      </c>
      <c r="V165" s="243" t="str">
        <f>VLOOKUP(F165,'[2]01-97'!$B$2:$E$12247,4,0)</f>
        <v>1,75 евро за 1 кг</v>
      </c>
      <c r="W165" s="248">
        <f t="shared" si="23"/>
        <v>31.205836163889185</v>
      </c>
      <c r="X165" s="117">
        <f t="shared" si="18"/>
        <v>6.1167772948948977</v>
      </c>
      <c r="Y165" s="239">
        <f t="shared" si="19"/>
        <v>3.21</v>
      </c>
      <c r="Z165" s="239">
        <f t="shared" si="20"/>
        <v>80.25</v>
      </c>
      <c r="AA165" s="64">
        <f t="shared" si="21"/>
        <v>1.49</v>
      </c>
      <c r="AB165" s="241"/>
      <c r="AC165" s="241"/>
      <c r="AD165" s="241"/>
    </row>
    <row r="166" spans="1:30" s="93" customFormat="1" ht="51" x14ac:dyDescent="0.2">
      <c r="A166" s="113">
        <f>'VZOR 1'!A181</f>
        <v>165</v>
      </c>
      <c r="B166" s="113" t="str">
        <f>'VZOR 1'!B181</f>
        <v>Women's knitted sweater 10% ELASTAN, 50% POLIACRYLIC, 40% WOOL Свитер женская трикотажный 10% эластан, 50% акрил, 40% шерсть размер: 46-50, обхват груди: 92-100, рост 165-175</v>
      </c>
      <c r="C166" s="113" t="str">
        <f>'VZOR 1'!C181</f>
        <v>___</v>
      </c>
      <c r="D166" s="113" t="str">
        <f>'VZOR 1'!D181</f>
        <v>LARENA</v>
      </c>
      <c r="E166" s="113" t="str">
        <f>'VZOR 1'!E181</f>
        <v>LARENA</v>
      </c>
      <c r="F166" s="113">
        <f>'VZOR 1'!F181</f>
        <v>6110309900</v>
      </c>
      <c r="G166" s="113" t="str">
        <f>'VZOR 1'!G181</f>
        <v>POLAND</v>
      </c>
      <c r="H166" s="113"/>
      <c r="I166" s="113"/>
      <c r="J166" s="113"/>
      <c r="K166" s="113" t="str">
        <f>'VZOR 1'!H181</f>
        <v>pcs</v>
      </c>
      <c r="L166" s="113">
        <f>'VZOR 1'!I181</f>
        <v>30</v>
      </c>
      <c r="M166" s="113">
        <f>'VZOR 1'!J181</f>
        <v>16.740000000000002</v>
      </c>
      <c r="N166" s="113">
        <f>'VZOR 1'!K181</f>
        <v>502.2</v>
      </c>
      <c r="O166" s="113">
        <f>'VZOR 1'!L181</f>
        <v>0.90023894862604537</v>
      </c>
      <c r="P166" s="113">
        <f>'VZOR 1'!M181</f>
        <v>1.67</v>
      </c>
      <c r="Q166" s="113">
        <f>'VZOR 1'!N181</f>
        <v>50.1</v>
      </c>
      <c r="R166" s="113" t="str">
        <f>'VZOR 1'!O181</f>
        <v>package</v>
      </c>
      <c r="S166" s="113">
        <f>'VZOR 1'!P181</f>
        <v>1</v>
      </c>
      <c r="T166" s="113">
        <f>'VZOR 1'!Q181</f>
        <v>19.290000000000003</v>
      </c>
      <c r="U166" s="113">
        <f>'VZOR 1'!R181</f>
        <v>20.3</v>
      </c>
      <c r="V166" s="243" t="str">
        <f>VLOOKUP(F166,'[2]01-97'!$B$2:$E$12247,4,0)</f>
        <v>1,75 евро за 1 кг</v>
      </c>
      <c r="W166" s="248">
        <f t="shared" si="23"/>
        <v>36.416248009765418</v>
      </c>
      <c r="X166" s="117">
        <f t="shared" si="18"/>
        <v>7.1396759035356601</v>
      </c>
      <c r="Y166" s="239">
        <f t="shared" si="19"/>
        <v>3.12</v>
      </c>
      <c r="Z166" s="239">
        <f t="shared" si="20"/>
        <v>93.6</v>
      </c>
      <c r="AA166" s="64">
        <f t="shared" si="21"/>
        <v>1.4500000000000002</v>
      </c>
      <c r="AB166" s="241"/>
      <c r="AC166" s="241"/>
      <c r="AD166" s="241"/>
    </row>
    <row r="167" spans="1:30" s="93" customFormat="1" ht="51" x14ac:dyDescent="0.2">
      <c r="A167" s="113">
        <f>'VZOR 1'!A182</f>
        <v>166</v>
      </c>
      <c r="B167" s="113" t="str">
        <f>'VZOR 1'!B182</f>
        <v>Coat female 10% ELASTAN, 50% POLIACRYLIC, 40% WOOL Пальто женское 10% эластан, 50% акрил, 40% шерсть размер: 46-50, обхват груди: 92-100, рост 165-175</v>
      </c>
      <c r="C167" s="113" t="str">
        <f>'VZOR 1'!C182</f>
        <v>___</v>
      </c>
      <c r="D167" s="113" t="str">
        <f>'VZOR 1'!D182</f>
        <v>LARENA</v>
      </c>
      <c r="E167" s="113" t="str">
        <f>'VZOR 1'!E182</f>
        <v>LARENA</v>
      </c>
      <c r="F167" s="113">
        <f>'VZOR 1'!F182</f>
        <v>6202131000</v>
      </c>
      <c r="G167" s="113" t="str">
        <f>'VZOR 1'!G182</f>
        <v>POLAND</v>
      </c>
      <c r="H167" s="113"/>
      <c r="I167" s="113"/>
      <c r="J167" s="113"/>
      <c r="K167" s="113" t="str">
        <f>'VZOR 1'!H182</f>
        <v>pcs</v>
      </c>
      <c r="L167" s="113">
        <f>'VZOR 1'!I182</f>
        <v>35</v>
      </c>
      <c r="M167" s="113">
        <f>'VZOR 1'!J182</f>
        <v>12.93</v>
      </c>
      <c r="N167" s="113">
        <f>'VZOR 1'!K182</f>
        <v>452.55</v>
      </c>
      <c r="O167" s="113">
        <f>'VZOR 1'!L182</f>
        <v>0.90023201856148494</v>
      </c>
      <c r="P167" s="113">
        <f>'VZOR 1'!M182</f>
        <v>1.29</v>
      </c>
      <c r="Q167" s="113">
        <f>'VZOR 1'!N182</f>
        <v>45.15</v>
      </c>
      <c r="R167" s="113" t="str">
        <f>'VZOR 1'!O182</f>
        <v>package</v>
      </c>
      <c r="S167" s="113">
        <f>'VZOR 1'!P182</f>
        <v>1</v>
      </c>
      <c r="T167" s="113">
        <f>'VZOR 1'!Q182</f>
        <v>17.39</v>
      </c>
      <c r="U167" s="113">
        <f>'VZOR 1'!R182</f>
        <v>18.3</v>
      </c>
      <c r="V167" s="243" t="str">
        <f>VLOOKUP(F167,'[2]01-97'!$B$2:$E$12247,4,0)</f>
        <v>10, но не менее 2,25 евро за 1 кг</v>
      </c>
      <c r="W167" s="249">
        <f t="shared" ref="W167:W170" si="24">IF(0.1*N167&gt;2.25*$AC$1*T167,0.1*N167,2.25*$AC$1*T167)</f>
        <v>45.255000000000003</v>
      </c>
      <c r="X167" s="117">
        <f t="shared" si="18"/>
        <v>6.4338118879830004</v>
      </c>
      <c r="Y167" s="239">
        <f t="shared" si="19"/>
        <v>2.77</v>
      </c>
      <c r="Z167" s="239">
        <f t="shared" si="20"/>
        <v>96.95</v>
      </c>
      <c r="AA167" s="64">
        <f t="shared" si="21"/>
        <v>1.48</v>
      </c>
      <c r="AB167" s="241"/>
      <c r="AC167" s="241"/>
      <c r="AD167" s="241"/>
    </row>
    <row r="168" spans="1:30" s="93" customFormat="1" ht="51" x14ac:dyDescent="0.2">
      <c r="A168" s="113">
        <f>'VZOR 1'!A183</f>
        <v>167</v>
      </c>
      <c r="B168" s="113" t="str">
        <f>'VZOR 1'!B183</f>
        <v>Coat female 10% ELASTAN, 50% POLIACRYLIC, 40% WOOL Пальто женское 10% эластан, 50% акрил, 40% шерсть размер: 46-50, обхват груди: 92-100, рост 165-175</v>
      </c>
      <c r="C168" s="113" t="str">
        <f>'VZOR 1'!C183</f>
        <v>___</v>
      </c>
      <c r="D168" s="113" t="str">
        <f>'VZOR 1'!D183</f>
        <v>LARENA</v>
      </c>
      <c r="E168" s="113" t="str">
        <f>'VZOR 1'!E183</f>
        <v>LARENA</v>
      </c>
      <c r="F168" s="113">
        <f>'VZOR 1'!F183</f>
        <v>6202131000</v>
      </c>
      <c r="G168" s="113" t="str">
        <f>'VZOR 1'!G183</f>
        <v>POLAND</v>
      </c>
      <c r="H168" s="113"/>
      <c r="I168" s="113"/>
      <c r="J168" s="113"/>
      <c r="K168" s="113" t="str">
        <f>'VZOR 1'!H183</f>
        <v>pcs</v>
      </c>
      <c r="L168" s="113">
        <f>'VZOR 1'!I183</f>
        <v>30</v>
      </c>
      <c r="M168" s="113">
        <f>'VZOR 1'!J183</f>
        <v>13.35</v>
      </c>
      <c r="N168" s="113">
        <f>'VZOR 1'!K183</f>
        <v>400.5</v>
      </c>
      <c r="O168" s="113">
        <f>'VZOR 1'!L183</f>
        <v>0.89962546816479394</v>
      </c>
      <c r="P168" s="113">
        <f>'VZOR 1'!M183</f>
        <v>1.34</v>
      </c>
      <c r="Q168" s="113">
        <f>'VZOR 1'!N183</f>
        <v>40.200000000000003</v>
      </c>
      <c r="R168" s="113" t="str">
        <f>'VZOR 1'!O183</f>
        <v>package</v>
      </c>
      <c r="S168" s="113">
        <f>'VZOR 1'!P183</f>
        <v>1</v>
      </c>
      <c r="T168" s="113">
        <f>'VZOR 1'!Q183</f>
        <v>15.39</v>
      </c>
      <c r="U168" s="113">
        <f>'VZOR 1'!R183</f>
        <v>16.2</v>
      </c>
      <c r="V168" s="243" t="str">
        <f>VLOOKUP(F168,'[2]01-97'!$B$2:$E$12247,4,0)</f>
        <v>10, но не менее 2,25 евро за 1 кг</v>
      </c>
      <c r="W168" s="249">
        <f t="shared" si="24"/>
        <v>40.050000000000004</v>
      </c>
      <c r="X168" s="117">
        <f t="shared" si="18"/>
        <v>5.693827557479155</v>
      </c>
      <c r="Y168" s="239">
        <f t="shared" si="19"/>
        <v>2.86</v>
      </c>
      <c r="Z168" s="239">
        <f t="shared" si="20"/>
        <v>85.8</v>
      </c>
      <c r="AA168" s="64">
        <f t="shared" si="21"/>
        <v>1.5199999999999998</v>
      </c>
      <c r="AB168" s="241"/>
      <c r="AC168" s="241"/>
      <c r="AD168" s="241"/>
    </row>
    <row r="169" spans="1:30" s="93" customFormat="1" ht="51" x14ac:dyDescent="0.2">
      <c r="A169" s="113">
        <f>'VZOR 1'!A184</f>
        <v>168</v>
      </c>
      <c r="B169" s="113" t="str">
        <f>'VZOR 1'!B184</f>
        <v>Coat female 10% ELASTAN, 50% POLIACRYLIC, 40% WOOL Пальто женское 10% эластан, 50% акрил, 40% шерсть размер: 46-50, обхват груди: 92-100, рост 165-175</v>
      </c>
      <c r="C169" s="113" t="str">
        <f>'VZOR 1'!C184</f>
        <v>___</v>
      </c>
      <c r="D169" s="113" t="str">
        <f>'VZOR 1'!D184</f>
        <v>LARENA</v>
      </c>
      <c r="E169" s="113" t="str">
        <f>'VZOR 1'!E184</f>
        <v>LARENA</v>
      </c>
      <c r="F169" s="113">
        <f>'VZOR 1'!F184</f>
        <v>6202131000</v>
      </c>
      <c r="G169" s="113" t="str">
        <f>'VZOR 1'!G184</f>
        <v>POLAND</v>
      </c>
      <c r="H169" s="113"/>
      <c r="I169" s="113"/>
      <c r="J169" s="113"/>
      <c r="K169" s="113" t="str">
        <f>'VZOR 1'!H184</f>
        <v>pcs</v>
      </c>
      <c r="L169" s="113">
        <f>'VZOR 1'!I184</f>
        <v>35</v>
      </c>
      <c r="M169" s="113">
        <f>'VZOR 1'!J184</f>
        <v>13.07</v>
      </c>
      <c r="N169" s="113">
        <f>'VZOR 1'!K184</f>
        <v>457.45</v>
      </c>
      <c r="O169" s="113">
        <f>'VZOR 1'!L184</f>
        <v>0.89977046671767402</v>
      </c>
      <c r="P169" s="113">
        <f>'VZOR 1'!M184</f>
        <v>1.31</v>
      </c>
      <c r="Q169" s="113">
        <f>'VZOR 1'!N184</f>
        <v>45.85</v>
      </c>
      <c r="R169" s="113" t="str">
        <f>'VZOR 1'!O184</f>
        <v>package</v>
      </c>
      <c r="S169" s="113">
        <f>'VZOR 1'!P184</f>
        <v>1</v>
      </c>
      <c r="T169" s="113">
        <f>'VZOR 1'!Q184</f>
        <v>17.580000000000002</v>
      </c>
      <c r="U169" s="113">
        <f>'VZOR 1'!R184</f>
        <v>18.5</v>
      </c>
      <c r="V169" s="243" t="str">
        <f>VLOOKUP(F169,'[2]01-97'!$B$2:$E$12247,4,0)</f>
        <v>10, но не менее 2,25 евро за 1 кг</v>
      </c>
      <c r="W169" s="249">
        <f t="shared" si="24"/>
        <v>45.745000000000005</v>
      </c>
      <c r="X169" s="117">
        <f t="shared" si="18"/>
        <v>6.503474197675005</v>
      </c>
      <c r="Y169" s="239">
        <f t="shared" si="19"/>
        <v>2.8</v>
      </c>
      <c r="Z169" s="239">
        <f t="shared" si="20"/>
        <v>98</v>
      </c>
      <c r="AA169" s="64">
        <f t="shared" si="21"/>
        <v>1.4899999999999998</v>
      </c>
      <c r="AB169" s="241"/>
      <c r="AC169" s="241"/>
      <c r="AD169" s="241"/>
    </row>
    <row r="170" spans="1:30" s="93" customFormat="1" ht="51" x14ac:dyDescent="0.2">
      <c r="A170" s="113">
        <f>'VZOR 1'!A185</f>
        <v>169</v>
      </c>
      <c r="B170" s="113" t="str">
        <f>'VZOR 1'!B185</f>
        <v>Female jacket 100% POLYESTER Куртка женская 100% полиэстер размер: 46-50, обхват груди: 92-100, рост 165-175</v>
      </c>
      <c r="C170" s="113" t="str">
        <f>'VZOR 1'!C185</f>
        <v>___</v>
      </c>
      <c r="D170" s="113" t="str">
        <f>'VZOR 1'!D185</f>
        <v>PAPARAZZI FASHION</v>
      </c>
      <c r="E170" s="113" t="str">
        <f>'VZOR 1'!E185</f>
        <v>PAPARAZZI FASHION</v>
      </c>
      <c r="F170" s="113">
        <f>'VZOR 1'!F185</f>
        <v>6202930000</v>
      </c>
      <c r="G170" s="113" t="str">
        <f>'VZOR 1'!G185</f>
        <v>POLAND</v>
      </c>
      <c r="H170" s="113"/>
      <c r="I170" s="113"/>
      <c r="J170" s="113"/>
      <c r="K170" s="113" t="str">
        <f>'VZOR 1'!H185</f>
        <v>pcs</v>
      </c>
      <c r="L170" s="113">
        <f>'VZOR 1'!I185</f>
        <v>15</v>
      </c>
      <c r="M170" s="113">
        <f>'VZOR 1'!J185</f>
        <v>11.54</v>
      </c>
      <c r="N170" s="113">
        <f>'VZOR 1'!K185</f>
        <v>173.1</v>
      </c>
      <c r="O170" s="113">
        <f>'VZOR 1'!L185</f>
        <v>0.90034662045060654</v>
      </c>
      <c r="P170" s="113">
        <f>'VZOR 1'!M185</f>
        <v>1.1499999999999999</v>
      </c>
      <c r="Q170" s="113">
        <f>'VZOR 1'!N185</f>
        <v>17.25</v>
      </c>
      <c r="R170" s="113" t="str">
        <f>'VZOR 1'!O185</f>
        <v>package</v>
      </c>
      <c r="S170" s="113" t="str">
        <f>'VZOR 1'!P185</f>
        <v>part</v>
      </c>
      <c r="T170" s="113">
        <f>'VZOR 1'!Q185</f>
        <v>6.65</v>
      </c>
      <c r="U170" s="113">
        <f>'VZOR 1'!R185</f>
        <v>7</v>
      </c>
      <c r="V170" s="243" t="str">
        <f>VLOOKUP(F170,'[2]01-97'!$B$2:$E$12247,4,0)</f>
        <v>10, но не менее 2,25 евро за 1 кг</v>
      </c>
      <c r="W170" s="249">
        <f t="shared" si="24"/>
        <v>17.309999999999999</v>
      </c>
      <c r="X170" s="117">
        <f t="shared" si="18"/>
        <v>2.4609277158542864</v>
      </c>
      <c r="Y170" s="239">
        <f t="shared" si="19"/>
        <v>2.4700000000000002</v>
      </c>
      <c r="Z170" s="239">
        <f t="shared" si="20"/>
        <v>37.049999999999997</v>
      </c>
      <c r="AA170" s="64">
        <f t="shared" si="21"/>
        <v>1.3200000000000003</v>
      </c>
      <c r="AB170" s="241"/>
      <c r="AC170" s="241"/>
      <c r="AD170" s="241"/>
    </row>
    <row r="171" spans="1:30" s="93" customFormat="1" ht="38.25" x14ac:dyDescent="0.2">
      <c r="A171" s="113">
        <f>'VZOR 1'!A186</f>
        <v>170</v>
      </c>
      <c r="B171" s="113" t="str">
        <f>'VZOR 1'!B186</f>
        <v>women's Blazer 30% COTTON, 70% VISCOSE Пиджак женский 30% хлопок, 70% вискоза размер: 46-50, обхват груди: 92-100, рост 165-175</v>
      </c>
      <c r="C171" s="113" t="str">
        <f>'VZOR 1'!C186</f>
        <v>___</v>
      </c>
      <c r="D171" s="113" t="str">
        <f>'VZOR 1'!D186</f>
        <v>INFINITI</v>
      </c>
      <c r="E171" s="113" t="str">
        <f>'VZOR 1'!E186</f>
        <v>INFINITI</v>
      </c>
      <c r="F171" s="113">
        <f>'VZOR 1'!F186</f>
        <v>6204391900</v>
      </c>
      <c r="G171" s="113" t="str">
        <f>'VZOR 1'!G186</f>
        <v>POLAND</v>
      </c>
      <c r="H171" s="113"/>
      <c r="I171" s="113"/>
      <c r="J171" s="113"/>
      <c r="K171" s="113" t="str">
        <f>'VZOR 1'!H186</f>
        <v>pcs</v>
      </c>
      <c r="L171" s="113">
        <f>'VZOR 1'!I186</f>
        <v>4</v>
      </c>
      <c r="M171" s="113">
        <f>'VZOR 1'!J186</f>
        <v>6.18</v>
      </c>
      <c r="N171" s="113">
        <f>'VZOR 1'!K186</f>
        <v>24.72</v>
      </c>
      <c r="O171" s="113">
        <f>'VZOR 1'!L186</f>
        <v>0.89967637540453071</v>
      </c>
      <c r="P171" s="113">
        <f>'VZOR 1'!M186</f>
        <v>0.62</v>
      </c>
      <c r="Q171" s="113">
        <f>'VZOR 1'!N186</f>
        <v>2.48</v>
      </c>
      <c r="R171" s="113" t="str">
        <f>'VZOR 1'!O186</f>
        <v>package</v>
      </c>
      <c r="S171" s="113" t="str">
        <f>'VZOR 1'!P186</f>
        <v>part</v>
      </c>
      <c r="T171" s="113">
        <f>'VZOR 1'!Q186</f>
        <v>0.95</v>
      </c>
      <c r="U171" s="113">
        <f>'VZOR 1'!R186</f>
        <v>1</v>
      </c>
      <c r="V171" s="243" t="str">
        <f>VLOOKUP(F171,'[2]01-97'!$B$2:$E$12247,4,0)</f>
        <v>2,2 евро за 1 кг</v>
      </c>
      <c r="W171" s="248">
        <f>2.2*$AC$1*T171</f>
        <v>2.2546088525634222</v>
      </c>
      <c r="X171" s="117">
        <f t="shared" si="18"/>
        <v>0.35143924399721527</v>
      </c>
      <c r="Y171" s="239">
        <f t="shared" si="19"/>
        <v>1.27</v>
      </c>
      <c r="Z171" s="239">
        <f t="shared" si="20"/>
        <v>5.08</v>
      </c>
      <c r="AA171" s="64">
        <f t="shared" si="21"/>
        <v>0.65</v>
      </c>
      <c r="AB171" s="241"/>
      <c r="AC171" s="241"/>
      <c r="AD171" s="241"/>
    </row>
    <row r="172" spans="1:30" s="93" customFormat="1" ht="51" x14ac:dyDescent="0.2">
      <c r="A172" s="113">
        <f>'VZOR 1'!A187</f>
        <v>171</v>
      </c>
      <c r="B172" s="113" t="str">
        <f>'VZOR 1'!B187</f>
        <v>Dress 95% COTTON, 5% ELASTAN Платье 95% хлопок, 5% эластан размер: 46-50, обхват груди: 92-100, рост 165-175</v>
      </c>
      <c r="C172" s="113" t="str">
        <f>'VZOR 1'!C187</f>
        <v>___</v>
      </c>
      <c r="D172" s="113" t="str">
        <f>'VZOR 1'!D187</f>
        <v>PAPARAZZI FASHION</v>
      </c>
      <c r="E172" s="113" t="str">
        <f>'VZOR 1'!E187</f>
        <v>PAPARAZZI FASHION</v>
      </c>
      <c r="F172" s="113">
        <f>'VZOR 1'!F187</f>
        <v>6204420000</v>
      </c>
      <c r="G172" s="113" t="str">
        <f>'VZOR 1'!G187</f>
        <v>POLAND</v>
      </c>
      <c r="H172" s="113"/>
      <c r="I172" s="113"/>
      <c r="J172" s="113"/>
      <c r="K172" s="113" t="str">
        <f>'VZOR 1'!H187</f>
        <v>pcs</v>
      </c>
      <c r="L172" s="113">
        <f>'VZOR 1'!I187</f>
        <v>2</v>
      </c>
      <c r="M172" s="113">
        <f>'VZOR 1'!J187</f>
        <v>4.5699999999999994</v>
      </c>
      <c r="N172" s="113">
        <f>'VZOR 1'!K187</f>
        <v>9.14</v>
      </c>
      <c r="O172" s="113">
        <f>'VZOR 1'!L187</f>
        <v>0.89934354485776802</v>
      </c>
      <c r="P172" s="113">
        <f>'VZOR 1'!M187</f>
        <v>0.46</v>
      </c>
      <c r="Q172" s="113">
        <f>'VZOR 1'!N187</f>
        <v>0.92</v>
      </c>
      <c r="R172" s="113" t="str">
        <f>'VZOR 1'!O187</f>
        <v>package</v>
      </c>
      <c r="S172" s="113" t="str">
        <f>'VZOR 1'!P187</f>
        <v>part</v>
      </c>
      <c r="T172" s="113">
        <f>'VZOR 1'!Q187</f>
        <v>0.48</v>
      </c>
      <c r="U172" s="113">
        <f>'VZOR 1'!R187</f>
        <v>0.5</v>
      </c>
      <c r="V172" s="243" t="str">
        <f>VLOOKUP(F172,'[2]01-97'!$B$2:$E$12247,4,0)</f>
        <v>10, но не менее 1,88 евро за 1 кг</v>
      </c>
      <c r="W172" s="249">
        <f t="shared" ref="W172:W173" si="25">IF(0.1*N172&gt;1.88*$AC$1*T172,0.1*N172,1.88*$AC$1*T172)</f>
        <v>0.97347321940346032</v>
      </c>
      <c r="X172" s="117">
        <f t="shared" si="18"/>
        <v>0.12994153277243314</v>
      </c>
      <c r="Y172" s="239">
        <f t="shared" si="19"/>
        <v>1.01</v>
      </c>
      <c r="Z172" s="239">
        <f t="shared" si="20"/>
        <v>2.02</v>
      </c>
      <c r="AA172" s="64">
        <f t="shared" si="21"/>
        <v>0.55000000000000004</v>
      </c>
      <c r="AB172" s="241"/>
      <c r="AC172" s="241"/>
      <c r="AD172" s="241"/>
    </row>
    <row r="173" spans="1:30" s="93" customFormat="1" ht="51" x14ac:dyDescent="0.2">
      <c r="A173" s="113">
        <f>'VZOR 1'!A188</f>
        <v>172</v>
      </c>
      <c r="B173" s="113" t="str">
        <f>'VZOR 1'!B188</f>
        <v>Dress 97% COTTON, 3% ELASTAN Платье 97% хлопок, 3% эластан размер: 46-50, обхват груди: 92-100, рост 165-175</v>
      </c>
      <c r="C173" s="113" t="str">
        <f>'VZOR 1'!C188</f>
        <v>___</v>
      </c>
      <c r="D173" s="113" t="str">
        <f>'VZOR 1'!D188</f>
        <v>NEW COLLECTION</v>
      </c>
      <c r="E173" s="113" t="str">
        <f>'VZOR 1'!E188</f>
        <v>NEW COLLECTION</v>
      </c>
      <c r="F173" s="113">
        <f>'VZOR 1'!F188</f>
        <v>6204420000</v>
      </c>
      <c r="G173" s="113" t="str">
        <f>'VZOR 1'!G188</f>
        <v>ITALY</v>
      </c>
      <c r="H173" s="113"/>
      <c r="I173" s="113"/>
      <c r="J173" s="113"/>
      <c r="K173" s="113" t="str">
        <f>'VZOR 1'!H188</f>
        <v>pcs</v>
      </c>
      <c r="L173" s="113">
        <f>'VZOR 1'!I188</f>
        <v>9</v>
      </c>
      <c r="M173" s="113">
        <f>'VZOR 1'!J188</f>
        <v>7.6099999999999994</v>
      </c>
      <c r="N173" s="113">
        <f>'VZOR 1'!K188</f>
        <v>68.489999999999995</v>
      </c>
      <c r="O173" s="113">
        <f>'VZOR 1'!L188</f>
        <v>0.90013140604467801</v>
      </c>
      <c r="P173" s="113">
        <f>'VZOR 1'!M188</f>
        <v>0.76</v>
      </c>
      <c r="Q173" s="113">
        <f>'VZOR 1'!N188</f>
        <v>6.84</v>
      </c>
      <c r="R173" s="113" t="str">
        <f>'VZOR 1'!O188</f>
        <v>package</v>
      </c>
      <c r="S173" s="113" t="str">
        <f>'VZOR 1'!P188</f>
        <v>part</v>
      </c>
      <c r="T173" s="113">
        <f>'VZOR 1'!Q188</f>
        <v>2.85</v>
      </c>
      <c r="U173" s="113">
        <f>'VZOR 1'!R188</f>
        <v>3</v>
      </c>
      <c r="V173" s="243" t="str">
        <f>VLOOKUP(F173,'[2]01-97'!$B$2:$E$12247,4,0)</f>
        <v>10, но не менее 1,88 евро за 1 кг</v>
      </c>
      <c r="W173" s="249">
        <f t="shared" si="25"/>
        <v>6.8490000000000002</v>
      </c>
      <c r="X173" s="117">
        <f t="shared" si="18"/>
        <v>0.97370848791946896</v>
      </c>
      <c r="Y173" s="239">
        <f t="shared" si="19"/>
        <v>1.63</v>
      </c>
      <c r="Z173" s="239">
        <f t="shared" si="20"/>
        <v>14.67</v>
      </c>
      <c r="AA173" s="64">
        <f t="shared" si="21"/>
        <v>0.86999999999999988</v>
      </c>
      <c r="AB173" s="241"/>
      <c r="AC173" s="241"/>
      <c r="AD173" s="241"/>
    </row>
    <row r="174" spans="1:30" s="93" customFormat="1" ht="38.25" x14ac:dyDescent="0.2">
      <c r="A174" s="113">
        <f>'VZOR 1'!A189</f>
        <v>173</v>
      </c>
      <c r="B174" s="113" t="str">
        <f>'VZOR 1'!B189</f>
        <v>Dress 30% COTTON, 70% POLYESTER Платье 30% хлопок, 70% полиэстер размер: 46-50, обхват груди: 92-100, рост 165-175</v>
      </c>
      <c r="C174" s="113" t="str">
        <f>'VZOR 1'!C189</f>
        <v>___</v>
      </c>
      <c r="D174" s="113" t="str">
        <f>'VZOR 1'!D189</f>
        <v>LA BLANCHE</v>
      </c>
      <c r="E174" s="113" t="str">
        <f>'VZOR 1'!E189</f>
        <v>LA BLANCHE</v>
      </c>
      <c r="F174" s="113">
        <f>'VZOR 1'!F189</f>
        <v>6204430000</v>
      </c>
      <c r="G174" s="113" t="str">
        <f>'VZOR 1'!G189</f>
        <v>POLAND</v>
      </c>
      <c r="H174" s="113"/>
      <c r="I174" s="113"/>
      <c r="J174" s="113"/>
      <c r="K174" s="113" t="str">
        <f>'VZOR 1'!H189</f>
        <v>pcs</v>
      </c>
      <c r="L174" s="113">
        <f>'VZOR 1'!I189</f>
        <v>127</v>
      </c>
      <c r="M174" s="113">
        <f>'VZOR 1'!J189</f>
        <v>5.33</v>
      </c>
      <c r="N174" s="113">
        <f>'VZOR 1'!K189</f>
        <v>676.91</v>
      </c>
      <c r="O174" s="113">
        <f>'VZOR 1'!L189</f>
        <v>0.90056285178236395</v>
      </c>
      <c r="P174" s="113">
        <f>'VZOR 1'!M189</f>
        <v>0.53</v>
      </c>
      <c r="Q174" s="113">
        <f>'VZOR 1'!N189</f>
        <v>67.31</v>
      </c>
      <c r="R174" s="113" t="str">
        <f>'VZOR 1'!O189</f>
        <v>package</v>
      </c>
      <c r="S174" s="113">
        <f>'VZOR 1'!P189</f>
        <v>1</v>
      </c>
      <c r="T174" s="113">
        <f>'VZOR 1'!Q189</f>
        <v>29.930000000000003</v>
      </c>
      <c r="U174" s="113">
        <f>'VZOR 1'!R189</f>
        <v>31.5</v>
      </c>
      <c r="V174" s="243" t="str">
        <f>VLOOKUP(F174,'[2]01-97'!$B$2:$E$12247,4,0)</f>
        <v>2,2 евро за 1 кг</v>
      </c>
      <c r="W174" s="248">
        <f t="shared" ref="W174:W178" si="26">2.2*$AC$1*T174</f>
        <v>71.032045218129724</v>
      </c>
      <c r="X174" s="117">
        <f t="shared" si="18"/>
        <v>9.6234926640030327</v>
      </c>
      <c r="Y174" s="239">
        <f t="shared" si="19"/>
        <v>1.17</v>
      </c>
      <c r="Z174" s="239">
        <f t="shared" si="20"/>
        <v>148.59</v>
      </c>
      <c r="AA174" s="64">
        <f t="shared" si="21"/>
        <v>0.6399999999999999</v>
      </c>
      <c r="AB174" s="241"/>
      <c r="AC174" s="241"/>
      <c r="AD174" s="241"/>
    </row>
    <row r="175" spans="1:30" s="93" customFormat="1" ht="51" x14ac:dyDescent="0.2">
      <c r="A175" s="113">
        <f>'VZOR 1'!A190</f>
        <v>174</v>
      </c>
      <c r="B175" s="113" t="str">
        <f>'VZOR 1'!B190</f>
        <v>Dress 10% ELASTAN, 30% VISCOSE, 60% POLIAMIDE Платье 10% эластан, 30% вискоза, 60% полиамид размер: 46-50, обхват груди: 92-100, рост 165-175</v>
      </c>
      <c r="C175" s="113" t="str">
        <f>'VZOR 1'!C190</f>
        <v>___</v>
      </c>
      <c r="D175" s="113" t="str">
        <f>'VZOR 1'!D190</f>
        <v>PAPARAZZI FASHION</v>
      </c>
      <c r="E175" s="113" t="str">
        <f>'VZOR 1'!E190</f>
        <v>PAPARAZZI FASHION</v>
      </c>
      <c r="F175" s="113">
        <f>'VZOR 1'!F190</f>
        <v>6204430000</v>
      </c>
      <c r="G175" s="113" t="str">
        <f>'VZOR 1'!G190</f>
        <v>POLAND</v>
      </c>
      <c r="H175" s="113"/>
      <c r="I175" s="113"/>
      <c r="J175" s="113"/>
      <c r="K175" s="113" t="str">
        <f>'VZOR 1'!H190</f>
        <v>pcs</v>
      </c>
      <c r="L175" s="113">
        <f>'VZOR 1'!I190</f>
        <v>22</v>
      </c>
      <c r="M175" s="113">
        <f>'VZOR 1'!J190</f>
        <v>5.8599999999999994</v>
      </c>
      <c r="N175" s="113">
        <f>'VZOR 1'!K190</f>
        <v>128.91999999999999</v>
      </c>
      <c r="O175" s="113">
        <f>'VZOR 1'!L190</f>
        <v>0.89931740614334466</v>
      </c>
      <c r="P175" s="113">
        <f>'VZOR 1'!M190</f>
        <v>0.59</v>
      </c>
      <c r="Q175" s="113">
        <f>'VZOR 1'!N190</f>
        <v>12.98</v>
      </c>
      <c r="R175" s="113" t="str">
        <f>'VZOR 1'!O190</f>
        <v>package</v>
      </c>
      <c r="S175" s="113" t="str">
        <f>'VZOR 1'!P190</f>
        <v>part</v>
      </c>
      <c r="T175" s="113">
        <f>'VZOR 1'!Q190</f>
        <v>5.7</v>
      </c>
      <c r="U175" s="113">
        <f>'VZOR 1'!R190</f>
        <v>6</v>
      </c>
      <c r="V175" s="243" t="str">
        <f>VLOOKUP(F175,'[2]01-97'!$B$2:$E$12247,4,0)</f>
        <v>2,2 евро за 1 кг</v>
      </c>
      <c r="W175" s="248">
        <f t="shared" si="26"/>
        <v>13.527653115380534</v>
      </c>
      <c r="X175" s="117">
        <f t="shared" si="18"/>
        <v>1.8328295847945386</v>
      </c>
      <c r="Y175" s="239">
        <f t="shared" si="19"/>
        <v>1.29</v>
      </c>
      <c r="Z175" s="239">
        <f t="shared" si="20"/>
        <v>28.38</v>
      </c>
      <c r="AA175" s="64">
        <f t="shared" si="21"/>
        <v>0.70000000000000007</v>
      </c>
      <c r="AB175" s="241"/>
      <c r="AC175" s="241"/>
      <c r="AD175" s="241"/>
    </row>
    <row r="176" spans="1:30" s="93" customFormat="1" ht="38.25" x14ac:dyDescent="0.2">
      <c r="A176" s="113">
        <f>'VZOR 1'!A191</f>
        <v>175</v>
      </c>
      <c r="B176" s="113" t="str">
        <f>'VZOR 1'!B191</f>
        <v>Dress 68% VISCOSE, 32% ACETATO Платье 68% вискоза, 32% ацетат размер: 46-50, обхват груди: 92-100, рост 165-175</v>
      </c>
      <c r="C176" s="113" t="str">
        <f>'VZOR 1'!C191</f>
        <v>___</v>
      </c>
      <c r="D176" s="113" t="str">
        <f>'VZOR 1'!D191</f>
        <v>PAPARAZZI FASHION</v>
      </c>
      <c r="E176" s="113" t="str">
        <f>'VZOR 1'!E191</f>
        <v>PAPARAZZI FASHION</v>
      </c>
      <c r="F176" s="113">
        <f>'VZOR 1'!F191</f>
        <v>6204440000</v>
      </c>
      <c r="G176" s="113" t="str">
        <f>'VZOR 1'!G191</f>
        <v>POLAND</v>
      </c>
      <c r="H176" s="113"/>
      <c r="I176" s="113"/>
      <c r="J176" s="113"/>
      <c r="K176" s="113" t="str">
        <f>'VZOR 1'!H191</f>
        <v>pcs</v>
      </c>
      <c r="L176" s="113">
        <f>'VZOR 1'!I191</f>
        <v>41</v>
      </c>
      <c r="M176" s="113">
        <f>'VZOR 1'!J191</f>
        <v>7.41</v>
      </c>
      <c r="N176" s="113">
        <f>'VZOR 1'!K191</f>
        <v>303.81</v>
      </c>
      <c r="O176" s="113">
        <f>'VZOR 1'!L191</f>
        <v>0.90013495276653166</v>
      </c>
      <c r="P176" s="113">
        <f>'VZOR 1'!M191</f>
        <v>0.74</v>
      </c>
      <c r="Q176" s="113">
        <f>'VZOR 1'!N191</f>
        <v>30.34</v>
      </c>
      <c r="R176" s="113" t="str">
        <f>'VZOR 1'!O191</f>
        <v>package</v>
      </c>
      <c r="S176" s="113">
        <f>'VZOR 1'!P191</f>
        <v>1</v>
      </c>
      <c r="T176" s="113">
        <f>'VZOR 1'!Q191</f>
        <v>13.3</v>
      </c>
      <c r="U176" s="113">
        <f>'VZOR 1'!R191</f>
        <v>14</v>
      </c>
      <c r="V176" s="243" t="str">
        <f>VLOOKUP(F176,'[2]01-97'!$B$2:$E$12247,4,0)</f>
        <v>2,2 евро за 1 кг</v>
      </c>
      <c r="W176" s="248">
        <f t="shared" si="26"/>
        <v>31.564523935887916</v>
      </c>
      <c r="X176" s="117">
        <f t="shared" si="18"/>
        <v>4.3192053688832512</v>
      </c>
      <c r="Y176" s="239">
        <f t="shared" si="19"/>
        <v>1.62</v>
      </c>
      <c r="Z176" s="239">
        <f t="shared" si="20"/>
        <v>66.42</v>
      </c>
      <c r="AA176" s="64">
        <f t="shared" si="21"/>
        <v>0.88000000000000012</v>
      </c>
      <c r="AB176" s="241"/>
      <c r="AC176" s="241"/>
      <c r="AD176" s="241"/>
    </row>
    <row r="177" spans="1:30" s="93" customFormat="1" ht="38.25" x14ac:dyDescent="0.2">
      <c r="A177" s="113">
        <f>'VZOR 1'!A192</f>
        <v>176</v>
      </c>
      <c r="B177" s="113" t="str">
        <f>'VZOR 1'!B192</f>
        <v>Dress 4% ELASTAN, 96% VISCOSE Платье 4% эластан, 96% вискоза размер: 46-50, обхват груди: 92-100, рост 165-175</v>
      </c>
      <c r="C177" s="113" t="str">
        <f>'VZOR 1'!C192</f>
        <v>___</v>
      </c>
      <c r="D177" s="113" t="str">
        <f>'VZOR 1'!D192</f>
        <v>ALMAX</v>
      </c>
      <c r="E177" s="113" t="str">
        <f>'VZOR 1'!E192</f>
        <v>ALMAX</v>
      </c>
      <c r="F177" s="113">
        <f>'VZOR 1'!F192</f>
        <v>6204440000</v>
      </c>
      <c r="G177" s="113" t="str">
        <f>'VZOR 1'!G192</f>
        <v>POLAND</v>
      </c>
      <c r="H177" s="113"/>
      <c r="I177" s="113"/>
      <c r="J177" s="113"/>
      <c r="K177" s="113" t="str">
        <f>'VZOR 1'!H192</f>
        <v>pcs</v>
      </c>
      <c r="L177" s="113">
        <f>'VZOR 1'!I192</f>
        <v>7</v>
      </c>
      <c r="M177" s="113">
        <f>'VZOR 1'!J192</f>
        <v>6.2</v>
      </c>
      <c r="N177" s="113">
        <f>'VZOR 1'!K192</f>
        <v>43.4</v>
      </c>
      <c r="O177" s="113">
        <f>'VZOR 1'!L192</f>
        <v>0.9</v>
      </c>
      <c r="P177" s="113">
        <f>'VZOR 1'!M192</f>
        <v>0.62</v>
      </c>
      <c r="Q177" s="113">
        <f>'VZOR 1'!N192</f>
        <v>4.34</v>
      </c>
      <c r="R177" s="113" t="str">
        <f>'VZOR 1'!O192</f>
        <v>package</v>
      </c>
      <c r="S177" s="113" t="str">
        <f>'VZOR 1'!P192</f>
        <v>part</v>
      </c>
      <c r="T177" s="113">
        <f>'VZOR 1'!Q192</f>
        <v>1.9</v>
      </c>
      <c r="U177" s="113">
        <f>'VZOR 1'!R192</f>
        <v>2</v>
      </c>
      <c r="V177" s="243" t="str">
        <f>VLOOKUP(F177,'[2]01-97'!$B$2:$E$12247,4,0)</f>
        <v>2,2 евро за 1 кг</v>
      </c>
      <c r="W177" s="248">
        <f t="shared" si="26"/>
        <v>4.5092177051268445</v>
      </c>
      <c r="X177" s="117">
        <f t="shared" si="18"/>
        <v>0.61700902870061258</v>
      </c>
      <c r="Y177" s="239">
        <f t="shared" si="19"/>
        <v>1.35</v>
      </c>
      <c r="Z177" s="239">
        <f t="shared" si="20"/>
        <v>9.4499999999999993</v>
      </c>
      <c r="AA177" s="64">
        <f t="shared" si="21"/>
        <v>0.73000000000000009</v>
      </c>
      <c r="AB177" s="241"/>
      <c r="AC177" s="241"/>
      <c r="AD177" s="241"/>
    </row>
    <row r="178" spans="1:30" s="93" customFormat="1" ht="25.5" x14ac:dyDescent="0.2">
      <c r="A178" s="113">
        <f>'VZOR 1'!A193</f>
        <v>177</v>
      </c>
      <c r="B178" s="113" t="str">
        <f>'VZOR 1'!B193</f>
        <v>Skirt 100% POLYESTER Юбка 100% полиэстер размер: 46-50, рост 165-176</v>
      </c>
      <c r="C178" s="113" t="str">
        <f>'VZOR 1'!C193</f>
        <v>___</v>
      </c>
      <c r="D178" s="113" t="str">
        <f>'VZOR 1'!D193</f>
        <v>AN CARLA</v>
      </c>
      <c r="E178" s="113" t="str">
        <f>'VZOR 1'!E193</f>
        <v>AN CARLA</v>
      </c>
      <c r="F178" s="113">
        <f>'VZOR 1'!F193</f>
        <v>6204530000</v>
      </c>
      <c r="G178" s="113" t="str">
        <f>'VZOR 1'!G193</f>
        <v>POLAND</v>
      </c>
      <c r="H178" s="113"/>
      <c r="I178" s="113"/>
      <c r="J178" s="113"/>
      <c r="K178" s="113" t="str">
        <f>'VZOR 1'!H193</f>
        <v>pcs</v>
      </c>
      <c r="L178" s="113">
        <f>'VZOR 1'!I193</f>
        <v>36</v>
      </c>
      <c r="M178" s="113">
        <f>'VZOR 1'!J193</f>
        <v>5.5</v>
      </c>
      <c r="N178" s="113">
        <f>'VZOR 1'!K193</f>
        <v>198</v>
      </c>
      <c r="O178" s="113">
        <f>'VZOR 1'!L193</f>
        <v>0.9</v>
      </c>
      <c r="P178" s="113">
        <f>'VZOR 1'!M193</f>
        <v>0.55000000000000004</v>
      </c>
      <c r="Q178" s="113">
        <f>'VZOR 1'!N193</f>
        <v>19.8</v>
      </c>
      <c r="R178" s="113" t="str">
        <f>'VZOR 1'!O193</f>
        <v>package</v>
      </c>
      <c r="S178" s="113" t="str">
        <f>'VZOR 1'!P193</f>
        <v>part</v>
      </c>
      <c r="T178" s="113">
        <f>'VZOR 1'!Q193</f>
        <v>7.6</v>
      </c>
      <c r="U178" s="113">
        <f>'VZOR 1'!R193</f>
        <v>8</v>
      </c>
      <c r="V178" s="243" t="str">
        <f>VLOOKUP(F178,'[2]01-97'!$B$2:$E$12247,4,0)</f>
        <v>2,2 евро за 1 кг</v>
      </c>
      <c r="W178" s="248">
        <f t="shared" si="26"/>
        <v>18.036870820507378</v>
      </c>
      <c r="X178" s="117">
        <f t="shared" si="18"/>
        <v>2.8149259834728406</v>
      </c>
      <c r="Y178" s="239">
        <f t="shared" si="19"/>
        <v>1.1299999999999999</v>
      </c>
      <c r="Z178" s="239">
        <f t="shared" si="20"/>
        <v>40.68</v>
      </c>
      <c r="AA178" s="64">
        <f t="shared" si="21"/>
        <v>0.57999999999999985</v>
      </c>
      <c r="AB178" s="241"/>
      <c r="AC178" s="241"/>
      <c r="AD178" s="241"/>
    </row>
    <row r="179" spans="1:30" s="93" customFormat="1" ht="51" x14ac:dyDescent="0.2">
      <c r="A179" s="113">
        <f>'VZOR 1'!A194</f>
        <v>178</v>
      </c>
      <c r="B179" s="113" t="str">
        <f>'VZOR 1'!B194</f>
        <v>Skirt 50% POLYESTER, 50% VISCOSE Юбка 50% полиэстер, 50% вискоза размер: 46-50, рост 165-177</v>
      </c>
      <c r="C179" s="113" t="str">
        <f>'VZOR 1'!C194</f>
        <v>___</v>
      </c>
      <c r="D179" s="113" t="str">
        <f>'VZOR 1'!D194</f>
        <v>DANTE</v>
      </c>
      <c r="E179" s="113" t="str">
        <f>'VZOR 1'!E194</f>
        <v>DANTE</v>
      </c>
      <c r="F179" s="113">
        <f>'VZOR 1'!F194</f>
        <v>6204591000</v>
      </c>
      <c r="G179" s="113" t="str">
        <f>'VZOR 1'!G194</f>
        <v>POLAND</v>
      </c>
      <c r="H179" s="113"/>
      <c r="I179" s="113"/>
      <c r="J179" s="113"/>
      <c r="K179" s="113" t="str">
        <f>'VZOR 1'!H194</f>
        <v>pcs</v>
      </c>
      <c r="L179" s="113">
        <f>'VZOR 1'!I194</f>
        <v>6</v>
      </c>
      <c r="M179" s="113">
        <f>'VZOR 1'!J194</f>
        <v>4.12</v>
      </c>
      <c r="N179" s="113">
        <f>'VZOR 1'!K194</f>
        <v>24.72</v>
      </c>
      <c r="O179" s="113">
        <f>'VZOR 1'!L194</f>
        <v>0.90048543689320393</v>
      </c>
      <c r="P179" s="113">
        <f>'VZOR 1'!M194</f>
        <v>0.41</v>
      </c>
      <c r="Q179" s="113">
        <f>'VZOR 1'!N194</f>
        <v>2.46</v>
      </c>
      <c r="R179" s="113" t="str">
        <f>'VZOR 1'!O194</f>
        <v>package</v>
      </c>
      <c r="S179" s="113" t="str">
        <f>'VZOR 1'!P194</f>
        <v>part</v>
      </c>
      <c r="T179" s="113">
        <f>'VZOR 1'!Q194</f>
        <v>0.95</v>
      </c>
      <c r="U179" s="113">
        <f>'VZOR 1'!R194</f>
        <v>1</v>
      </c>
      <c r="V179" s="243" t="str">
        <f>VLOOKUP(F179,'[2]01-97'!$B$2:$E$12247,4,0)</f>
        <v>10, но не менее 1,9 евро за 1 кг</v>
      </c>
      <c r="W179" s="249">
        <f t="shared" ref="W179:W180" si="27">IF(0.1*N179&gt;1.9*$AC$1*T179,0.1*N179,1.9*$AC$1*T179)</f>
        <v>2.472</v>
      </c>
      <c r="X179" s="117">
        <f t="shared" si="18"/>
        <v>0.35143924399721527</v>
      </c>
      <c r="Y179" s="239">
        <f t="shared" si="19"/>
        <v>0.88</v>
      </c>
      <c r="Z179" s="239">
        <f t="shared" si="20"/>
        <v>5.28</v>
      </c>
      <c r="AA179" s="64">
        <f t="shared" si="21"/>
        <v>0.47000000000000003</v>
      </c>
      <c r="AB179" s="241"/>
      <c r="AC179" s="241"/>
      <c r="AD179" s="241"/>
    </row>
    <row r="180" spans="1:30" s="93" customFormat="1" ht="51" x14ac:dyDescent="0.2">
      <c r="A180" s="113">
        <f>'VZOR 1'!A195</f>
        <v>179</v>
      </c>
      <c r="B180" s="113" t="str">
        <f>'VZOR 1'!B195</f>
        <v>Skirt 35% POLYESTER, 5% ELASTAN, 60% VISCOSE Юбка 35% полиэстер, 5% эластан, 60% вискоза размер: 46-50, рост 165-178</v>
      </c>
      <c r="C180" s="113" t="str">
        <f>'VZOR 1'!C195</f>
        <v>___</v>
      </c>
      <c r="D180" s="113" t="str">
        <f>'VZOR 1'!D195</f>
        <v>LUNIS</v>
      </c>
      <c r="E180" s="113" t="str">
        <f>'VZOR 1'!E195</f>
        <v>LUNIS</v>
      </c>
      <c r="F180" s="113">
        <f>'VZOR 1'!F195</f>
        <v>6204591000</v>
      </c>
      <c r="G180" s="113" t="str">
        <f>'VZOR 1'!G195</f>
        <v>POLAND</v>
      </c>
      <c r="H180" s="113"/>
      <c r="I180" s="113"/>
      <c r="J180" s="113"/>
      <c r="K180" s="113" t="str">
        <f>'VZOR 1'!H195</f>
        <v>pcs</v>
      </c>
      <c r="L180" s="113">
        <f>'VZOR 1'!I195</f>
        <v>6</v>
      </c>
      <c r="M180" s="113">
        <f>'VZOR 1'!J195</f>
        <v>4.12</v>
      </c>
      <c r="N180" s="113">
        <f>'VZOR 1'!K195</f>
        <v>24.72</v>
      </c>
      <c r="O180" s="113">
        <f>'VZOR 1'!L195</f>
        <v>0.90048543689320393</v>
      </c>
      <c r="P180" s="113">
        <f>'VZOR 1'!M195</f>
        <v>0.41</v>
      </c>
      <c r="Q180" s="113">
        <f>'VZOR 1'!N195</f>
        <v>2.46</v>
      </c>
      <c r="R180" s="113" t="str">
        <f>'VZOR 1'!O195</f>
        <v>package</v>
      </c>
      <c r="S180" s="113" t="str">
        <f>'VZOR 1'!P195</f>
        <v>part</v>
      </c>
      <c r="T180" s="113">
        <f>'VZOR 1'!Q195</f>
        <v>0.95</v>
      </c>
      <c r="U180" s="113">
        <f>'VZOR 1'!R195</f>
        <v>1</v>
      </c>
      <c r="V180" s="243" t="str">
        <f>VLOOKUP(F180,'[2]01-97'!$B$2:$E$12247,4,0)</f>
        <v>10, но не менее 1,9 евро за 1 кг</v>
      </c>
      <c r="W180" s="249">
        <f t="shared" si="27"/>
        <v>2.472</v>
      </c>
      <c r="X180" s="117">
        <f t="shared" si="18"/>
        <v>0.35143924399721527</v>
      </c>
      <c r="Y180" s="239">
        <f t="shared" si="19"/>
        <v>0.88</v>
      </c>
      <c r="Z180" s="239">
        <f t="shared" si="20"/>
        <v>5.28</v>
      </c>
      <c r="AA180" s="64">
        <f t="shared" si="21"/>
        <v>0.47000000000000003</v>
      </c>
      <c r="AB180" s="241"/>
      <c r="AC180" s="241"/>
      <c r="AD180" s="241"/>
    </row>
    <row r="181" spans="1:30" s="93" customFormat="1" ht="38.25" x14ac:dyDescent="0.2">
      <c r="A181" s="113">
        <f>'VZOR 1'!A196</f>
        <v>180</v>
      </c>
      <c r="B181" s="113" t="str">
        <f>'VZOR 1'!B196</f>
        <v>Trousers for women 95% COTTON, 5% ELASTAN Брюки женские 95% хлопок, 5% эластан размер: 46-50, рост 165-175</v>
      </c>
      <c r="C181" s="113" t="str">
        <f>'VZOR 1'!C196</f>
        <v>___</v>
      </c>
      <c r="D181" s="113" t="str">
        <f>'VZOR 1'!D196</f>
        <v>TERESA</v>
      </c>
      <c r="E181" s="113" t="str">
        <f>'VZOR 1'!E196</f>
        <v>TERESA</v>
      </c>
      <c r="F181" s="113">
        <f>'VZOR 1'!F196</f>
        <v>6204623900</v>
      </c>
      <c r="G181" s="113" t="str">
        <f>'VZOR 1'!G196</f>
        <v>POLAND</v>
      </c>
      <c r="H181" s="113"/>
      <c r="I181" s="113"/>
      <c r="J181" s="113"/>
      <c r="K181" s="113" t="str">
        <f>'VZOR 1'!H196</f>
        <v>pcs</v>
      </c>
      <c r="L181" s="113">
        <f>'VZOR 1'!I196</f>
        <v>3</v>
      </c>
      <c r="M181" s="113">
        <f>'VZOR 1'!J196</f>
        <v>3.05</v>
      </c>
      <c r="N181" s="113">
        <f>'VZOR 1'!K196</f>
        <v>9.15</v>
      </c>
      <c r="O181" s="113">
        <f>'VZOR 1'!L196</f>
        <v>0.89836065573770496</v>
      </c>
      <c r="P181" s="113">
        <f>'VZOR 1'!M196</f>
        <v>0.31</v>
      </c>
      <c r="Q181" s="113">
        <f>'VZOR 1'!N196</f>
        <v>0.93</v>
      </c>
      <c r="R181" s="113" t="str">
        <f>'VZOR 1'!O196</f>
        <v>package</v>
      </c>
      <c r="S181" s="113" t="str">
        <f>'VZOR 1'!P196</f>
        <v>part</v>
      </c>
      <c r="T181" s="113">
        <f>'VZOR 1'!Q196</f>
        <v>0.48</v>
      </c>
      <c r="U181" s="113">
        <f>'VZOR 1'!R196</f>
        <v>0.5</v>
      </c>
      <c r="V181" s="243" t="str">
        <f>VLOOKUP(F181,'[2]01-97'!$B$2:$E$12247,4,0)</f>
        <v>2,2 евро за 1 кг</v>
      </c>
      <c r="W181" s="248">
        <f>2.2*$AC$1*T181</f>
        <v>1.139170788663624</v>
      </c>
      <c r="X181" s="117">
        <f t="shared" si="18"/>
        <v>0.13008370075139644</v>
      </c>
      <c r="Y181" s="239">
        <f t="shared" si="19"/>
        <v>0.73</v>
      </c>
      <c r="Z181" s="239">
        <f t="shared" si="20"/>
        <v>2.19</v>
      </c>
      <c r="AA181" s="64">
        <f t="shared" si="21"/>
        <v>0.42</v>
      </c>
      <c r="AB181" s="241"/>
      <c r="AC181" s="241"/>
      <c r="AD181" s="241"/>
    </row>
    <row r="182" spans="1:30" s="93" customFormat="1" ht="38.25" x14ac:dyDescent="0.2">
      <c r="A182" s="113">
        <f>'VZOR 1'!A197</f>
        <v>181</v>
      </c>
      <c r="B182" s="113" t="str">
        <f>'VZOR 1'!B197</f>
        <v>female T-shirt 5% ELASTAN, 95% VISCOSE Футболка женская 5% эластан, 95% вискоза размер: 46-50, рост 165-175</v>
      </c>
      <c r="C182" s="113" t="str">
        <f>'VZOR 1'!C197</f>
        <v>___</v>
      </c>
      <c r="D182" s="113" t="str">
        <f>'VZOR 1'!D197</f>
        <v>DANTE</v>
      </c>
      <c r="E182" s="113" t="str">
        <f>'VZOR 1'!E197</f>
        <v>DANTE</v>
      </c>
      <c r="F182" s="113">
        <f>'VZOR 1'!F197</f>
        <v>6208920000</v>
      </c>
      <c r="G182" s="113" t="str">
        <f>'VZOR 1'!G197</f>
        <v>POLAND</v>
      </c>
      <c r="H182" s="113"/>
      <c r="I182" s="113"/>
      <c r="J182" s="113"/>
      <c r="K182" s="113" t="str">
        <f>'VZOR 1'!H197</f>
        <v>pcs</v>
      </c>
      <c r="L182" s="113">
        <f>'VZOR 1'!I197</f>
        <v>30</v>
      </c>
      <c r="M182" s="113">
        <f>'VZOR 1'!J197</f>
        <v>2.48</v>
      </c>
      <c r="N182" s="113">
        <f>'VZOR 1'!K197</f>
        <v>74.400000000000006</v>
      </c>
      <c r="O182" s="113">
        <f>'VZOR 1'!L197</f>
        <v>0.89919354838709675</v>
      </c>
      <c r="P182" s="113">
        <f>'VZOR 1'!M197</f>
        <v>0.25</v>
      </c>
      <c r="Q182" s="113">
        <f>'VZOR 1'!N197</f>
        <v>7.5</v>
      </c>
      <c r="R182" s="113" t="str">
        <f>'VZOR 1'!O197</f>
        <v>package</v>
      </c>
      <c r="S182" s="113" t="str">
        <f>'VZOR 1'!P197</f>
        <v>part</v>
      </c>
      <c r="T182" s="113">
        <f>'VZOR 1'!Q197</f>
        <v>2.85</v>
      </c>
      <c r="U182" s="113">
        <f>'VZOR 1'!R197</f>
        <v>3</v>
      </c>
      <c r="V182" s="243" t="str">
        <f>VLOOKUP(F182,'[2]01-97'!$B$2:$E$12247,4,0)</f>
        <v>1,5 евро за 1 кг</v>
      </c>
      <c r="W182" s="248">
        <f>1.5*$AC$1*T182</f>
        <v>4.6116999256979092</v>
      </c>
      <c r="X182" s="117">
        <f t="shared" si="18"/>
        <v>1.0577297634867644</v>
      </c>
      <c r="Y182" s="239">
        <f t="shared" si="19"/>
        <v>0.44</v>
      </c>
      <c r="Z182" s="239">
        <f t="shared" si="20"/>
        <v>13.2</v>
      </c>
      <c r="AA182" s="64">
        <f t="shared" si="21"/>
        <v>0.19</v>
      </c>
      <c r="AB182" s="241"/>
      <c r="AC182" s="241"/>
      <c r="AD182" s="241"/>
    </row>
    <row r="183" spans="1:30" s="93" customFormat="1" ht="38.25" x14ac:dyDescent="0.2">
      <c r="A183" s="113">
        <f>'VZOR 1'!A198</f>
        <v>182</v>
      </c>
      <c r="B183" s="113" t="str">
        <f>'VZOR 1'!B198</f>
        <v>women's Vest  100% POLYESTER Безрукавка женская 100% полиэстер размер: 46-50, обхват груди: 92-100, рост 165-175</v>
      </c>
      <c r="C183" s="113" t="str">
        <f>'VZOR 1'!C198</f>
        <v>___</v>
      </c>
      <c r="D183" s="113" t="str">
        <f>'VZOR 1'!D198</f>
        <v>PAPARAZZI FASHION</v>
      </c>
      <c r="E183" s="113" t="str">
        <f>'VZOR 1'!E198</f>
        <v>PAPARAZZI FASHION</v>
      </c>
      <c r="F183" s="113">
        <f>'VZOR 1'!F198</f>
        <v>6211439000</v>
      </c>
      <c r="G183" s="113" t="str">
        <f>'VZOR 1'!G198</f>
        <v>POLAND</v>
      </c>
      <c r="H183" s="113"/>
      <c r="I183" s="113"/>
      <c r="J183" s="113"/>
      <c r="K183" s="113" t="str">
        <f>'VZOR 1'!H198</f>
        <v>pcs</v>
      </c>
      <c r="L183" s="113">
        <f>'VZOR 1'!I198</f>
        <v>9</v>
      </c>
      <c r="M183" s="113">
        <f>'VZOR 1'!J198</f>
        <v>9.629999999999999</v>
      </c>
      <c r="N183" s="113">
        <f>'VZOR 1'!K198</f>
        <v>86.67</v>
      </c>
      <c r="O183" s="113">
        <f>'VZOR 1'!L198</f>
        <v>0.90031152647975077</v>
      </c>
      <c r="P183" s="113">
        <f>'VZOR 1'!M198</f>
        <v>0.96</v>
      </c>
      <c r="Q183" s="113">
        <f>'VZOR 1'!N198</f>
        <v>8.64</v>
      </c>
      <c r="R183" s="113" t="str">
        <f>'VZOR 1'!O198</f>
        <v>package</v>
      </c>
      <c r="S183" s="113" t="str">
        <f>'VZOR 1'!P198</f>
        <v>part</v>
      </c>
      <c r="T183" s="113">
        <f>'VZOR 1'!Q198</f>
        <v>3.3299999999999996</v>
      </c>
      <c r="U183" s="113">
        <f>'VZOR 1'!R198</f>
        <v>3.5</v>
      </c>
      <c r="V183" s="243" t="str">
        <f>VLOOKUP(F183,'[2]01-97'!$B$2:$E$12247,4,0)</f>
        <v>1,75 евро за 1 кг</v>
      </c>
      <c r="W183" s="248">
        <f t="shared" ref="W183" si="28">1.75*$AC$1*T183</f>
        <v>6.2864751618724117</v>
      </c>
      <c r="X183" s="117">
        <f t="shared" si="18"/>
        <v>1.2321698736747027</v>
      </c>
      <c r="Y183" s="239">
        <f t="shared" si="19"/>
        <v>1.8</v>
      </c>
      <c r="Z183" s="239">
        <f t="shared" si="20"/>
        <v>16.2</v>
      </c>
      <c r="AA183" s="64">
        <f t="shared" si="21"/>
        <v>0.84000000000000008</v>
      </c>
      <c r="AB183" s="241"/>
      <c r="AC183" s="241"/>
      <c r="AD183" s="241"/>
    </row>
    <row r="184" spans="1:30" s="93" customFormat="1" ht="12.75" x14ac:dyDescent="0.2">
      <c r="A184" s="113">
        <f>'VZOR 1'!A199</f>
        <v>183</v>
      </c>
      <c r="B184" s="113" t="str">
        <f>'VZOR 1'!B199</f>
        <v xml:space="preserve">Bag ladies leather Сумка женская кожаная       </v>
      </c>
      <c r="C184" s="113" t="str">
        <f>'VZOR 1'!C199</f>
        <v>___</v>
      </c>
      <c r="D184" s="113" t="str">
        <f>'VZOR 1'!D199</f>
        <v>DAREXIM</v>
      </c>
      <c r="E184" s="113" t="str">
        <f>'VZOR 1'!E199</f>
        <v>DAREXIM</v>
      </c>
      <c r="F184" s="113">
        <f>'VZOR 1'!F199</f>
        <v>4202210000</v>
      </c>
      <c r="G184" s="113" t="str">
        <f>'VZOR 1'!G199</f>
        <v>POLAND</v>
      </c>
      <c r="H184" s="113"/>
      <c r="I184" s="113"/>
      <c r="J184" s="113"/>
      <c r="K184" s="113" t="str">
        <f>'VZOR 1'!H199</f>
        <v>pcs</v>
      </c>
      <c r="L184" s="113">
        <f>'VZOR 1'!I199</f>
        <v>40</v>
      </c>
      <c r="M184" s="113">
        <f>'VZOR 1'!J199</f>
        <v>0.37</v>
      </c>
      <c r="N184" s="113">
        <f>'VZOR 1'!K199</f>
        <v>14.8</v>
      </c>
      <c r="O184" s="113">
        <f>'VZOR 1'!L199</f>
        <v>0.89189189189189189</v>
      </c>
      <c r="P184" s="113">
        <f>'VZOR 1'!M199</f>
        <v>0.04</v>
      </c>
      <c r="Q184" s="113">
        <f>'VZOR 1'!N199</f>
        <v>1.6</v>
      </c>
      <c r="R184" s="113" t="str">
        <f>'VZOR 1'!O199</f>
        <v>package</v>
      </c>
      <c r="S184" s="113">
        <f>'VZOR 1'!P199</f>
        <v>1</v>
      </c>
      <c r="T184" s="113">
        <f>'VZOR 1'!Q199</f>
        <v>21.28</v>
      </c>
      <c r="U184" s="113">
        <f>'VZOR 1'!R199</f>
        <v>22.4</v>
      </c>
      <c r="V184" s="243">
        <f>VLOOKUP(F184,'[2]01-97'!$B$2:$E$12247,4,0)</f>
        <v>12.5</v>
      </c>
      <c r="W184" s="248">
        <f>V184*N184/100</f>
        <v>1.85</v>
      </c>
      <c r="X184" s="117">
        <f t="shared" si="18"/>
        <v>0.21040860886564669</v>
      </c>
      <c r="Y184" s="239">
        <f t="shared" si="19"/>
        <v>0.09</v>
      </c>
      <c r="Z184" s="239">
        <f t="shared" si="20"/>
        <v>3.6</v>
      </c>
      <c r="AA184" s="64">
        <f t="shared" si="21"/>
        <v>4.9999999999999996E-2</v>
      </c>
      <c r="AB184" s="241"/>
      <c r="AC184" s="241"/>
      <c r="AD184" s="241"/>
    </row>
    <row r="185" spans="1:30" s="93" customFormat="1" ht="38.25" x14ac:dyDescent="0.2">
      <c r="A185" s="113">
        <f>'VZOR 1'!A200</f>
        <v>184</v>
      </c>
      <c r="B185" s="113" t="str">
        <f>'VZOR 1'!B200</f>
        <v>Tunic women's knitting 100% COTTON Туника женская трикотажная 100% хлопок  размер: 46-50, обхват груди: 92-100, рост 165-175</v>
      </c>
      <c r="C185" s="113" t="str">
        <f>'VZOR 1'!C200</f>
        <v>___</v>
      </c>
      <c r="D185" s="113" t="str">
        <f>'VZOR 1'!D200</f>
        <v>COKI</v>
      </c>
      <c r="E185" s="113" t="str">
        <f>'VZOR 1'!E200</f>
        <v>COKI</v>
      </c>
      <c r="F185" s="113">
        <f>'VZOR 1'!F200</f>
        <v>6110209900</v>
      </c>
      <c r="G185" s="113" t="str">
        <f>'VZOR 1'!G200</f>
        <v>POLAND</v>
      </c>
      <c r="H185" s="113"/>
      <c r="I185" s="113"/>
      <c r="J185" s="113"/>
      <c r="K185" s="113" t="str">
        <f>'VZOR 1'!H200</f>
        <v>pcs</v>
      </c>
      <c r="L185" s="113">
        <f>'VZOR 1'!I200</f>
        <v>4</v>
      </c>
      <c r="M185" s="113">
        <f>'VZOR 1'!J200</f>
        <v>4.5199999999999996</v>
      </c>
      <c r="N185" s="113">
        <f>'VZOR 1'!K200</f>
        <v>18.079999999999998</v>
      </c>
      <c r="O185" s="113">
        <f>'VZOR 1'!L200</f>
        <v>0.90044247787610621</v>
      </c>
      <c r="P185" s="113">
        <f>'VZOR 1'!M200</f>
        <v>0.45</v>
      </c>
      <c r="Q185" s="113">
        <f>'VZOR 1'!N200</f>
        <v>1.8</v>
      </c>
      <c r="R185" s="113" t="str">
        <f>'VZOR 1'!O200</f>
        <v>package</v>
      </c>
      <c r="S185" s="113">
        <f>'VZOR 1'!P200</f>
        <v>1</v>
      </c>
      <c r="T185" s="113">
        <f>'VZOR 1'!Q200</f>
        <v>0.95</v>
      </c>
      <c r="U185" s="113">
        <f>'VZOR 1'!R200</f>
        <v>1</v>
      </c>
      <c r="V185" s="243" t="str">
        <f>VLOOKUP(F185,'[2]01-97'!$B$2:$E$12247,4,0)</f>
        <v>1,75 евро за 1 кг</v>
      </c>
      <c r="W185" s="248">
        <f t="shared" ref="W185:W239" si="29">1.75*$AC$1*T185</f>
        <v>1.7934388599936311</v>
      </c>
      <c r="X185" s="117">
        <f t="shared" si="18"/>
        <v>0.25703970596560077</v>
      </c>
      <c r="Y185" s="239">
        <f t="shared" si="19"/>
        <v>0.96</v>
      </c>
      <c r="Z185" s="239">
        <f t="shared" si="20"/>
        <v>3.84</v>
      </c>
      <c r="AA185" s="64">
        <f t="shared" si="21"/>
        <v>0.51</v>
      </c>
      <c r="AB185" s="241"/>
      <c r="AC185" s="241"/>
      <c r="AD185" s="241"/>
    </row>
    <row r="186" spans="1:30" s="93" customFormat="1" ht="51" x14ac:dyDescent="0.2">
      <c r="A186" s="113">
        <f>'VZOR 1'!A201</f>
        <v>185</v>
      </c>
      <c r="B186" s="113" t="str">
        <f>'VZOR 1'!B201</f>
        <v>Tunic women's knitting 95% COTTON, 5% POLYESTER Туника женская трикотажная 95% хлопок, 5% полиэстер  размер: 46-50, обхват груди: 92-100, рост 165-175</v>
      </c>
      <c r="C186" s="113" t="str">
        <f>'VZOR 1'!C201</f>
        <v>___</v>
      </c>
      <c r="D186" s="113" t="str">
        <f>'VZOR 1'!D201</f>
        <v>ONE</v>
      </c>
      <c r="E186" s="113" t="str">
        <f>'VZOR 1'!E201</f>
        <v>ONE</v>
      </c>
      <c r="F186" s="113">
        <f>'VZOR 1'!F201</f>
        <v>6110209900</v>
      </c>
      <c r="G186" s="113" t="str">
        <f>'VZOR 1'!G201</f>
        <v>POLAND</v>
      </c>
      <c r="H186" s="113"/>
      <c r="I186" s="113"/>
      <c r="J186" s="113"/>
      <c r="K186" s="113" t="str">
        <f>'VZOR 1'!H201</f>
        <v>pcs</v>
      </c>
      <c r="L186" s="113">
        <f>'VZOR 1'!I201</f>
        <v>4</v>
      </c>
      <c r="M186" s="113">
        <f>'VZOR 1'!J201</f>
        <v>18.07</v>
      </c>
      <c r="N186" s="113">
        <f>'VZOR 1'!K201</f>
        <v>72.28</v>
      </c>
      <c r="O186" s="113">
        <f>'VZOR 1'!L201</f>
        <v>0.89983397897066963</v>
      </c>
      <c r="P186" s="113">
        <f>'VZOR 1'!M201</f>
        <v>1.81</v>
      </c>
      <c r="Q186" s="113">
        <f>'VZOR 1'!N201</f>
        <v>7.24</v>
      </c>
      <c r="R186" s="113" t="str">
        <f>'VZOR 1'!O201</f>
        <v>package</v>
      </c>
      <c r="S186" s="113" t="str">
        <f>'VZOR 1'!P201</f>
        <v>part</v>
      </c>
      <c r="T186" s="113">
        <f>'VZOR 1'!Q201</f>
        <v>3.8</v>
      </c>
      <c r="U186" s="113">
        <f>'VZOR 1'!R201</f>
        <v>4</v>
      </c>
      <c r="V186" s="243" t="str">
        <f>VLOOKUP(F186,'[2]01-97'!$B$2:$E$12247,4,0)</f>
        <v>1,75 евро за 1 кг</v>
      </c>
      <c r="W186" s="248">
        <f t="shared" si="29"/>
        <v>7.1737554399745243</v>
      </c>
      <c r="X186" s="117">
        <f t="shared" si="18"/>
        <v>1.0275901519465502</v>
      </c>
      <c r="Y186" s="239">
        <f t="shared" si="19"/>
        <v>3.86</v>
      </c>
      <c r="Z186" s="239">
        <f t="shared" si="20"/>
        <v>15.44</v>
      </c>
      <c r="AA186" s="64">
        <f t="shared" si="21"/>
        <v>2.0499999999999998</v>
      </c>
      <c r="AB186" s="241"/>
      <c r="AC186" s="241"/>
      <c r="AD186" s="241"/>
    </row>
    <row r="187" spans="1:30" s="93" customFormat="1" ht="51" x14ac:dyDescent="0.2">
      <c r="A187" s="113">
        <f>'VZOR 1'!A202</f>
        <v>186</v>
      </c>
      <c r="B187" s="113" t="str">
        <f>'VZOR 1'!B202</f>
        <v>Knitted sweaters Women 95% COTTON, 5% ELASTAN Кофта женская трикотажная 95% хлопок, 5% эластан  размер: 46-50, обхват груди: 92-100, рост 165-175</v>
      </c>
      <c r="C187" s="113" t="str">
        <f>'VZOR 1'!C202</f>
        <v>___</v>
      </c>
      <c r="D187" s="113" t="str">
        <f>'VZOR 1'!D202</f>
        <v>BYOLALA</v>
      </c>
      <c r="E187" s="113" t="str">
        <f>'VZOR 1'!E202</f>
        <v>BYOLALA</v>
      </c>
      <c r="F187" s="113">
        <f>'VZOR 1'!F202</f>
        <v>6110209900</v>
      </c>
      <c r="G187" s="113" t="str">
        <f>'VZOR 1'!G202</f>
        <v>POLAND</v>
      </c>
      <c r="H187" s="113"/>
      <c r="I187" s="113"/>
      <c r="J187" s="113"/>
      <c r="K187" s="113" t="str">
        <f>'VZOR 1'!H202</f>
        <v>pcs</v>
      </c>
      <c r="L187" s="113">
        <f>'VZOR 1'!I202</f>
        <v>5</v>
      </c>
      <c r="M187" s="113">
        <f>'VZOR 1'!J202</f>
        <v>7.2299999999999995</v>
      </c>
      <c r="N187" s="113">
        <f>'VZOR 1'!K202</f>
        <v>36.15</v>
      </c>
      <c r="O187" s="113">
        <f>'VZOR 1'!L202</f>
        <v>0.90041493775933612</v>
      </c>
      <c r="P187" s="113">
        <f>'VZOR 1'!M202</f>
        <v>0.72</v>
      </c>
      <c r="Q187" s="113">
        <f>'VZOR 1'!N202</f>
        <v>3.6</v>
      </c>
      <c r="R187" s="113" t="str">
        <f>'VZOR 1'!O202</f>
        <v>package</v>
      </c>
      <c r="S187" s="113" t="str">
        <f>'VZOR 1'!P202</f>
        <v>part</v>
      </c>
      <c r="T187" s="113">
        <f>'VZOR 1'!Q202</f>
        <v>1.9</v>
      </c>
      <c r="U187" s="113">
        <f>'VZOR 1'!R202</f>
        <v>2</v>
      </c>
      <c r="V187" s="243" t="str">
        <f>VLOOKUP(F187,'[2]01-97'!$B$2:$E$12247,4,0)</f>
        <v>1,75 евро за 1 кг</v>
      </c>
      <c r="W187" s="248">
        <f t="shared" si="29"/>
        <v>3.5868777199872621</v>
      </c>
      <c r="X187" s="117">
        <f t="shared" si="18"/>
        <v>0.51393724395223839</v>
      </c>
      <c r="Y187" s="239">
        <f t="shared" si="19"/>
        <v>1.54</v>
      </c>
      <c r="Z187" s="239">
        <f t="shared" si="20"/>
        <v>7.7</v>
      </c>
      <c r="AA187" s="64">
        <f t="shared" si="21"/>
        <v>0.82000000000000006</v>
      </c>
      <c r="AB187" s="241"/>
      <c r="AC187" s="241"/>
      <c r="AD187" s="241"/>
    </row>
    <row r="188" spans="1:30" s="93" customFormat="1" ht="63.75" x14ac:dyDescent="0.2">
      <c r="A188" s="113">
        <f>'VZOR 1'!A203</f>
        <v>187</v>
      </c>
      <c r="B188" s="113" t="str">
        <f>'VZOR 1'!B203</f>
        <v>Tunic women's knitting 55% COTTON, 42% POLYESTER, 3% ELASTAN Туника женская трикотажная 55% хлопок, 42% полиэстер, 3% эластан  размер: 46-50, обхват груди: 92-100, рост 165-175</v>
      </c>
      <c r="C188" s="113" t="str">
        <f>'VZOR 1'!C203</f>
        <v>___</v>
      </c>
      <c r="D188" s="113" t="str">
        <f>'VZOR 1'!D203</f>
        <v>JAZ</v>
      </c>
      <c r="E188" s="113" t="str">
        <f>'VZOR 1'!E203</f>
        <v>JAZ</v>
      </c>
      <c r="F188" s="113">
        <f>'VZOR 1'!F203</f>
        <v>6110209900</v>
      </c>
      <c r="G188" s="113" t="str">
        <f>'VZOR 1'!G203</f>
        <v>POLAND</v>
      </c>
      <c r="H188" s="113"/>
      <c r="I188" s="113"/>
      <c r="J188" s="113"/>
      <c r="K188" s="113" t="str">
        <f>'VZOR 1'!H203</f>
        <v>pcs</v>
      </c>
      <c r="L188" s="113">
        <f>'VZOR 1'!I203</f>
        <v>5</v>
      </c>
      <c r="M188" s="113">
        <f>'VZOR 1'!J203</f>
        <v>14.459999999999999</v>
      </c>
      <c r="N188" s="113">
        <f>'VZOR 1'!K203</f>
        <v>72.3</v>
      </c>
      <c r="O188" s="113">
        <f>'VZOR 1'!L203</f>
        <v>0.89972337482710929</v>
      </c>
      <c r="P188" s="113">
        <f>'VZOR 1'!M203</f>
        <v>1.45</v>
      </c>
      <c r="Q188" s="113">
        <f>'VZOR 1'!N203</f>
        <v>7.25</v>
      </c>
      <c r="R188" s="113" t="str">
        <f>'VZOR 1'!O203</f>
        <v>package</v>
      </c>
      <c r="S188" s="113" t="str">
        <f>'VZOR 1'!P203</f>
        <v>part</v>
      </c>
      <c r="T188" s="113">
        <f>'VZOR 1'!Q203</f>
        <v>3.8</v>
      </c>
      <c r="U188" s="113">
        <f>'VZOR 1'!R203</f>
        <v>4</v>
      </c>
      <c r="V188" s="243" t="str">
        <f>VLOOKUP(F188,'[2]01-97'!$B$2:$E$12247,4,0)</f>
        <v>1,75 евро за 1 кг</v>
      </c>
      <c r="W188" s="248">
        <f t="shared" si="29"/>
        <v>7.1737554399745243</v>
      </c>
      <c r="X188" s="117">
        <f t="shared" si="18"/>
        <v>1.0278744879044768</v>
      </c>
      <c r="Y188" s="239">
        <f t="shared" si="19"/>
        <v>3.09</v>
      </c>
      <c r="Z188" s="239">
        <f t="shared" si="20"/>
        <v>15.45</v>
      </c>
      <c r="AA188" s="64">
        <f t="shared" si="21"/>
        <v>1.64</v>
      </c>
      <c r="AB188" s="241"/>
      <c r="AC188" s="241"/>
      <c r="AD188" s="241"/>
    </row>
    <row r="189" spans="1:30" s="93" customFormat="1" ht="51" x14ac:dyDescent="0.2">
      <c r="A189" s="113">
        <f>'VZOR 1'!A204</f>
        <v>188</v>
      </c>
      <c r="B189" s="113" t="str">
        <f>'VZOR 1'!B204</f>
        <v>Tunic women's knitting 95% COTTON, 5% ELASTAN Туника женская трикотажная 95% хлопок, 5% эластан  размер: 46-50, обхват груди: 92-100, рост 165-175</v>
      </c>
      <c r="C189" s="113" t="str">
        <f>'VZOR 1'!C204</f>
        <v>___</v>
      </c>
      <c r="D189" s="113" t="str">
        <f>'VZOR 1'!D204</f>
        <v>JAZ</v>
      </c>
      <c r="E189" s="113" t="str">
        <f>'VZOR 1'!E204</f>
        <v>JAZ</v>
      </c>
      <c r="F189" s="113">
        <f>'VZOR 1'!F204</f>
        <v>6110209900</v>
      </c>
      <c r="G189" s="113" t="str">
        <f>'VZOR 1'!G204</f>
        <v>POLAND</v>
      </c>
      <c r="H189" s="113"/>
      <c r="I189" s="113"/>
      <c r="J189" s="113"/>
      <c r="K189" s="113" t="str">
        <f>'VZOR 1'!H204</f>
        <v>pcs</v>
      </c>
      <c r="L189" s="113">
        <f>'VZOR 1'!I204</f>
        <v>5</v>
      </c>
      <c r="M189" s="113">
        <f>'VZOR 1'!J204</f>
        <v>14.459999999999999</v>
      </c>
      <c r="N189" s="113">
        <f>'VZOR 1'!K204</f>
        <v>72.3</v>
      </c>
      <c r="O189" s="113">
        <f>'VZOR 1'!L204</f>
        <v>0.89972337482710929</v>
      </c>
      <c r="P189" s="113">
        <f>'VZOR 1'!M204</f>
        <v>1.45</v>
      </c>
      <c r="Q189" s="113">
        <f>'VZOR 1'!N204</f>
        <v>7.25</v>
      </c>
      <c r="R189" s="113" t="str">
        <f>'VZOR 1'!O204</f>
        <v>package</v>
      </c>
      <c r="S189" s="113" t="str">
        <f>'VZOR 1'!P204</f>
        <v>part</v>
      </c>
      <c r="T189" s="113">
        <f>'VZOR 1'!Q204</f>
        <v>3.8</v>
      </c>
      <c r="U189" s="113">
        <f>'VZOR 1'!R204</f>
        <v>4</v>
      </c>
      <c r="V189" s="243" t="str">
        <f>VLOOKUP(F189,'[2]01-97'!$B$2:$E$12247,4,0)</f>
        <v>1,75 евро за 1 кг</v>
      </c>
      <c r="W189" s="248">
        <f t="shared" si="29"/>
        <v>7.1737554399745243</v>
      </c>
      <c r="X189" s="117">
        <f t="shared" si="18"/>
        <v>1.0278744879044768</v>
      </c>
      <c r="Y189" s="239">
        <f t="shared" si="19"/>
        <v>3.09</v>
      </c>
      <c r="Z189" s="239">
        <f t="shared" si="20"/>
        <v>15.45</v>
      </c>
      <c r="AA189" s="64">
        <f t="shared" si="21"/>
        <v>1.64</v>
      </c>
      <c r="AB189" s="241"/>
      <c r="AC189" s="241"/>
      <c r="AD189" s="241"/>
    </row>
    <row r="190" spans="1:30" s="93" customFormat="1" ht="38.25" x14ac:dyDescent="0.2">
      <c r="A190" s="113">
        <f>'VZOR 1'!A205</f>
        <v>189</v>
      </c>
      <c r="B190" s="113" t="str">
        <f>'VZOR 1'!B205</f>
        <v>Tunic women's knitting 100% COTTON Туника женская трикотажная 100% хлопок  размер: 46-50, обхват груди: 92-100, рост 165-175</v>
      </c>
      <c r="C190" s="113" t="str">
        <f>'VZOR 1'!C205</f>
        <v>___</v>
      </c>
      <c r="D190" s="113" t="str">
        <f>'VZOR 1'!D205</f>
        <v>COCOMORE</v>
      </c>
      <c r="E190" s="113" t="str">
        <f>'VZOR 1'!E205</f>
        <v>COCOMORE</v>
      </c>
      <c r="F190" s="113">
        <f>'VZOR 1'!F205</f>
        <v>6110209900</v>
      </c>
      <c r="G190" s="113" t="str">
        <f>'VZOR 1'!G205</f>
        <v>POLAND</v>
      </c>
      <c r="H190" s="113"/>
      <c r="I190" s="113"/>
      <c r="J190" s="113"/>
      <c r="K190" s="113" t="str">
        <f>'VZOR 1'!H205</f>
        <v>pcs</v>
      </c>
      <c r="L190" s="113">
        <f>'VZOR 1'!I205</f>
        <v>6</v>
      </c>
      <c r="M190" s="113">
        <f>'VZOR 1'!J205</f>
        <v>6.0299999999999994</v>
      </c>
      <c r="N190" s="113">
        <f>'VZOR 1'!K205</f>
        <v>36.18</v>
      </c>
      <c r="O190" s="113">
        <f>'VZOR 1'!L205</f>
        <v>0.90049751243781095</v>
      </c>
      <c r="P190" s="113">
        <f>'VZOR 1'!M205</f>
        <v>0.6</v>
      </c>
      <c r="Q190" s="113">
        <f>'VZOR 1'!N205</f>
        <v>3.6</v>
      </c>
      <c r="R190" s="113" t="str">
        <f>'VZOR 1'!O205</f>
        <v>package</v>
      </c>
      <c r="S190" s="113" t="str">
        <f>'VZOR 1'!P205</f>
        <v>part</v>
      </c>
      <c r="T190" s="113">
        <f>'VZOR 1'!Q205</f>
        <v>1.9</v>
      </c>
      <c r="U190" s="113">
        <f>'VZOR 1'!R205</f>
        <v>2</v>
      </c>
      <c r="V190" s="243" t="str">
        <f>VLOOKUP(F190,'[2]01-97'!$B$2:$E$12247,4,0)</f>
        <v>1,75 евро за 1 кг</v>
      </c>
      <c r="W190" s="248">
        <f t="shared" si="29"/>
        <v>3.5868777199872621</v>
      </c>
      <c r="X190" s="117">
        <f t="shared" si="18"/>
        <v>0.5143637478891282</v>
      </c>
      <c r="Y190" s="239">
        <f t="shared" si="19"/>
        <v>1.28</v>
      </c>
      <c r="Z190" s="239">
        <f t="shared" si="20"/>
        <v>7.68</v>
      </c>
      <c r="AA190" s="64">
        <f t="shared" si="21"/>
        <v>0.68</v>
      </c>
      <c r="AB190" s="241"/>
      <c r="AC190" s="241"/>
      <c r="AD190" s="241"/>
    </row>
    <row r="191" spans="1:30" s="93" customFormat="1" ht="51" x14ac:dyDescent="0.2">
      <c r="A191" s="113">
        <f>'VZOR 1'!A206</f>
        <v>190</v>
      </c>
      <c r="B191" s="113" t="str">
        <f>'VZOR 1'!B206</f>
        <v>Knitted sweaters Women 70% COTTON, 30% POLYESTER Кофта женская трикотажная 70% хлопок, 30% полиэстер  размер: 46-50, обхват груди: 92-100, рост 165-175</v>
      </c>
      <c r="C191" s="113" t="str">
        <f>'VZOR 1'!C206</f>
        <v>___</v>
      </c>
      <c r="D191" s="113" t="str">
        <f>'VZOR 1'!D206</f>
        <v>BELLA DONNA</v>
      </c>
      <c r="E191" s="113" t="str">
        <f>'VZOR 1'!E206</f>
        <v>BELLA DONNA</v>
      </c>
      <c r="F191" s="113">
        <f>'VZOR 1'!F206</f>
        <v>6110209900</v>
      </c>
      <c r="G191" s="113" t="str">
        <f>'VZOR 1'!G206</f>
        <v>POLAND</v>
      </c>
      <c r="H191" s="113"/>
      <c r="I191" s="113"/>
      <c r="J191" s="113"/>
      <c r="K191" s="113" t="str">
        <f>'VZOR 1'!H206</f>
        <v>pcs</v>
      </c>
      <c r="L191" s="113">
        <f>'VZOR 1'!I206</f>
        <v>8</v>
      </c>
      <c r="M191" s="113">
        <f>'VZOR 1'!J206</f>
        <v>7.92</v>
      </c>
      <c r="N191" s="113">
        <f>'VZOR 1'!K206</f>
        <v>63.36</v>
      </c>
      <c r="O191" s="113">
        <f>'VZOR 1'!L206</f>
        <v>0.9002525252525253</v>
      </c>
      <c r="P191" s="113">
        <f>'VZOR 1'!M206</f>
        <v>0.79</v>
      </c>
      <c r="Q191" s="113">
        <f>'VZOR 1'!N206</f>
        <v>6.32</v>
      </c>
      <c r="R191" s="113" t="str">
        <f>'VZOR 1'!O206</f>
        <v>package</v>
      </c>
      <c r="S191" s="113" t="str">
        <f>'VZOR 1'!P206</f>
        <v>part</v>
      </c>
      <c r="T191" s="113">
        <f>'VZOR 1'!Q206</f>
        <v>3.3299999999999996</v>
      </c>
      <c r="U191" s="113">
        <f>'VZOR 1'!R206</f>
        <v>3.5</v>
      </c>
      <c r="V191" s="243" t="str">
        <f>VLOOKUP(F191,'[2]01-97'!$B$2:$E$12247,4,0)</f>
        <v>1,75 евро за 1 кг</v>
      </c>
      <c r="W191" s="248">
        <f t="shared" si="29"/>
        <v>6.2864751618724117</v>
      </c>
      <c r="X191" s="117">
        <f t="shared" si="18"/>
        <v>0.90077631471130903</v>
      </c>
      <c r="Y191" s="239">
        <f t="shared" si="19"/>
        <v>1.69</v>
      </c>
      <c r="Z191" s="239">
        <f t="shared" si="20"/>
        <v>13.52</v>
      </c>
      <c r="AA191" s="64">
        <f t="shared" si="21"/>
        <v>0.89999999999999991</v>
      </c>
      <c r="AB191" s="241"/>
      <c r="AC191" s="241"/>
      <c r="AD191" s="241"/>
    </row>
    <row r="192" spans="1:30" s="93" customFormat="1" ht="38.25" x14ac:dyDescent="0.2">
      <c r="A192" s="113">
        <f>'VZOR 1'!A207</f>
        <v>191</v>
      </c>
      <c r="B192" s="113" t="str">
        <f>'VZOR 1'!B207</f>
        <v>Knitted sweaters Women 100% COTTON Кофта женская трикотажная 100% хлопок  размер: 46-50, обхват груди: 92-100, рост 165-175</v>
      </c>
      <c r="C192" s="113" t="str">
        <f>'VZOR 1'!C207</f>
        <v>___</v>
      </c>
      <c r="D192" s="113" t="str">
        <f>'VZOR 1'!D207</f>
        <v>COCOMORE</v>
      </c>
      <c r="E192" s="113" t="str">
        <f>'VZOR 1'!E207</f>
        <v>COCOMORE</v>
      </c>
      <c r="F192" s="113">
        <f>'VZOR 1'!F207</f>
        <v>6110209900</v>
      </c>
      <c r="G192" s="113" t="str">
        <f>'VZOR 1'!G207</f>
        <v>POLAND</v>
      </c>
      <c r="H192" s="113"/>
      <c r="I192" s="113"/>
      <c r="J192" s="113"/>
      <c r="K192" s="113" t="str">
        <f>'VZOR 1'!H207</f>
        <v>pcs</v>
      </c>
      <c r="L192" s="113">
        <f>'VZOR 1'!I207</f>
        <v>9</v>
      </c>
      <c r="M192" s="113">
        <f>'VZOR 1'!J207</f>
        <v>4.0199999999999996</v>
      </c>
      <c r="N192" s="113">
        <f>'VZOR 1'!K207</f>
        <v>36.18</v>
      </c>
      <c r="O192" s="113">
        <f>'VZOR 1'!L207</f>
        <v>0.90049751243781095</v>
      </c>
      <c r="P192" s="113">
        <f>'VZOR 1'!M207</f>
        <v>0.4</v>
      </c>
      <c r="Q192" s="113">
        <f>'VZOR 1'!N207</f>
        <v>3.6</v>
      </c>
      <c r="R192" s="113" t="str">
        <f>'VZOR 1'!O207</f>
        <v>package</v>
      </c>
      <c r="S192" s="113" t="str">
        <f>'VZOR 1'!P207</f>
        <v>part</v>
      </c>
      <c r="T192" s="113">
        <f>'VZOR 1'!Q207</f>
        <v>1.9</v>
      </c>
      <c r="U192" s="113">
        <f>'VZOR 1'!R207</f>
        <v>2</v>
      </c>
      <c r="V192" s="243" t="str">
        <f>VLOOKUP(F192,'[2]01-97'!$B$2:$E$12247,4,0)</f>
        <v>1,75 евро за 1 кг</v>
      </c>
      <c r="W192" s="248">
        <f t="shared" si="29"/>
        <v>3.5868777199872621</v>
      </c>
      <c r="X192" s="117">
        <f t="shared" si="18"/>
        <v>0.5143637478891282</v>
      </c>
      <c r="Y192" s="239">
        <f t="shared" si="19"/>
        <v>0.86</v>
      </c>
      <c r="Z192" s="239">
        <f t="shared" si="20"/>
        <v>7.74</v>
      </c>
      <c r="AA192" s="64">
        <f t="shared" si="21"/>
        <v>0.45999999999999996</v>
      </c>
      <c r="AB192" s="241"/>
      <c r="AC192" s="241"/>
      <c r="AD192" s="241"/>
    </row>
    <row r="193" spans="1:30" s="93" customFormat="1" ht="51" x14ac:dyDescent="0.2">
      <c r="A193" s="113">
        <f>'VZOR 1'!A208</f>
        <v>192</v>
      </c>
      <c r="B193" s="113" t="str">
        <f>'VZOR 1'!B208</f>
        <v>Knitted sweaters Women 90% COTTON, 10% ELASTAN Кофта женская трикотажная 90% хлопок, 10% эластан  размер: 46-50, обхват груди: 92-100, рост 165-175</v>
      </c>
      <c r="C193" s="113" t="str">
        <f>'VZOR 1'!C208</f>
        <v>___</v>
      </c>
      <c r="D193" s="113" t="str">
        <f>'VZOR 1'!D208</f>
        <v>MH</v>
      </c>
      <c r="E193" s="113" t="str">
        <f>'VZOR 1'!E208</f>
        <v>MH</v>
      </c>
      <c r="F193" s="113">
        <f>'VZOR 1'!F208</f>
        <v>6110209900</v>
      </c>
      <c r="G193" s="113" t="str">
        <f>'VZOR 1'!G208</f>
        <v>POLAND</v>
      </c>
      <c r="H193" s="113"/>
      <c r="I193" s="113"/>
      <c r="J193" s="113"/>
      <c r="K193" s="113" t="str">
        <f>'VZOR 1'!H208</f>
        <v>pcs</v>
      </c>
      <c r="L193" s="113">
        <f>'VZOR 1'!I208</f>
        <v>10</v>
      </c>
      <c r="M193" s="113">
        <f>'VZOR 1'!J208</f>
        <v>3.6199999999999997</v>
      </c>
      <c r="N193" s="113">
        <f>'VZOR 1'!K208</f>
        <v>36.200000000000003</v>
      </c>
      <c r="O193" s="113">
        <f>'VZOR 1'!L208</f>
        <v>0.90055248618784534</v>
      </c>
      <c r="P193" s="113">
        <f>'VZOR 1'!M208</f>
        <v>0.36</v>
      </c>
      <c r="Q193" s="113">
        <f>'VZOR 1'!N208</f>
        <v>3.6</v>
      </c>
      <c r="R193" s="113" t="str">
        <f>'VZOR 1'!O208</f>
        <v>package</v>
      </c>
      <c r="S193" s="113" t="str">
        <f>'VZOR 1'!P208</f>
        <v>part</v>
      </c>
      <c r="T193" s="113">
        <f>'VZOR 1'!Q208</f>
        <v>1.9</v>
      </c>
      <c r="U193" s="113">
        <f>'VZOR 1'!R208</f>
        <v>2</v>
      </c>
      <c r="V193" s="243" t="str">
        <f>VLOOKUP(F193,'[2]01-97'!$B$2:$E$12247,4,0)</f>
        <v>1,75 евро за 1 кг</v>
      </c>
      <c r="W193" s="248">
        <f t="shared" si="29"/>
        <v>3.5868777199872621</v>
      </c>
      <c r="X193" s="117">
        <f t="shared" si="18"/>
        <v>0.51464808384705474</v>
      </c>
      <c r="Y193" s="239">
        <f t="shared" si="19"/>
        <v>0.77</v>
      </c>
      <c r="Z193" s="239">
        <f t="shared" si="20"/>
        <v>7.7</v>
      </c>
      <c r="AA193" s="64">
        <f t="shared" si="21"/>
        <v>0.41000000000000003</v>
      </c>
      <c r="AB193" s="241"/>
      <c r="AC193" s="241"/>
      <c r="AD193" s="241"/>
    </row>
    <row r="194" spans="1:30" s="93" customFormat="1" ht="51" x14ac:dyDescent="0.2">
      <c r="A194" s="113">
        <f>'VZOR 1'!A209</f>
        <v>193</v>
      </c>
      <c r="B194" s="113" t="str">
        <f>'VZOR 1'!B209</f>
        <v>Knitted sweaters Women 95% COTTON, 5% ELASTAN Кофта женская трикотажная 95% хлопок, 5% эластан  размер: 46-50, обхват груди: 92-100, рост 165-175</v>
      </c>
      <c r="C194" s="113" t="str">
        <f>'VZOR 1'!C209</f>
        <v>___</v>
      </c>
      <c r="D194" s="113" t="str">
        <f>'VZOR 1'!D209</f>
        <v>BYOLALA</v>
      </c>
      <c r="E194" s="113" t="str">
        <f>'VZOR 1'!E209</f>
        <v>BYOLALA</v>
      </c>
      <c r="F194" s="113">
        <f>'VZOR 1'!F209</f>
        <v>6110209900</v>
      </c>
      <c r="G194" s="113" t="str">
        <f>'VZOR 1'!G209</f>
        <v>POLAND</v>
      </c>
      <c r="H194" s="113"/>
      <c r="I194" s="113"/>
      <c r="J194" s="113"/>
      <c r="K194" s="113" t="str">
        <f>'VZOR 1'!H209</f>
        <v>pcs</v>
      </c>
      <c r="L194" s="113">
        <f>'VZOR 1'!I209</f>
        <v>10</v>
      </c>
      <c r="M194" s="113">
        <f>'VZOR 1'!J209</f>
        <v>9.0399999999999991</v>
      </c>
      <c r="N194" s="113">
        <f>'VZOR 1'!K209</f>
        <v>90.4</v>
      </c>
      <c r="O194" s="113">
        <f>'VZOR 1'!L209</f>
        <v>0.90044247787610621</v>
      </c>
      <c r="P194" s="113">
        <f>'VZOR 1'!M209</f>
        <v>0.9</v>
      </c>
      <c r="Q194" s="113">
        <f>'VZOR 1'!N209</f>
        <v>9</v>
      </c>
      <c r="R194" s="113" t="str">
        <f>'VZOR 1'!O209</f>
        <v>package</v>
      </c>
      <c r="S194" s="113" t="str">
        <f>'VZOR 1'!P209</f>
        <v>part</v>
      </c>
      <c r="T194" s="113">
        <f>'VZOR 1'!Q209</f>
        <v>4.75</v>
      </c>
      <c r="U194" s="113">
        <f>'VZOR 1'!R209</f>
        <v>5</v>
      </c>
      <c r="V194" s="243" t="str">
        <f>VLOOKUP(F194,'[2]01-97'!$B$2:$E$12247,4,0)</f>
        <v>1,75 евро за 1 кг</v>
      </c>
      <c r="W194" s="248">
        <f t="shared" si="29"/>
        <v>8.9671942999681562</v>
      </c>
      <c r="X194" s="117">
        <f t="shared" si="18"/>
        <v>1.285198529828004</v>
      </c>
      <c r="Y194" s="239">
        <f t="shared" si="19"/>
        <v>1.93</v>
      </c>
      <c r="Z194" s="239">
        <f t="shared" si="20"/>
        <v>19.3</v>
      </c>
      <c r="AA194" s="64">
        <f t="shared" si="21"/>
        <v>1.0299999999999998</v>
      </c>
      <c r="AB194" s="241"/>
      <c r="AC194" s="241"/>
      <c r="AD194" s="241"/>
    </row>
    <row r="195" spans="1:30" s="93" customFormat="1" ht="51" x14ac:dyDescent="0.2">
      <c r="A195" s="113">
        <f>'VZOR 1'!A210</f>
        <v>194</v>
      </c>
      <c r="B195" s="113" t="str">
        <f>'VZOR 1'!B210</f>
        <v>Knitted sweaters Women 95% COTTON, 5% POLYESTER Кофта женская трикотажная 95% хлопок, 5% полиэстер  размер: 46-50, обхват груди: 92-100, рост 165-175</v>
      </c>
      <c r="C195" s="113" t="str">
        <f>'VZOR 1'!C210</f>
        <v>___</v>
      </c>
      <c r="D195" s="113" t="str">
        <f>'VZOR 1'!D210</f>
        <v>STELLA MILANI</v>
      </c>
      <c r="E195" s="113" t="str">
        <f>'VZOR 1'!E210</f>
        <v>STELLA MILANI</v>
      </c>
      <c r="F195" s="113">
        <f>'VZOR 1'!F210</f>
        <v>6110209900</v>
      </c>
      <c r="G195" s="113" t="str">
        <f>'VZOR 1'!G210</f>
        <v>POLAND</v>
      </c>
      <c r="H195" s="113"/>
      <c r="I195" s="113"/>
      <c r="J195" s="113"/>
      <c r="K195" s="113" t="str">
        <f>'VZOR 1'!H210</f>
        <v>pcs</v>
      </c>
      <c r="L195" s="113">
        <f>'VZOR 1'!I210</f>
        <v>11</v>
      </c>
      <c r="M195" s="113">
        <f>'VZOR 1'!J210</f>
        <v>18.07</v>
      </c>
      <c r="N195" s="113">
        <f>'VZOR 1'!K210</f>
        <v>198.77</v>
      </c>
      <c r="O195" s="113">
        <f>'VZOR 1'!L210</f>
        <v>0.89983397897066963</v>
      </c>
      <c r="P195" s="113">
        <f>'VZOR 1'!M210</f>
        <v>1.81</v>
      </c>
      <c r="Q195" s="113">
        <f>'VZOR 1'!N210</f>
        <v>19.91</v>
      </c>
      <c r="R195" s="113" t="str">
        <f>'VZOR 1'!O210</f>
        <v>package</v>
      </c>
      <c r="S195" s="113" t="str">
        <f>'VZOR 1'!P210</f>
        <v>part</v>
      </c>
      <c r="T195" s="113">
        <f>'VZOR 1'!Q210</f>
        <v>10.45</v>
      </c>
      <c r="U195" s="113">
        <f>'VZOR 1'!R210</f>
        <v>11</v>
      </c>
      <c r="V195" s="243" t="str">
        <f>VLOOKUP(F195,'[2]01-97'!$B$2:$E$12247,4,0)</f>
        <v>1,75 евро за 1 кг</v>
      </c>
      <c r="W195" s="248">
        <f t="shared" si="29"/>
        <v>19.727827459929941</v>
      </c>
      <c r="X195" s="117">
        <f t="shared" ref="X195:X258" si="30">N195*$X$304/$N$304</f>
        <v>2.8258729178530131</v>
      </c>
      <c r="Y195" s="239">
        <f t="shared" ref="Y195:Y258" si="31">ROUND((Q195+W195+X195)/L195,2)</f>
        <v>3.86</v>
      </c>
      <c r="Z195" s="239">
        <f t="shared" ref="Z195:Z258" si="32">ROUND(Y195*L195,2)</f>
        <v>42.46</v>
      </c>
      <c r="AA195" s="64">
        <f t="shared" ref="AA195:AA258" si="33">Y195-P195</f>
        <v>2.0499999999999998</v>
      </c>
      <c r="AB195" s="241"/>
      <c r="AC195" s="241"/>
      <c r="AD195" s="241"/>
    </row>
    <row r="196" spans="1:30" s="93" customFormat="1" ht="51" x14ac:dyDescent="0.2">
      <c r="A196" s="113">
        <f>'VZOR 1'!A211</f>
        <v>195</v>
      </c>
      <c r="B196" s="113" t="str">
        <f>'VZOR 1'!B211</f>
        <v>Tunic women's knitting 95% COTTON, 5% ELASTAN Туника женская трикотажная 95% хлопок, 5% эластан  размер: 46-50, обхват груди: 92-100, рост 165-175</v>
      </c>
      <c r="C196" s="113" t="str">
        <f>'VZOR 1'!C211</f>
        <v>___</v>
      </c>
      <c r="D196" s="113" t="str">
        <f>'VZOR 1'!D211</f>
        <v>BYOLALA</v>
      </c>
      <c r="E196" s="113" t="str">
        <f>'VZOR 1'!E211</f>
        <v>BYOLALA</v>
      </c>
      <c r="F196" s="113">
        <f>'VZOR 1'!F211</f>
        <v>6110209900</v>
      </c>
      <c r="G196" s="113" t="str">
        <f>'VZOR 1'!G211</f>
        <v>POLAND</v>
      </c>
      <c r="H196" s="113"/>
      <c r="I196" s="113"/>
      <c r="J196" s="113"/>
      <c r="K196" s="113" t="str">
        <f>'VZOR 1'!H211</f>
        <v>pcs</v>
      </c>
      <c r="L196" s="113">
        <f>'VZOR 1'!I211</f>
        <v>20</v>
      </c>
      <c r="M196" s="113">
        <f>'VZOR 1'!J211</f>
        <v>8.14</v>
      </c>
      <c r="N196" s="113">
        <f>'VZOR 1'!K211</f>
        <v>162.80000000000001</v>
      </c>
      <c r="O196" s="113">
        <f>'VZOR 1'!L211</f>
        <v>0.90049140049140053</v>
      </c>
      <c r="P196" s="113">
        <f>'VZOR 1'!M211</f>
        <v>0.81</v>
      </c>
      <c r="Q196" s="113">
        <f>'VZOR 1'!N211</f>
        <v>16.2</v>
      </c>
      <c r="R196" s="113" t="str">
        <f>'VZOR 1'!O211</f>
        <v>package</v>
      </c>
      <c r="S196" s="113" t="str">
        <f>'VZOR 1'!P211</f>
        <v>part</v>
      </c>
      <c r="T196" s="113">
        <f>'VZOR 1'!Q211</f>
        <v>8.5500000000000007</v>
      </c>
      <c r="U196" s="113">
        <f>'VZOR 1'!R211</f>
        <v>9</v>
      </c>
      <c r="V196" s="243" t="str">
        <f>VLOOKUP(F196,'[2]01-97'!$B$2:$E$12247,4,0)</f>
        <v>1,75 евро за 1 кг</v>
      </c>
      <c r="W196" s="248">
        <f t="shared" si="29"/>
        <v>16.14094973994268</v>
      </c>
      <c r="X196" s="117">
        <f t="shared" si="30"/>
        <v>2.3144946975221137</v>
      </c>
      <c r="Y196" s="239">
        <f t="shared" si="31"/>
        <v>1.73</v>
      </c>
      <c r="Z196" s="239">
        <f t="shared" si="32"/>
        <v>34.6</v>
      </c>
      <c r="AA196" s="64">
        <f t="shared" si="33"/>
        <v>0.91999999999999993</v>
      </c>
      <c r="AB196" s="241"/>
      <c r="AC196" s="241"/>
      <c r="AD196" s="241"/>
    </row>
    <row r="197" spans="1:30" s="93" customFormat="1" ht="51" x14ac:dyDescent="0.2">
      <c r="A197" s="113">
        <f>'VZOR 1'!A212</f>
        <v>196</v>
      </c>
      <c r="B197" s="113" t="str">
        <f>'VZOR 1'!B212</f>
        <v>Knitted sweaters Women 90% COTTON, 10% ELASTAN Кофта женская трикотажная 90% хлопок, 10% эластан  размер: 46-50, обхват груди: 92-100, рост 165-175</v>
      </c>
      <c r="C197" s="113" t="str">
        <f>'VZOR 1'!C212</f>
        <v>___</v>
      </c>
      <c r="D197" s="113" t="str">
        <f>'VZOR 1'!D212</f>
        <v>PAPARAZZI</v>
      </c>
      <c r="E197" s="113" t="str">
        <f>'VZOR 1'!E212</f>
        <v>PAPARAZZI</v>
      </c>
      <c r="F197" s="113">
        <f>'VZOR 1'!F212</f>
        <v>6110209900</v>
      </c>
      <c r="G197" s="113" t="str">
        <f>'VZOR 1'!G212</f>
        <v>POLAND</v>
      </c>
      <c r="H197" s="113"/>
      <c r="I197" s="113"/>
      <c r="J197" s="113"/>
      <c r="K197" s="113" t="str">
        <f>'VZOR 1'!H212</f>
        <v>pcs</v>
      </c>
      <c r="L197" s="113">
        <f>'VZOR 1'!I212</f>
        <v>25</v>
      </c>
      <c r="M197" s="113">
        <f>'VZOR 1'!J212</f>
        <v>5.2799999999999994</v>
      </c>
      <c r="N197" s="113">
        <f>'VZOR 1'!K212</f>
        <v>132</v>
      </c>
      <c r="O197" s="113">
        <f>'VZOR 1'!L212</f>
        <v>0.89962121212121215</v>
      </c>
      <c r="P197" s="113">
        <f>'VZOR 1'!M212</f>
        <v>0.53</v>
      </c>
      <c r="Q197" s="113">
        <f>'VZOR 1'!N212</f>
        <v>13.25</v>
      </c>
      <c r="R197" s="113" t="str">
        <f>'VZOR 1'!O212</f>
        <v>package</v>
      </c>
      <c r="S197" s="113">
        <f>'VZOR 1'!P212</f>
        <v>1</v>
      </c>
      <c r="T197" s="113">
        <f>'VZOR 1'!Q212</f>
        <v>6.9399999999999995</v>
      </c>
      <c r="U197" s="113">
        <f>'VZOR 1'!R212</f>
        <v>7.3</v>
      </c>
      <c r="V197" s="243" t="str">
        <f>VLOOKUP(F197,'[2]01-97'!$B$2:$E$12247,4,0)</f>
        <v>1,75 евро за 1 кг</v>
      </c>
      <c r="W197" s="248">
        <f t="shared" si="29"/>
        <v>13.10154282984821</v>
      </c>
      <c r="X197" s="117">
        <f t="shared" si="30"/>
        <v>1.8766173223152272</v>
      </c>
      <c r="Y197" s="239">
        <f t="shared" si="31"/>
        <v>1.1299999999999999</v>
      </c>
      <c r="Z197" s="239">
        <f t="shared" si="32"/>
        <v>28.25</v>
      </c>
      <c r="AA197" s="64">
        <f t="shared" si="33"/>
        <v>0.59999999999999987</v>
      </c>
      <c r="AB197" s="241"/>
      <c r="AC197" s="241"/>
      <c r="AD197" s="241"/>
    </row>
    <row r="198" spans="1:30" s="93" customFormat="1" ht="38.25" x14ac:dyDescent="0.2">
      <c r="A198" s="113">
        <f>'VZOR 1'!A213</f>
        <v>197</v>
      </c>
      <c r="B198" s="113" t="str">
        <f>'VZOR 1'!B213</f>
        <v>Knitted sweaters Women 100% COTTON Кофта женская трикотажная 100% хлопок  размер: 46-50, обхват груди: 92-100, рост 165-175</v>
      </c>
      <c r="C198" s="113" t="str">
        <f>'VZOR 1'!C213</f>
        <v>___</v>
      </c>
      <c r="D198" s="113" t="str">
        <f>'VZOR 1'!D213</f>
        <v>MARITEX</v>
      </c>
      <c r="E198" s="113" t="str">
        <f>'VZOR 1'!E213</f>
        <v>MARITEX</v>
      </c>
      <c r="F198" s="113">
        <f>'VZOR 1'!F213</f>
        <v>6110209900</v>
      </c>
      <c r="G198" s="113" t="str">
        <f>'VZOR 1'!G213</f>
        <v>POLAND</v>
      </c>
      <c r="H198" s="113"/>
      <c r="I198" s="113"/>
      <c r="J198" s="113"/>
      <c r="K198" s="113" t="str">
        <f>'VZOR 1'!H213</f>
        <v>pcs</v>
      </c>
      <c r="L198" s="113">
        <f>'VZOR 1'!I213</f>
        <v>30</v>
      </c>
      <c r="M198" s="113">
        <f>'VZOR 1'!J213</f>
        <v>3.0199999999999996</v>
      </c>
      <c r="N198" s="113">
        <f>'VZOR 1'!K213</f>
        <v>90.6</v>
      </c>
      <c r="O198" s="113">
        <f>'VZOR 1'!L213</f>
        <v>0.90066225165562908</v>
      </c>
      <c r="P198" s="113">
        <f>'VZOR 1'!M213</f>
        <v>0.3</v>
      </c>
      <c r="Q198" s="113">
        <f>'VZOR 1'!N213</f>
        <v>9</v>
      </c>
      <c r="R198" s="113" t="str">
        <f>'VZOR 1'!O213</f>
        <v>package</v>
      </c>
      <c r="S198" s="113">
        <f>'VZOR 1'!P213</f>
        <v>1</v>
      </c>
      <c r="T198" s="113">
        <f>'VZOR 1'!Q213</f>
        <v>4.75</v>
      </c>
      <c r="U198" s="113">
        <f>'VZOR 1'!R213</f>
        <v>5</v>
      </c>
      <c r="V198" s="243" t="str">
        <f>VLOOKUP(F198,'[2]01-97'!$B$2:$E$12247,4,0)</f>
        <v>1,75 евро за 1 кг</v>
      </c>
      <c r="W198" s="248">
        <f t="shared" si="29"/>
        <v>8.9671942999681562</v>
      </c>
      <c r="X198" s="117">
        <f t="shared" si="30"/>
        <v>1.2880418894072696</v>
      </c>
      <c r="Y198" s="239">
        <f t="shared" si="31"/>
        <v>0.64</v>
      </c>
      <c r="Z198" s="239">
        <f t="shared" si="32"/>
        <v>19.2</v>
      </c>
      <c r="AA198" s="64">
        <f t="shared" si="33"/>
        <v>0.34</v>
      </c>
      <c r="AB198" s="241"/>
      <c r="AC198" s="241"/>
      <c r="AD198" s="241"/>
    </row>
    <row r="199" spans="1:30" s="93" customFormat="1" ht="38.25" x14ac:dyDescent="0.2">
      <c r="A199" s="113">
        <f>'VZOR 1'!A214</f>
        <v>198</v>
      </c>
      <c r="B199" s="113" t="str">
        <f>'VZOR 1'!B214</f>
        <v>Knitted sweaters Women 100% COTTON Кофта женская трикотажная 100% хлопок  размер: 46-50, обхват груди: 92-100, рост 165-175</v>
      </c>
      <c r="C199" s="113" t="str">
        <f>'VZOR 1'!C214</f>
        <v>___</v>
      </c>
      <c r="D199" s="113" t="str">
        <f>'VZOR 1'!D214</f>
        <v>WENDY</v>
      </c>
      <c r="E199" s="113" t="str">
        <f>'VZOR 1'!E214</f>
        <v>WENDY</v>
      </c>
      <c r="F199" s="113">
        <f>'VZOR 1'!F214</f>
        <v>6110209900</v>
      </c>
      <c r="G199" s="113" t="str">
        <f>'VZOR 1'!G214</f>
        <v>POLAND</v>
      </c>
      <c r="H199" s="113"/>
      <c r="I199" s="113"/>
      <c r="J199" s="113"/>
      <c r="K199" s="113" t="str">
        <f>'VZOR 1'!H214</f>
        <v>pcs</v>
      </c>
      <c r="L199" s="113">
        <f>'VZOR 1'!I214</f>
        <v>30</v>
      </c>
      <c r="M199" s="113">
        <f>'VZOR 1'!J214</f>
        <v>2.78</v>
      </c>
      <c r="N199" s="113">
        <f>'VZOR 1'!K214</f>
        <v>83.4</v>
      </c>
      <c r="O199" s="113">
        <f>'VZOR 1'!L214</f>
        <v>0.89928057553956831</v>
      </c>
      <c r="P199" s="113">
        <f>'VZOR 1'!M214</f>
        <v>0.28000000000000003</v>
      </c>
      <c r="Q199" s="113">
        <f>'VZOR 1'!N214</f>
        <v>8.4</v>
      </c>
      <c r="R199" s="113" t="str">
        <f>'VZOR 1'!O214</f>
        <v>package</v>
      </c>
      <c r="S199" s="113" t="str">
        <f>'VZOR 1'!P214</f>
        <v>part</v>
      </c>
      <c r="T199" s="113">
        <f>'VZOR 1'!Q214</f>
        <v>4.37</v>
      </c>
      <c r="U199" s="113">
        <f>'VZOR 1'!R214</f>
        <v>4.5999999999999996</v>
      </c>
      <c r="V199" s="243" t="str">
        <f>VLOOKUP(F199,'[2]01-97'!$B$2:$E$12247,4,0)</f>
        <v>1,75 евро за 1 кг</v>
      </c>
      <c r="W199" s="248">
        <f t="shared" si="29"/>
        <v>8.2498187559707024</v>
      </c>
      <c r="X199" s="117">
        <f t="shared" si="30"/>
        <v>1.1856809445537118</v>
      </c>
      <c r="Y199" s="239">
        <f t="shared" si="31"/>
        <v>0.59</v>
      </c>
      <c r="Z199" s="239">
        <f t="shared" si="32"/>
        <v>17.7</v>
      </c>
      <c r="AA199" s="64">
        <f t="shared" si="33"/>
        <v>0.30999999999999994</v>
      </c>
      <c r="AB199" s="241"/>
      <c r="AC199" s="241"/>
      <c r="AD199" s="241"/>
    </row>
    <row r="200" spans="1:30" s="93" customFormat="1" ht="38.25" x14ac:dyDescent="0.2">
      <c r="A200" s="113">
        <f>'VZOR 1'!A215</f>
        <v>199</v>
      </c>
      <c r="B200" s="113" t="str">
        <f>'VZOR 1'!B215</f>
        <v>Knitted sweaters Women 100% COTTON Кофта женская трикотажная 100% хлопок  размер: 46-50, обхват груди: 92-100, рост 165-175</v>
      </c>
      <c r="C200" s="113" t="str">
        <f>'VZOR 1'!C215</f>
        <v>___</v>
      </c>
      <c r="D200" s="113" t="str">
        <f>'VZOR 1'!D215</f>
        <v>WENDY</v>
      </c>
      <c r="E200" s="113" t="str">
        <f>'VZOR 1'!E215</f>
        <v>WENDY</v>
      </c>
      <c r="F200" s="113">
        <f>'VZOR 1'!F215</f>
        <v>6110209900</v>
      </c>
      <c r="G200" s="113" t="str">
        <f>'VZOR 1'!G215</f>
        <v>POLAND</v>
      </c>
      <c r="H200" s="113"/>
      <c r="I200" s="113"/>
      <c r="J200" s="113"/>
      <c r="K200" s="113" t="str">
        <f>'VZOR 1'!H215</f>
        <v>pcs</v>
      </c>
      <c r="L200" s="113">
        <f>'VZOR 1'!I215</f>
        <v>30</v>
      </c>
      <c r="M200" s="113">
        <f>'VZOR 1'!J215</f>
        <v>3.0199999999999996</v>
      </c>
      <c r="N200" s="113">
        <f>'VZOR 1'!K215</f>
        <v>90.6</v>
      </c>
      <c r="O200" s="113">
        <f>'VZOR 1'!L215</f>
        <v>0.90066225165562908</v>
      </c>
      <c r="P200" s="113">
        <f>'VZOR 1'!M215</f>
        <v>0.3</v>
      </c>
      <c r="Q200" s="113">
        <f>'VZOR 1'!N215</f>
        <v>9</v>
      </c>
      <c r="R200" s="113" t="str">
        <f>'VZOR 1'!O215</f>
        <v>package</v>
      </c>
      <c r="S200" s="113" t="str">
        <f>'VZOR 1'!P215</f>
        <v>part</v>
      </c>
      <c r="T200" s="113">
        <f>'VZOR 1'!Q215</f>
        <v>4.75</v>
      </c>
      <c r="U200" s="113">
        <f>'VZOR 1'!R215</f>
        <v>5</v>
      </c>
      <c r="V200" s="243" t="str">
        <f>VLOOKUP(F200,'[2]01-97'!$B$2:$E$12247,4,0)</f>
        <v>1,75 евро за 1 кг</v>
      </c>
      <c r="W200" s="248">
        <f t="shared" si="29"/>
        <v>8.9671942999681562</v>
      </c>
      <c r="X200" s="117">
        <f t="shared" si="30"/>
        <v>1.2880418894072696</v>
      </c>
      <c r="Y200" s="239">
        <f t="shared" si="31"/>
        <v>0.64</v>
      </c>
      <c r="Z200" s="239">
        <f t="shared" si="32"/>
        <v>19.2</v>
      </c>
      <c r="AA200" s="64">
        <f t="shared" si="33"/>
        <v>0.34</v>
      </c>
      <c r="AB200" s="241"/>
      <c r="AC200" s="241"/>
      <c r="AD200" s="241"/>
    </row>
    <row r="201" spans="1:30" s="93" customFormat="1" ht="51" x14ac:dyDescent="0.2">
      <c r="A201" s="113">
        <f>'VZOR 1'!A216</f>
        <v>200</v>
      </c>
      <c r="B201" s="113" t="str">
        <f>'VZOR 1'!B216</f>
        <v>Knitted sweaters Women 80% COTTON, 20% POLYESTER Кофта женская трикотажная 80% хлопок, 20% полиэстер  размер: 46-50, обхват груди: 92-100, рост 165-175</v>
      </c>
      <c r="C201" s="113" t="str">
        <f>'VZOR 1'!C216</f>
        <v>___</v>
      </c>
      <c r="D201" s="113" t="str">
        <f>'VZOR 1'!D216</f>
        <v>MATA</v>
      </c>
      <c r="E201" s="113" t="str">
        <f>'VZOR 1'!E216</f>
        <v>MATA</v>
      </c>
      <c r="F201" s="113">
        <f>'VZOR 1'!F216</f>
        <v>6110209900</v>
      </c>
      <c r="G201" s="113" t="str">
        <f>'VZOR 1'!G216</f>
        <v>POLAND</v>
      </c>
      <c r="H201" s="113"/>
      <c r="I201" s="113"/>
      <c r="J201" s="113"/>
      <c r="K201" s="113" t="str">
        <f>'VZOR 1'!H216</f>
        <v>pcs</v>
      </c>
      <c r="L201" s="113">
        <f>'VZOR 1'!I216</f>
        <v>32</v>
      </c>
      <c r="M201" s="113">
        <f>'VZOR 1'!J216</f>
        <v>3.3899999999999997</v>
      </c>
      <c r="N201" s="113">
        <f>'VZOR 1'!K216</f>
        <v>108.48</v>
      </c>
      <c r="O201" s="113">
        <f>'VZOR 1'!L216</f>
        <v>0.89970501474926257</v>
      </c>
      <c r="P201" s="113">
        <f>'VZOR 1'!M216</f>
        <v>0.34</v>
      </c>
      <c r="Q201" s="113">
        <f>'VZOR 1'!N216</f>
        <v>10.88</v>
      </c>
      <c r="R201" s="113" t="str">
        <f>'VZOR 1'!O216</f>
        <v>package</v>
      </c>
      <c r="S201" s="113">
        <f>'VZOR 1'!P216</f>
        <v>1</v>
      </c>
      <c r="T201" s="113">
        <f>'VZOR 1'!Q216</f>
        <v>5.7</v>
      </c>
      <c r="U201" s="113">
        <f>'VZOR 1'!R216</f>
        <v>6</v>
      </c>
      <c r="V201" s="243" t="str">
        <f>VLOOKUP(F201,'[2]01-97'!$B$2:$E$12247,4,0)</f>
        <v>1,75 евро за 1 кг</v>
      </c>
      <c r="W201" s="248">
        <f t="shared" si="29"/>
        <v>10.760633159961786</v>
      </c>
      <c r="X201" s="117">
        <f t="shared" si="30"/>
        <v>1.5422382357936049</v>
      </c>
      <c r="Y201" s="239">
        <f t="shared" si="31"/>
        <v>0.72</v>
      </c>
      <c r="Z201" s="239">
        <f t="shared" si="32"/>
        <v>23.04</v>
      </c>
      <c r="AA201" s="64">
        <f t="shared" si="33"/>
        <v>0.37999999999999995</v>
      </c>
      <c r="AB201" s="241"/>
      <c r="AC201" s="241"/>
      <c r="AD201" s="241"/>
    </row>
    <row r="202" spans="1:30" s="93" customFormat="1" ht="51" x14ac:dyDescent="0.2">
      <c r="A202" s="113">
        <f>'VZOR 1'!A217</f>
        <v>201</v>
      </c>
      <c r="B202" s="113" t="str">
        <f>'VZOR 1'!B217</f>
        <v>Knitted sweaters Women 95% COTTON, 5% ELASTAN Кофта женская трикотажная 95% хлопок, 5% эластан  размер: 46-50, обхват груди: 92-100, рост 165-175</v>
      </c>
      <c r="C202" s="113" t="str">
        <f>'VZOR 1'!C217</f>
        <v>___</v>
      </c>
      <c r="D202" s="113" t="str">
        <f>'VZOR 1'!D217</f>
        <v>KOPKA</v>
      </c>
      <c r="E202" s="113" t="str">
        <f>'VZOR 1'!E217</f>
        <v>KOPKA</v>
      </c>
      <c r="F202" s="113">
        <f>'VZOR 1'!F217</f>
        <v>6110209900</v>
      </c>
      <c r="G202" s="113" t="str">
        <f>'VZOR 1'!G217</f>
        <v>POLAND</v>
      </c>
      <c r="H202" s="113"/>
      <c r="I202" s="113"/>
      <c r="J202" s="113"/>
      <c r="K202" s="113" t="str">
        <f>'VZOR 1'!H217</f>
        <v>pcs</v>
      </c>
      <c r="L202" s="113">
        <f>'VZOR 1'!I217</f>
        <v>40</v>
      </c>
      <c r="M202" s="113">
        <f>'VZOR 1'!J217</f>
        <v>6.2</v>
      </c>
      <c r="N202" s="113">
        <f>'VZOR 1'!K217</f>
        <v>248</v>
      </c>
      <c r="O202" s="113">
        <f>'VZOR 1'!L217</f>
        <v>0.9</v>
      </c>
      <c r="P202" s="113">
        <f>'VZOR 1'!M217</f>
        <v>0.62</v>
      </c>
      <c r="Q202" s="113">
        <f>'VZOR 1'!N217</f>
        <v>24.8</v>
      </c>
      <c r="R202" s="113" t="str">
        <f>'VZOR 1'!O217</f>
        <v>package</v>
      </c>
      <c r="S202" s="113" t="str">
        <f>'VZOR 1'!P217</f>
        <v>part</v>
      </c>
      <c r="T202" s="113">
        <f>'VZOR 1'!Q217</f>
        <v>13.02</v>
      </c>
      <c r="U202" s="113">
        <f>'VZOR 1'!R217</f>
        <v>13.7</v>
      </c>
      <c r="V202" s="243" t="str">
        <f>VLOOKUP(F202,'[2]01-97'!$B$2:$E$12247,4,0)</f>
        <v>1,75 евро за 1 кг</v>
      </c>
      <c r="W202" s="248">
        <f t="shared" si="29"/>
        <v>24.579551533807447</v>
      </c>
      <c r="X202" s="117">
        <f t="shared" si="30"/>
        <v>3.5257658782892145</v>
      </c>
      <c r="Y202" s="239">
        <f t="shared" si="31"/>
        <v>1.32</v>
      </c>
      <c r="Z202" s="239">
        <f t="shared" si="32"/>
        <v>52.8</v>
      </c>
      <c r="AA202" s="64">
        <f t="shared" si="33"/>
        <v>0.70000000000000007</v>
      </c>
      <c r="AB202" s="241"/>
      <c r="AC202" s="241"/>
      <c r="AD202" s="241"/>
    </row>
    <row r="203" spans="1:30" s="93" customFormat="1" ht="51" x14ac:dyDescent="0.2">
      <c r="A203" s="113">
        <f>'VZOR 1'!A218</f>
        <v>202</v>
      </c>
      <c r="B203" s="113" t="str">
        <f>'VZOR 1'!B218</f>
        <v>Knitted sweaters Women 95% COTTON, 5% ELASTAN Кофта женская трикотажная 95% хлопок, 5% эластан  размер: 46-50, обхват груди: 92-100, рост 165-175</v>
      </c>
      <c r="C203" s="113" t="str">
        <f>'VZOR 1'!C218</f>
        <v>___</v>
      </c>
      <c r="D203" s="113" t="str">
        <f>'VZOR 1'!D218</f>
        <v>BYOLALA</v>
      </c>
      <c r="E203" s="113" t="str">
        <f>'VZOR 1'!E218</f>
        <v>BYOLALA</v>
      </c>
      <c r="F203" s="113">
        <f>'VZOR 1'!F218</f>
        <v>6110209900</v>
      </c>
      <c r="G203" s="113" t="str">
        <f>'VZOR 1'!G218</f>
        <v>POLAND</v>
      </c>
      <c r="H203" s="113"/>
      <c r="I203" s="113"/>
      <c r="J203" s="113"/>
      <c r="K203" s="113" t="str">
        <f>'VZOR 1'!H218</f>
        <v>pcs</v>
      </c>
      <c r="L203" s="113">
        <f>'VZOR 1'!I218</f>
        <v>42</v>
      </c>
      <c r="M203" s="113">
        <f>'VZOR 1'!J218</f>
        <v>5.68</v>
      </c>
      <c r="N203" s="113">
        <f>'VZOR 1'!K218</f>
        <v>238.56</v>
      </c>
      <c r="O203" s="113">
        <f>'VZOR 1'!L218</f>
        <v>0.89964788732394363</v>
      </c>
      <c r="P203" s="113">
        <f>'VZOR 1'!M218</f>
        <v>0.56999999999999995</v>
      </c>
      <c r="Q203" s="113">
        <f>'VZOR 1'!N218</f>
        <v>23.94</v>
      </c>
      <c r="R203" s="113" t="str">
        <f>'VZOR 1'!O218</f>
        <v>package</v>
      </c>
      <c r="S203" s="113">
        <f>'VZOR 1'!P218</f>
        <v>1</v>
      </c>
      <c r="T203" s="113">
        <f>'VZOR 1'!Q218</f>
        <v>12.54</v>
      </c>
      <c r="U203" s="113">
        <f>'VZOR 1'!R218</f>
        <v>13.2</v>
      </c>
      <c r="V203" s="243" t="str">
        <f>VLOOKUP(F203,'[2]01-97'!$B$2:$E$12247,4,0)</f>
        <v>1,75 евро за 1 кг</v>
      </c>
      <c r="W203" s="248">
        <f t="shared" si="29"/>
        <v>23.673392951915929</v>
      </c>
      <c r="X203" s="117">
        <f t="shared" si="30"/>
        <v>3.3915593061478835</v>
      </c>
      <c r="Y203" s="239">
        <f t="shared" si="31"/>
        <v>1.21</v>
      </c>
      <c r="Z203" s="239">
        <f t="shared" si="32"/>
        <v>50.82</v>
      </c>
      <c r="AA203" s="64">
        <f t="shared" si="33"/>
        <v>0.64</v>
      </c>
      <c r="AB203" s="241"/>
      <c r="AC203" s="241"/>
      <c r="AD203" s="241"/>
    </row>
    <row r="204" spans="1:30" s="93" customFormat="1" ht="51" x14ac:dyDescent="0.2">
      <c r="A204" s="113">
        <f>'VZOR 1'!A219</f>
        <v>203</v>
      </c>
      <c r="B204" s="113" t="str">
        <f>'VZOR 1'!B219</f>
        <v>Knitted sweaters Women 95% COTTON, 5% ELASTAN Кофта женская трикотажная 95% хлопок, 5% эластан  размер: 46-50, обхват груди: 92-100, рост 165-175</v>
      </c>
      <c r="C204" s="113" t="str">
        <f>'VZOR 1'!C219</f>
        <v>___</v>
      </c>
      <c r="D204" s="113" t="str">
        <f>'VZOR 1'!D219</f>
        <v>PAPARAZZI</v>
      </c>
      <c r="E204" s="113" t="str">
        <f>'VZOR 1'!E219</f>
        <v>PAPARAZZI</v>
      </c>
      <c r="F204" s="113">
        <f>'VZOR 1'!F219</f>
        <v>6110209900</v>
      </c>
      <c r="G204" s="113" t="str">
        <f>'VZOR 1'!G219</f>
        <v>POLAND</v>
      </c>
      <c r="H204" s="113"/>
      <c r="I204" s="113"/>
      <c r="J204" s="113"/>
      <c r="K204" s="113" t="str">
        <f>'VZOR 1'!H219</f>
        <v>pcs</v>
      </c>
      <c r="L204" s="113">
        <f>'VZOR 1'!I219</f>
        <v>60</v>
      </c>
      <c r="M204" s="113">
        <f>'VZOR 1'!J219</f>
        <v>5.2799999999999994</v>
      </c>
      <c r="N204" s="113">
        <f>'VZOR 1'!K219</f>
        <v>316.8</v>
      </c>
      <c r="O204" s="113">
        <f>'VZOR 1'!L219</f>
        <v>0.89962121212121215</v>
      </c>
      <c r="P204" s="113">
        <f>'VZOR 1'!M219</f>
        <v>0.53</v>
      </c>
      <c r="Q204" s="113">
        <f>'VZOR 1'!N219</f>
        <v>31.8</v>
      </c>
      <c r="R204" s="113" t="str">
        <f>'VZOR 1'!O219</f>
        <v>package</v>
      </c>
      <c r="S204" s="113">
        <f>'VZOR 1'!P219</f>
        <v>1</v>
      </c>
      <c r="T204" s="113">
        <f>'VZOR 1'!Q219</f>
        <v>16.630000000000003</v>
      </c>
      <c r="U204" s="113">
        <f>'VZOR 1'!R219</f>
        <v>17.5</v>
      </c>
      <c r="V204" s="243" t="str">
        <f>VLOOKUP(F204,'[2]01-97'!$B$2:$E$12247,4,0)</f>
        <v>1,75 евро за 1 кг</v>
      </c>
      <c r="W204" s="248">
        <f t="shared" si="29"/>
        <v>31.394619201783254</v>
      </c>
      <c r="X204" s="117">
        <f t="shared" si="30"/>
        <v>4.5038815735565452</v>
      </c>
      <c r="Y204" s="239">
        <f t="shared" si="31"/>
        <v>1.1299999999999999</v>
      </c>
      <c r="Z204" s="239">
        <f t="shared" si="32"/>
        <v>67.8</v>
      </c>
      <c r="AA204" s="64">
        <f t="shared" si="33"/>
        <v>0.59999999999999987</v>
      </c>
      <c r="AB204" s="241"/>
      <c r="AC204" s="241"/>
      <c r="AD204" s="241"/>
    </row>
    <row r="205" spans="1:30" s="93" customFormat="1" ht="51" x14ac:dyDescent="0.2">
      <c r="A205" s="113">
        <f>'VZOR 1'!A220</f>
        <v>204</v>
      </c>
      <c r="B205" s="113" t="str">
        <f>'VZOR 1'!B220</f>
        <v>Knitted sweaters Women 95% COTTON, 5% ELASTAN Кофта женская трикотажная 95% хлопок, 5% эластан  размер: 46-50, обхват груди: 92-100, рост 165-175</v>
      </c>
      <c r="C205" s="113" t="str">
        <f>'VZOR 1'!C220</f>
        <v>___</v>
      </c>
      <c r="D205" s="113" t="str">
        <f>'VZOR 1'!D220</f>
        <v>KOPKA</v>
      </c>
      <c r="E205" s="113" t="str">
        <f>'VZOR 1'!E220</f>
        <v>KOPKA</v>
      </c>
      <c r="F205" s="113">
        <f>'VZOR 1'!F220</f>
        <v>6110209900</v>
      </c>
      <c r="G205" s="113" t="str">
        <f>'VZOR 1'!G220</f>
        <v>POLAND</v>
      </c>
      <c r="H205" s="113"/>
      <c r="I205" s="113"/>
      <c r="J205" s="113"/>
      <c r="K205" s="113" t="str">
        <f>'VZOR 1'!H220</f>
        <v>pcs</v>
      </c>
      <c r="L205" s="113">
        <f>'VZOR 1'!I220</f>
        <v>96</v>
      </c>
      <c r="M205" s="113">
        <f>'VZOR 1'!J220</f>
        <v>3</v>
      </c>
      <c r="N205" s="113">
        <f>'VZOR 1'!K220</f>
        <v>288</v>
      </c>
      <c r="O205" s="113">
        <f>'VZOR 1'!L220</f>
        <v>0.9</v>
      </c>
      <c r="P205" s="113">
        <f>'VZOR 1'!M220</f>
        <v>0.3</v>
      </c>
      <c r="Q205" s="113">
        <f>'VZOR 1'!N220</f>
        <v>28.8</v>
      </c>
      <c r="R205" s="113" t="str">
        <f>'VZOR 1'!O220</f>
        <v>package</v>
      </c>
      <c r="S205" s="113">
        <f>'VZOR 1'!P220</f>
        <v>1</v>
      </c>
      <c r="T205" s="113">
        <f>'VZOR 1'!Q220</f>
        <v>15.11</v>
      </c>
      <c r="U205" s="113">
        <f>'VZOR 1'!R220</f>
        <v>15.9</v>
      </c>
      <c r="V205" s="243" t="str">
        <f>VLOOKUP(F205,'[2]01-97'!$B$2:$E$12247,4,0)</f>
        <v>1,75 евро за 1 кг</v>
      </c>
      <c r="W205" s="248">
        <f t="shared" si="29"/>
        <v>28.525117025793435</v>
      </c>
      <c r="X205" s="117">
        <f t="shared" si="30"/>
        <v>4.0944377941423138</v>
      </c>
      <c r="Y205" s="239">
        <f t="shared" si="31"/>
        <v>0.64</v>
      </c>
      <c r="Z205" s="239">
        <f t="shared" si="32"/>
        <v>61.44</v>
      </c>
      <c r="AA205" s="64">
        <f t="shared" si="33"/>
        <v>0.34</v>
      </c>
      <c r="AB205" s="241"/>
      <c r="AC205" s="241"/>
      <c r="AD205" s="241"/>
    </row>
    <row r="206" spans="1:30" s="93" customFormat="1" ht="38.25" x14ac:dyDescent="0.2">
      <c r="A206" s="113">
        <f>'VZOR 1'!A221</f>
        <v>205</v>
      </c>
      <c r="B206" s="113" t="str">
        <f>'VZOR 1'!B221</f>
        <v>Knitted sweaters Women 100% COTTON Кофта женская трикотажная 100% хлопок  размер: 46-50, обхват груди: 92-100, рост 165-175</v>
      </c>
      <c r="C206" s="113" t="str">
        <f>'VZOR 1'!C221</f>
        <v>___</v>
      </c>
      <c r="D206" s="113" t="str">
        <f>'VZOR 1'!D221</f>
        <v>TERKO</v>
      </c>
      <c r="E206" s="113" t="str">
        <f>'VZOR 1'!E221</f>
        <v>TERKO</v>
      </c>
      <c r="F206" s="113">
        <f>'VZOR 1'!F221</f>
        <v>6110209900</v>
      </c>
      <c r="G206" s="113" t="str">
        <f>'VZOR 1'!G221</f>
        <v>POLAND</v>
      </c>
      <c r="H206" s="113"/>
      <c r="I206" s="113"/>
      <c r="J206" s="113"/>
      <c r="K206" s="113" t="str">
        <f>'VZOR 1'!H221</f>
        <v>pcs</v>
      </c>
      <c r="L206" s="113">
        <f>'VZOR 1'!I221</f>
        <v>116</v>
      </c>
      <c r="M206" s="113">
        <f>'VZOR 1'!J221</f>
        <v>2.34</v>
      </c>
      <c r="N206" s="113">
        <f>'VZOR 1'!K221</f>
        <v>271.44</v>
      </c>
      <c r="O206" s="113">
        <f>'VZOR 1'!L221</f>
        <v>0.90170940170940173</v>
      </c>
      <c r="P206" s="113">
        <f>'VZOR 1'!M221</f>
        <v>0.23</v>
      </c>
      <c r="Q206" s="113">
        <f>'VZOR 1'!N221</f>
        <v>26.68</v>
      </c>
      <c r="R206" s="113" t="str">
        <f>'VZOR 1'!O221</f>
        <v>package</v>
      </c>
      <c r="S206" s="113">
        <f>'VZOR 1'!P221</f>
        <v>1</v>
      </c>
      <c r="T206" s="113">
        <f>'VZOR 1'!Q221</f>
        <v>14.25</v>
      </c>
      <c r="U206" s="113">
        <f>'VZOR 1'!R221</f>
        <v>15</v>
      </c>
      <c r="V206" s="243" t="str">
        <f>VLOOKUP(F206,'[2]01-97'!$B$2:$E$12247,4,0)</f>
        <v>1,75 евро за 1 кг</v>
      </c>
      <c r="W206" s="248">
        <f t="shared" si="29"/>
        <v>26.901582899904465</v>
      </c>
      <c r="X206" s="117">
        <f t="shared" si="30"/>
        <v>3.8590076209791309</v>
      </c>
      <c r="Y206" s="239">
        <f t="shared" si="31"/>
        <v>0.5</v>
      </c>
      <c r="Z206" s="239">
        <f t="shared" si="32"/>
        <v>58</v>
      </c>
      <c r="AA206" s="64">
        <f t="shared" si="33"/>
        <v>0.27</v>
      </c>
      <c r="AB206" s="241"/>
      <c r="AC206" s="241"/>
      <c r="AD206" s="241"/>
    </row>
    <row r="207" spans="1:30" s="93" customFormat="1" ht="51" x14ac:dyDescent="0.2">
      <c r="A207" s="113">
        <f>'VZOR 1'!A222</f>
        <v>206</v>
      </c>
      <c r="B207" s="113" t="str">
        <f>'VZOR 1'!B222</f>
        <v>Tunic women's knitting 30% POLYESTER, 70% VISCOSE Туника женская трикотажная 30% полиэстер, 70% вискоза  размер: 46-50, обхват груди: 92-100, рост 165-175</v>
      </c>
      <c r="C207" s="113" t="str">
        <f>'VZOR 1'!C222</f>
        <v>___</v>
      </c>
      <c r="D207" s="113" t="str">
        <f>'VZOR 1'!D222</f>
        <v>COCOMORE</v>
      </c>
      <c r="E207" s="113" t="str">
        <f>'VZOR 1'!E222</f>
        <v>COCOMORE</v>
      </c>
      <c r="F207" s="113">
        <f>'VZOR 1'!F222</f>
        <v>6110309900</v>
      </c>
      <c r="G207" s="113" t="str">
        <f>'VZOR 1'!G222</f>
        <v>POLAND</v>
      </c>
      <c r="H207" s="113"/>
      <c r="I207" s="113"/>
      <c r="J207" s="113"/>
      <c r="K207" s="113" t="str">
        <f>'VZOR 1'!H222</f>
        <v>pcs</v>
      </c>
      <c r="L207" s="113">
        <f>'VZOR 1'!I222</f>
        <v>4</v>
      </c>
      <c r="M207" s="113">
        <f>'VZOR 1'!J222</f>
        <v>6.18</v>
      </c>
      <c r="N207" s="113">
        <f>'VZOR 1'!K222</f>
        <v>24.72</v>
      </c>
      <c r="O207" s="113">
        <f>'VZOR 1'!L222</f>
        <v>0.89967637540453071</v>
      </c>
      <c r="P207" s="113">
        <f>'VZOR 1'!M222</f>
        <v>0.62</v>
      </c>
      <c r="Q207" s="113">
        <f>'VZOR 1'!N222</f>
        <v>2.48</v>
      </c>
      <c r="R207" s="113" t="str">
        <f>'VZOR 1'!O222</f>
        <v>package</v>
      </c>
      <c r="S207" s="113">
        <f>'VZOR 1'!P222</f>
        <v>1</v>
      </c>
      <c r="T207" s="113">
        <f>'VZOR 1'!Q222</f>
        <v>0.95</v>
      </c>
      <c r="U207" s="113">
        <f>'VZOR 1'!R222</f>
        <v>1</v>
      </c>
      <c r="V207" s="243" t="str">
        <f>VLOOKUP(F207,'[2]01-97'!$B$2:$E$12247,4,0)</f>
        <v>1,75 евро за 1 кг</v>
      </c>
      <c r="W207" s="248">
        <f t="shared" si="29"/>
        <v>1.7934388599936311</v>
      </c>
      <c r="X207" s="117">
        <f t="shared" si="30"/>
        <v>0.35143924399721527</v>
      </c>
      <c r="Y207" s="239">
        <f t="shared" si="31"/>
        <v>1.1599999999999999</v>
      </c>
      <c r="Z207" s="239">
        <f t="shared" si="32"/>
        <v>4.6399999999999997</v>
      </c>
      <c r="AA207" s="64">
        <f t="shared" si="33"/>
        <v>0.53999999999999992</v>
      </c>
      <c r="AB207" s="241"/>
      <c r="AC207" s="241"/>
      <c r="AD207" s="241"/>
    </row>
    <row r="208" spans="1:30" s="93" customFormat="1" ht="38.25" x14ac:dyDescent="0.2">
      <c r="A208" s="113">
        <f>'VZOR 1'!A223</f>
        <v>207</v>
      </c>
      <c r="B208" s="113" t="str">
        <f>'VZOR 1'!B223</f>
        <v>Knitted sweaters Women 100% POLYESTER Кофта женская трикотажная 100% полиэстер  размер: 46-50, обхват груди: 92-100, рост 165-175</v>
      </c>
      <c r="C208" s="113" t="str">
        <f>'VZOR 1'!C223</f>
        <v>___</v>
      </c>
      <c r="D208" s="113" t="str">
        <f>'VZOR 1'!D223</f>
        <v>COCOMORE</v>
      </c>
      <c r="E208" s="113" t="str">
        <f>'VZOR 1'!E223</f>
        <v>COCOMORE</v>
      </c>
      <c r="F208" s="113">
        <f>'VZOR 1'!F223</f>
        <v>6110309900</v>
      </c>
      <c r="G208" s="113" t="str">
        <f>'VZOR 1'!G223</f>
        <v>POLAND</v>
      </c>
      <c r="H208" s="113"/>
      <c r="I208" s="113"/>
      <c r="J208" s="113"/>
      <c r="K208" s="113" t="str">
        <f>'VZOR 1'!H223</f>
        <v>pcs</v>
      </c>
      <c r="L208" s="113">
        <f>'VZOR 1'!I223</f>
        <v>5</v>
      </c>
      <c r="M208" s="113">
        <f>'VZOR 1'!J223</f>
        <v>4.95</v>
      </c>
      <c r="N208" s="113">
        <f>'VZOR 1'!K223</f>
        <v>24.75</v>
      </c>
      <c r="O208" s="113">
        <f>'VZOR 1'!L223</f>
        <v>0.89898989898989901</v>
      </c>
      <c r="P208" s="113">
        <f>'VZOR 1'!M223</f>
        <v>0.5</v>
      </c>
      <c r="Q208" s="113">
        <f>'VZOR 1'!N223</f>
        <v>2.5</v>
      </c>
      <c r="R208" s="113" t="str">
        <f>'VZOR 1'!O223</f>
        <v>package</v>
      </c>
      <c r="S208" s="113" t="str">
        <f>'VZOR 1'!P223</f>
        <v>part</v>
      </c>
      <c r="T208" s="113">
        <f>'VZOR 1'!Q223</f>
        <v>0.95</v>
      </c>
      <c r="U208" s="113">
        <f>'VZOR 1'!R223</f>
        <v>1</v>
      </c>
      <c r="V208" s="243" t="str">
        <f>VLOOKUP(F208,'[2]01-97'!$B$2:$E$12247,4,0)</f>
        <v>1,75 евро за 1 кг</v>
      </c>
      <c r="W208" s="248">
        <f t="shared" si="29"/>
        <v>1.7934388599936311</v>
      </c>
      <c r="X208" s="117">
        <f t="shared" si="30"/>
        <v>0.35186574793410508</v>
      </c>
      <c r="Y208" s="239">
        <f t="shared" si="31"/>
        <v>0.93</v>
      </c>
      <c r="Z208" s="239">
        <f t="shared" si="32"/>
        <v>4.6500000000000004</v>
      </c>
      <c r="AA208" s="64">
        <f t="shared" si="33"/>
        <v>0.43000000000000005</v>
      </c>
      <c r="AB208" s="241"/>
      <c r="AC208" s="241"/>
      <c r="AD208" s="241"/>
    </row>
    <row r="209" spans="1:30" s="93" customFormat="1" ht="51" x14ac:dyDescent="0.2">
      <c r="A209" s="113">
        <f>'VZOR 1'!A224</f>
        <v>208</v>
      </c>
      <c r="B209" s="113" t="str">
        <f>'VZOR 1'!B224</f>
        <v>Women's knitted sweater 50% COTTON, 50% ACRYLIC Свитер женский трикотажный 50% хлопок, 50% акрил  размер: 46-50, обхват груди: 92-100, рост 165-175</v>
      </c>
      <c r="C209" s="113" t="str">
        <f>'VZOR 1'!C224</f>
        <v>___</v>
      </c>
      <c r="D209" s="113" t="str">
        <f>'VZOR 1'!D224</f>
        <v>JOLMAR</v>
      </c>
      <c r="E209" s="113" t="str">
        <f>'VZOR 1'!E224</f>
        <v>JOLMAR</v>
      </c>
      <c r="F209" s="113">
        <f>'VZOR 1'!F224</f>
        <v>6110309900</v>
      </c>
      <c r="G209" s="113" t="str">
        <f>'VZOR 1'!G224</f>
        <v>POLAND</v>
      </c>
      <c r="H209" s="113"/>
      <c r="I209" s="113"/>
      <c r="J209" s="113"/>
      <c r="K209" s="113" t="str">
        <f>'VZOR 1'!H224</f>
        <v>pcs</v>
      </c>
      <c r="L209" s="113">
        <f>'VZOR 1'!I224</f>
        <v>7</v>
      </c>
      <c r="M209" s="113">
        <f>'VZOR 1'!J224</f>
        <v>8.85</v>
      </c>
      <c r="N209" s="113">
        <f>'VZOR 1'!K224</f>
        <v>61.95</v>
      </c>
      <c r="O209" s="113">
        <f>'VZOR 1'!L224</f>
        <v>0.89943502824858756</v>
      </c>
      <c r="P209" s="113">
        <f>'VZOR 1'!M224</f>
        <v>0.89</v>
      </c>
      <c r="Q209" s="113">
        <f>'VZOR 1'!N224</f>
        <v>6.23</v>
      </c>
      <c r="R209" s="113" t="str">
        <f>'VZOR 1'!O224</f>
        <v>package</v>
      </c>
      <c r="S209" s="113" t="str">
        <f>'VZOR 1'!P224</f>
        <v>part</v>
      </c>
      <c r="T209" s="113">
        <f>'VZOR 1'!Q224</f>
        <v>2.38</v>
      </c>
      <c r="U209" s="113">
        <f>'VZOR 1'!R224</f>
        <v>2.5</v>
      </c>
      <c r="V209" s="243" t="str">
        <f>VLOOKUP(F209,'[2]01-97'!$B$2:$E$12247,4,0)</f>
        <v>1,75 евро за 1 кг</v>
      </c>
      <c r="W209" s="248">
        <f t="shared" si="29"/>
        <v>4.4930363018787807</v>
      </c>
      <c r="X209" s="117">
        <f t="shared" si="30"/>
        <v>0.88073062967748728</v>
      </c>
      <c r="Y209" s="239">
        <f t="shared" si="31"/>
        <v>1.66</v>
      </c>
      <c r="Z209" s="239">
        <f t="shared" si="32"/>
        <v>11.62</v>
      </c>
      <c r="AA209" s="64">
        <f t="shared" si="33"/>
        <v>0.76999999999999991</v>
      </c>
      <c r="AB209" s="241"/>
      <c r="AC209" s="241"/>
      <c r="AD209" s="241"/>
    </row>
    <row r="210" spans="1:30" s="93" customFormat="1" ht="38.25" x14ac:dyDescent="0.2">
      <c r="A210" s="113">
        <f>'VZOR 1'!A225</f>
        <v>209</v>
      </c>
      <c r="B210" s="113" t="str">
        <f>'VZOR 1'!B225</f>
        <v>Tunic women's knitting 100% TENCEL Туника женская трикотажная 100% тенсел  размер: 46-50, обхват груди: 92-100, рост 165-175</v>
      </c>
      <c r="C210" s="113" t="str">
        <f>'VZOR 1'!C225</f>
        <v>___</v>
      </c>
      <c r="D210" s="113" t="str">
        <f>'VZOR 1'!D225</f>
        <v>COCOMORE</v>
      </c>
      <c r="E210" s="113" t="str">
        <f>'VZOR 1'!E225</f>
        <v>COCOMORE</v>
      </c>
      <c r="F210" s="113">
        <f>'VZOR 1'!F225</f>
        <v>6110309900</v>
      </c>
      <c r="G210" s="113" t="str">
        <f>'VZOR 1'!G225</f>
        <v>POLAND</v>
      </c>
      <c r="H210" s="113"/>
      <c r="I210" s="113"/>
      <c r="J210" s="113"/>
      <c r="K210" s="113" t="str">
        <f>'VZOR 1'!H225</f>
        <v>pcs</v>
      </c>
      <c r="L210" s="113">
        <f>'VZOR 1'!I225</f>
        <v>8</v>
      </c>
      <c r="M210" s="113">
        <f>'VZOR 1'!J225</f>
        <v>9.27</v>
      </c>
      <c r="N210" s="113">
        <f>'VZOR 1'!K225</f>
        <v>74.16</v>
      </c>
      <c r="O210" s="113">
        <f>'VZOR 1'!L225</f>
        <v>0.89967637540453071</v>
      </c>
      <c r="P210" s="113">
        <f>'VZOR 1'!M225</f>
        <v>0.93</v>
      </c>
      <c r="Q210" s="113">
        <f>'VZOR 1'!N225</f>
        <v>7.44</v>
      </c>
      <c r="R210" s="113" t="str">
        <f>'VZOR 1'!O225</f>
        <v>package</v>
      </c>
      <c r="S210" s="113" t="str">
        <f>'VZOR 1'!P225</f>
        <v>part</v>
      </c>
      <c r="T210" s="113">
        <f>'VZOR 1'!Q225</f>
        <v>2.85</v>
      </c>
      <c r="U210" s="113">
        <f>'VZOR 1'!R225</f>
        <v>3</v>
      </c>
      <c r="V210" s="243" t="str">
        <f>VLOOKUP(F210,'[2]01-97'!$B$2:$E$12247,4,0)</f>
        <v>1,75 евро за 1 кг</v>
      </c>
      <c r="W210" s="248">
        <f t="shared" si="29"/>
        <v>5.3803165799808932</v>
      </c>
      <c r="X210" s="117">
        <f t="shared" si="30"/>
        <v>1.0543177319916459</v>
      </c>
      <c r="Y210" s="239">
        <f t="shared" si="31"/>
        <v>1.73</v>
      </c>
      <c r="Z210" s="239">
        <f t="shared" si="32"/>
        <v>13.84</v>
      </c>
      <c r="AA210" s="64">
        <f t="shared" si="33"/>
        <v>0.79999999999999993</v>
      </c>
      <c r="AB210" s="241"/>
      <c r="AC210" s="241"/>
      <c r="AD210" s="241"/>
    </row>
    <row r="211" spans="1:30" s="93" customFormat="1" ht="38.25" x14ac:dyDescent="0.2">
      <c r="A211" s="113">
        <f>'VZOR 1'!A226</f>
        <v>210</v>
      </c>
      <c r="B211" s="113" t="str">
        <f>'VZOR 1'!B226</f>
        <v>Knitted sweaters Women 30% COTTON, 70% RAYON Кофта женская трикотажная 30% хлопок, 70% район  размер: 46-50, обхват груди: 92-100, рост 165-175</v>
      </c>
      <c r="C211" s="113" t="str">
        <f>'VZOR 1'!C226</f>
        <v>___</v>
      </c>
      <c r="D211" s="113" t="str">
        <f>'VZOR 1'!D226</f>
        <v>COCOMORE</v>
      </c>
      <c r="E211" s="113" t="str">
        <f>'VZOR 1'!E226</f>
        <v>COCOMORE</v>
      </c>
      <c r="F211" s="113">
        <f>'VZOR 1'!F226</f>
        <v>6110309900</v>
      </c>
      <c r="G211" s="113" t="str">
        <f>'VZOR 1'!G226</f>
        <v>POLAND</v>
      </c>
      <c r="H211" s="113"/>
      <c r="I211" s="113"/>
      <c r="J211" s="113"/>
      <c r="K211" s="113" t="str">
        <f>'VZOR 1'!H226</f>
        <v>pcs</v>
      </c>
      <c r="L211" s="113">
        <f>'VZOR 1'!I226</f>
        <v>10</v>
      </c>
      <c r="M211" s="113">
        <f>'VZOR 1'!J226</f>
        <v>7.42</v>
      </c>
      <c r="N211" s="113">
        <f>'VZOR 1'!K226</f>
        <v>74.2</v>
      </c>
      <c r="O211" s="113">
        <f>'VZOR 1'!L226</f>
        <v>0.90026954177897578</v>
      </c>
      <c r="P211" s="113">
        <f>'VZOR 1'!M226</f>
        <v>0.74</v>
      </c>
      <c r="Q211" s="113">
        <f>'VZOR 1'!N226</f>
        <v>7.4</v>
      </c>
      <c r="R211" s="113" t="str">
        <f>'VZOR 1'!O226</f>
        <v>package</v>
      </c>
      <c r="S211" s="113" t="str">
        <f>'VZOR 1'!P226</f>
        <v>part</v>
      </c>
      <c r="T211" s="113">
        <f>'VZOR 1'!Q226</f>
        <v>2.85</v>
      </c>
      <c r="U211" s="113">
        <f>'VZOR 1'!R226</f>
        <v>3</v>
      </c>
      <c r="V211" s="243" t="str">
        <f>VLOOKUP(F211,'[2]01-97'!$B$2:$E$12247,4,0)</f>
        <v>1,75 евро за 1 кг</v>
      </c>
      <c r="W211" s="248">
        <f t="shared" si="29"/>
        <v>5.3803165799808932</v>
      </c>
      <c r="X211" s="117">
        <f t="shared" si="30"/>
        <v>1.054886403907499</v>
      </c>
      <c r="Y211" s="239">
        <f t="shared" si="31"/>
        <v>1.38</v>
      </c>
      <c r="Z211" s="239">
        <f t="shared" si="32"/>
        <v>13.8</v>
      </c>
      <c r="AA211" s="64">
        <f t="shared" si="33"/>
        <v>0.6399999999999999</v>
      </c>
      <c r="AB211" s="241"/>
      <c r="AC211" s="241"/>
      <c r="AD211" s="241"/>
    </row>
    <row r="212" spans="1:30" s="93" customFormat="1" ht="38.25" x14ac:dyDescent="0.2">
      <c r="A212" s="113">
        <f>'VZOR 1'!A227</f>
        <v>211</v>
      </c>
      <c r="B212" s="113" t="str">
        <f>'VZOR 1'!B227</f>
        <v>Tunic women's knitting 100% TENCEL Туника женская трикотажная 100% тенсел  размер: 46-50, обхват груди: 92-100, рост 165-175</v>
      </c>
      <c r="C212" s="113" t="str">
        <f>'VZOR 1'!C227</f>
        <v>___</v>
      </c>
      <c r="D212" s="113" t="str">
        <f>'VZOR 1'!D227</f>
        <v>MH</v>
      </c>
      <c r="E212" s="113" t="str">
        <f>'VZOR 1'!E227</f>
        <v>MH</v>
      </c>
      <c r="F212" s="113">
        <f>'VZOR 1'!F227</f>
        <v>6110309900</v>
      </c>
      <c r="G212" s="113" t="str">
        <f>'VZOR 1'!G227</f>
        <v>POLAND</v>
      </c>
      <c r="H212" s="113"/>
      <c r="I212" s="113"/>
      <c r="J212" s="113"/>
      <c r="K212" s="113" t="str">
        <f>'VZOR 1'!H227</f>
        <v>pcs</v>
      </c>
      <c r="L212" s="113">
        <f>'VZOR 1'!I227</f>
        <v>12</v>
      </c>
      <c r="M212" s="113">
        <f>'VZOR 1'!J227</f>
        <v>6.18</v>
      </c>
      <c r="N212" s="113">
        <f>'VZOR 1'!K227</f>
        <v>74.16</v>
      </c>
      <c r="O212" s="113">
        <f>'VZOR 1'!L227</f>
        <v>0.89967637540453071</v>
      </c>
      <c r="P212" s="113">
        <f>'VZOR 1'!M227</f>
        <v>0.62</v>
      </c>
      <c r="Q212" s="113">
        <f>'VZOR 1'!N227</f>
        <v>7.44</v>
      </c>
      <c r="R212" s="113" t="str">
        <f>'VZOR 1'!O227</f>
        <v>package</v>
      </c>
      <c r="S212" s="113" t="str">
        <f>'VZOR 1'!P227</f>
        <v>part</v>
      </c>
      <c r="T212" s="113">
        <f>'VZOR 1'!Q227</f>
        <v>2.85</v>
      </c>
      <c r="U212" s="113">
        <f>'VZOR 1'!R227</f>
        <v>3</v>
      </c>
      <c r="V212" s="243" t="str">
        <f>VLOOKUP(F212,'[2]01-97'!$B$2:$E$12247,4,0)</f>
        <v>1,75 евро за 1 кг</v>
      </c>
      <c r="W212" s="248">
        <f t="shared" si="29"/>
        <v>5.3803165799808932</v>
      </c>
      <c r="X212" s="117">
        <f t="shared" si="30"/>
        <v>1.0543177319916459</v>
      </c>
      <c r="Y212" s="239">
        <f t="shared" si="31"/>
        <v>1.1599999999999999</v>
      </c>
      <c r="Z212" s="239">
        <f t="shared" si="32"/>
        <v>13.92</v>
      </c>
      <c r="AA212" s="64">
        <f t="shared" si="33"/>
        <v>0.53999999999999992</v>
      </c>
      <c r="AB212" s="241"/>
      <c r="AC212" s="241"/>
      <c r="AD212" s="241"/>
    </row>
    <row r="213" spans="1:30" s="93" customFormat="1" ht="38.25" x14ac:dyDescent="0.2">
      <c r="A213" s="113">
        <f>'VZOR 1'!A228</f>
        <v>212</v>
      </c>
      <c r="B213" s="113" t="str">
        <f>'VZOR 1'!B228</f>
        <v>Knitted sweaters Women 100% POLYESTER Кофта женская трикотажная 100% полиэстер  размер: 46-50, обхват груди: 92-100, рост 165-175</v>
      </c>
      <c r="C213" s="113" t="str">
        <f>'VZOR 1'!C228</f>
        <v>___</v>
      </c>
      <c r="D213" s="113" t="str">
        <f>'VZOR 1'!D228</f>
        <v>JANREX</v>
      </c>
      <c r="E213" s="113" t="str">
        <f>'VZOR 1'!E228</f>
        <v>JANREX</v>
      </c>
      <c r="F213" s="113">
        <f>'VZOR 1'!F228</f>
        <v>6110309900</v>
      </c>
      <c r="G213" s="113" t="str">
        <f>'VZOR 1'!G228</f>
        <v>POLAND</v>
      </c>
      <c r="H213" s="113"/>
      <c r="I213" s="113"/>
      <c r="J213" s="113"/>
      <c r="K213" s="113" t="str">
        <f>'VZOR 1'!H228</f>
        <v>pcs</v>
      </c>
      <c r="L213" s="113">
        <f>'VZOR 1'!I228</f>
        <v>14</v>
      </c>
      <c r="M213" s="113">
        <f>'VZOR 1'!J228</f>
        <v>3.5399999999999996</v>
      </c>
      <c r="N213" s="113">
        <f>'VZOR 1'!K228</f>
        <v>49.56</v>
      </c>
      <c r="O213" s="113">
        <f>'VZOR 1'!L228</f>
        <v>0.90112994350282483</v>
      </c>
      <c r="P213" s="113">
        <f>'VZOR 1'!M228</f>
        <v>0.35</v>
      </c>
      <c r="Q213" s="113">
        <f>'VZOR 1'!N228</f>
        <v>4.9000000000000004</v>
      </c>
      <c r="R213" s="113" t="str">
        <f>'VZOR 1'!O228</f>
        <v>package</v>
      </c>
      <c r="S213" s="113" t="str">
        <f>'VZOR 1'!P228</f>
        <v>part</v>
      </c>
      <c r="T213" s="113">
        <f>'VZOR 1'!Q228</f>
        <v>1.9</v>
      </c>
      <c r="U213" s="113">
        <f>'VZOR 1'!R228</f>
        <v>2</v>
      </c>
      <c r="V213" s="243" t="str">
        <f>VLOOKUP(F213,'[2]01-97'!$B$2:$E$12247,4,0)</f>
        <v>1,75 евро за 1 кг</v>
      </c>
      <c r="W213" s="248">
        <f t="shared" si="29"/>
        <v>3.5868777199872621</v>
      </c>
      <c r="X213" s="117">
        <f t="shared" si="30"/>
        <v>0.70458450374198989</v>
      </c>
      <c r="Y213" s="239">
        <f t="shared" si="31"/>
        <v>0.66</v>
      </c>
      <c r="Z213" s="239">
        <f t="shared" si="32"/>
        <v>9.24</v>
      </c>
      <c r="AA213" s="64">
        <f t="shared" si="33"/>
        <v>0.31000000000000005</v>
      </c>
      <c r="AB213" s="241"/>
      <c r="AC213" s="241"/>
      <c r="AD213" s="241"/>
    </row>
    <row r="214" spans="1:30" s="93" customFormat="1" ht="51" x14ac:dyDescent="0.2">
      <c r="A214" s="113">
        <f>'VZOR 1'!A229</f>
        <v>213</v>
      </c>
      <c r="B214" s="113" t="str">
        <f>'VZOR 1'!B229</f>
        <v>Knitted sweaters Women 55% POLYESTER, 45% VISCOSE Кофта женская трикотажная 55% полиэстер, 45% вискоза  размер: 46-50, обхват груди: 92-100, рост 165-175</v>
      </c>
      <c r="C214" s="113" t="str">
        <f>'VZOR 1'!C229</f>
        <v>___</v>
      </c>
      <c r="D214" s="113" t="str">
        <f>'VZOR 1'!D229</f>
        <v>COCOMORE</v>
      </c>
      <c r="E214" s="113" t="str">
        <f>'VZOR 1'!E229</f>
        <v>COCOMORE</v>
      </c>
      <c r="F214" s="113">
        <f>'VZOR 1'!F229</f>
        <v>6110309900</v>
      </c>
      <c r="G214" s="113" t="str">
        <f>'VZOR 1'!G229</f>
        <v>POLAND</v>
      </c>
      <c r="H214" s="113"/>
      <c r="I214" s="113"/>
      <c r="J214" s="113"/>
      <c r="K214" s="113" t="str">
        <f>'VZOR 1'!H229</f>
        <v>pcs</v>
      </c>
      <c r="L214" s="113">
        <f>'VZOR 1'!I229</f>
        <v>15</v>
      </c>
      <c r="M214" s="113">
        <f>'VZOR 1'!J229</f>
        <v>6.6</v>
      </c>
      <c r="N214" s="113">
        <f>'VZOR 1'!K229</f>
        <v>99</v>
      </c>
      <c r="O214" s="113">
        <f>'VZOR 1'!L229</f>
        <v>0.9</v>
      </c>
      <c r="P214" s="113">
        <f>'VZOR 1'!M229</f>
        <v>0.66</v>
      </c>
      <c r="Q214" s="113">
        <f>'VZOR 1'!N229</f>
        <v>9.9</v>
      </c>
      <c r="R214" s="113" t="str">
        <f>'VZOR 1'!O229</f>
        <v>package</v>
      </c>
      <c r="S214" s="113" t="str">
        <f>'VZOR 1'!P229</f>
        <v>part</v>
      </c>
      <c r="T214" s="113">
        <f>'VZOR 1'!Q229</f>
        <v>3.8</v>
      </c>
      <c r="U214" s="113">
        <f>'VZOR 1'!R229</f>
        <v>4</v>
      </c>
      <c r="V214" s="243" t="str">
        <f>VLOOKUP(F214,'[2]01-97'!$B$2:$E$12247,4,0)</f>
        <v>1,75 евро за 1 кг</v>
      </c>
      <c r="W214" s="248">
        <f t="shared" si="29"/>
        <v>7.1737554399745243</v>
      </c>
      <c r="X214" s="117">
        <f t="shared" si="30"/>
        <v>1.4074629917364203</v>
      </c>
      <c r="Y214" s="239">
        <f t="shared" si="31"/>
        <v>1.23</v>
      </c>
      <c r="Z214" s="239">
        <f t="shared" si="32"/>
        <v>18.45</v>
      </c>
      <c r="AA214" s="64">
        <f t="shared" si="33"/>
        <v>0.56999999999999995</v>
      </c>
      <c r="AB214" s="241"/>
      <c r="AC214" s="241"/>
      <c r="AD214" s="241"/>
    </row>
    <row r="215" spans="1:30" s="93" customFormat="1" ht="38.25" x14ac:dyDescent="0.2">
      <c r="A215" s="113">
        <f>'VZOR 1'!A230</f>
        <v>214</v>
      </c>
      <c r="B215" s="113" t="str">
        <f>'VZOR 1'!B230</f>
        <v>Tunic women's knitting 100% TENCEL Туника женская трикотажная 100% тенсел  размер: 46-50, обхват груди: 92-100, рост 165-175</v>
      </c>
      <c r="C215" s="113" t="str">
        <f>'VZOR 1'!C230</f>
        <v>___</v>
      </c>
      <c r="D215" s="113" t="str">
        <f>'VZOR 1'!D230</f>
        <v>ZELANTE</v>
      </c>
      <c r="E215" s="113" t="str">
        <f>'VZOR 1'!E230</f>
        <v>ZELANTE</v>
      </c>
      <c r="F215" s="113">
        <f>'VZOR 1'!F230</f>
        <v>6110309900</v>
      </c>
      <c r="G215" s="113" t="str">
        <f>'VZOR 1'!G230</f>
        <v>POLAND</v>
      </c>
      <c r="H215" s="113"/>
      <c r="I215" s="113"/>
      <c r="J215" s="113"/>
      <c r="K215" s="113" t="str">
        <f>'VZOR 1'!H230</f>
        <v>pcs</v>
      </c>
      <c r="L215" s="113">
        <f>'VZOR 1'!I230</f>
        <v>15</v>
      </c>
      <c r="M215" s="113">
        <f>'VZOR 1'!J230</f>
        <v>21.430000000000003</v>
      </c>
      <c r="N215" s="113">
        <f>'VZOR 1'!K230</f>
        <v>321.45</v>
      </c>
      <c r="O215" s="113">
        <f>'VZOR 1'!L230</f>
        <v>0.90013999066728889</v>
      </c>
      <c r="P215" s="113">
        <f>'VZOR 1'!M230</f>
        <v>2.14</v>
      </c>
      <c r="Q215" s="113">
        <f>'VZOR 1'!N230</f>
        <v>32.1</v>
      </c>
      <c r="R215" s="113" t="str">
        <f>'VZOR 1'!O230</f>
        <v>package</v>
      </c>
      <c r="S215" s="113" t="str">
        <f>'VZOR 1'!P230</f>
        <v>part</v>
      </c>
      <c r="T215" s="113">
        <f>'VZOR 1'!Q230</f>
        <v>12.35</v>
      </c>
      <c r="U215" s="113">
        <f>'VZOR 1'!R230</f>
        <v>13</v>
      </c>
      <c r="V215" s="243" t="str">
        <f>VLOOKUP(F215,'[2]01-97'!$B$2:$E$12247,4,0)</f>
        <v>1,75 евро за 1 кг</v>
      </c>
      <c r="W215" s="248">
        <f t="shared" si="29"/>
        <v>23.314705179917205</v>
      </c>
      <c r="X215" s="117">
        <f t="shared" si="30"/>
        <v>4.5699896837744678</v>
      </c>
      <c r="Y215" s="239">
        <f t="shared" si="31"/>
        <v>4</v>
      </c>
      <c r="Z215" s="239">
        <f t="shared" si="32"/>
        <v>60</v>
      </c>
      <c r="AA215" s="64">
        <f t="shared" si="33"/>
        <v>1.8599999999999999</v>
      </c>
      <c r="AB215" s="241"/>
      <c r="AC215" s="241"/>
      <c r="AD215" s="241"/>
    </row>
    <row r="216" spans="1:30" s="93" customFormat="1" ht="38.25" x14ac:dyDescent="0.2">
      <c r="A216" s="113">
        <f>'VZOR 1'!A231</f>
        <v>215</v>
      </c>
      <c r="B216" s="113" t="str">
        <f>'VZOR 1'!B231</f>
        <v>Tunic women's knitting 100% Lyocell Туника женская трикотажная 100% лиоцелл  размер: 46-50, обхват груди: 92-100, рост 165-175</v>
      </c>
      <c r="C216" s="113" t="str">
        <f>'VZOR 1'!C231</f>
        <v>___</v>
      </c>
      <c r="D216" s="113" t="str">
        <f>'VZOR 1'!D231</f>
        <v>ONE</v>
      </c>
      <c r="E216" s="113" t="str">
        <f>'VZOR 1'!E231</f>
        <v>ONE</v>
      </c>
      <c r="F216" s="113">
        <f>'VZOR 1'!F231</f>
        <v>6110309900</v>
      </c>
      <c r="G216" s="113" t="str">
        <f>'VZOR 1'!G231</f>
        <v>POLAND</v>
      </c>
      <c r="H216" s="113"/>
      <c r="I216" s="113"/>
      <c r="J216" s="113"/>
      <c r="K216" s="113" t="str">
        <f>'VZOR 1'!H231</f>
        <v>pcs</v>
      </c>
      <c r="L216" s="113">
        <f>'VZOR 1'!I231</f>
        <v>15</v>
      </c>
      <c r="M216" s="113">
        <f>'VZOR 1'!J231</f>
        <v>21.430000000000003</v>
      </c>
      <c r="N216" s="113">
        <f>'VZOR 1'!K231</f>
        <v>321.45</v>
      </c>
      <c r="O216" s="113">
        <f>'VZOR 1'!L231</f>
        <v>0.90013999066728889</v>
      </c>
      <c r="P216" s="113">
        <f>'VZOR 1'!M231</f>
        <v>2.14</v>
      </c>
      <c r="Q216" s="113">
        <f>'VZOR 1'!N231</f>
        <v>32.1</v>
      </c>
      <c r="R216" s="113" t="str">
        <f>'VZOR 1'!O231</f>
        <v>package</v>
      </c>
      <c r="S216" s="113">
        <f>'VZOR 1'!P231</f>
        <v>1</v>
      </c>
      <c r="T216" s="113">
        <f>'VZOR 1'!Q231</f>
        <v>12.35</v>
      </c>
      <c r="U216" s="113">
        <f>'VZOR 1'!R231</f>
        <v>13</v>
      </c>
      <c r="V216" s="243" t="str">
        <f>VLOOKUP(F216,'[2]01-97'!$B$2:$E$12247,4,0)</f>
        <v>1,75 евро за 1 кг</v>
      </c>
      <c r="W216" s="248">
        <f t="shared" si="29"/>
        <v>23.314705179917205</v>
      </c>
      <c r="X216" s="117">
        <f t="shared" si="30"/>
        <v>4.5699896837744678</v>
      </c>
      <c r="Y216" s="239">
        <f t="shared" si="31"/>
        <v>4</v>
      </c>
      <c r="Z216" s="239">
        <f t="shared" si="32"/>
        <v>60</v>
      </c>
      <c r="AA216" s="64">
        <f t="shared" si="33"/>
        <v>1.8599999999999999</v>
      </c>
      <c r="AB216" s="241"/>
      <c r="AC216" s="241"/>
      <c r="AD216" s="241"/>
    </row>
    <row r="217" spans="1:30" s="93" customFormat="1" ht="51" x14ac:dyDescent="0.2">
      <c r="A217" s="113">
        <f>'VZOR 1'!A232</f>
        <v>216</v>
      </c>
      <c r="B217" s="113" t="str">
        <f>'VZOR 1'!B232</f>
        <v>Knitted sweaters Women 5% ELASTAN, 95% VISCOSE Кофта женская трикотажная 5% эластан, 95% вискоза  размер: 46-50, обхват груди: 92-100, рост 165-175</v>
      </c>
      <c r="C217" s="113" t="str">
        <f>'VZOR 1'!C232</f>
        <v>___</v>
      </c>
      <c r="D217" s="113" t="str">
        <f>'VZOR 1'!D232</f>
        <v>ALMAX</v>
      </c>
      <c r="E217" s="113" t="str">
        <f>'VZOR 1'!E232</f>
        <v>ALMAX</v>
      </c>
      <c r="F217" s="113">
        <f>'VZOR 1'!F232</f>
        <v>6110309900</v>
      </c>
      <c r="G217" s="113" t="str">
        <f>'VZOR 1'!G232</f>
        <v>POLAND</v>
      </c>
      <c r="H217" s="113"/>
      <c r="I217" s="113"/>
      <c r="J217" s="113"/>
      <c r="K217" s="113" t="str">
        <f>'VZOR 1'!H232</f>
        <v>pcs</v>
      </c>
      <c r="L217" s="113">
        <f>'VZOR 1'!I232</f>
        <v>20</v>
      </c>
      <c r="M217" s="113">
        <f>'VZOR 1'!J232</f>
        <v>9.89</v>
      </c>
      <c r="N217" s="113">
        <f>'VZOR 1'!K232</f>
        <v>197.8</v>
      </c>
      <c r="O217" s="113">
        <f>'VZOR 1'!L232</f>
        <v>0.8998988877654196</v>
      </c>
      <c r="P217" s="113">
        <f>'VZOR 1'!M232</f>
        <v>0.99</v>
      </c>
      <c r="Q217" s="113">
        <f>'VZOR 1'!N232</f>
        <v>19.8</v>
      </c>
      <c r="R217" s="113" t="str">
        <f>'VZOR 1'!O232</f>
        <v>package</v>
      </c>
      <c r="S217" s="113">
        <f>'VZOR 1'!P232</f>
        <v>1</v>
      </c>
      <c r="T217" s="113">
        <f>'VZOR 1'!Q232</f>
        <v>7.6</v>
      </c>
      <c r="U217" s="113">
        <f>'VZOR 1'!R232</f>
        <v>8</v>
      </c>
      <c r="V217" s="243" t="str">
        <f>VLOOKUP(F217,'[2]01-97'!$B$2:$E$12247,4,0)</f>
        <v>1,75 евро за 1 кг</v>
      </c>
      <c r="W217" s="248">
        <f t="shared" si="29"/>
        <v>14.347510879949049</v>
      </c>
      <c r="X217" s="117">
        <f t="shared" si="30"/>
        <v>2.8120826238935752</v>
      </c>
      <c r="Y217" s="239">
        <f t="shared" si="31"/>
        <v>1.85</v>
      </c>
      <c r="Z217" s="239">
        <f t="shared" si="32"/>
        <v>37</v>
      </c>
      <c r="AA217" s="64">
        <f t="shared" si="33"/>
        <v>0.8600000000000001</v>
      </c>
      <c r="AB217" s="241"/>
      <c r="AC217" s="241"/>
      <c r="AD217" s="241"/>
    </row>
    <row r="218" spans="1:30" s="93" customFormat="1" ht="51" x14ac:dyDescent="0.2">
      <c r="A218" s="113">
        <f>'VZOR 1'!A233</f>
        <v>217</v>
      </c>
      <c r="B218" s="113" t="str">
        <f>'VZOR 1'!B233</f>
        <v>Knitted sweaters Women 5% ELASTAN, 95% VISCOSE Кофта женская трикотажная 5% эластан, 95% вискоза  размер: 46-50, обхват груди: 92-100, рост 165-175</v>
      </c>
      <c r="C218" s="113" t="str">
        <f>'VZOR 1'!C233</f>
        <v>___</v>
      </c>
      <c r="D218" s="113" t="str">
        <f>'VZOR 1'!D233</f>
        <v>MARGO</v>
      </c>
      <c r="E218" s="113" t="str">
        <f>'VZOR 1'!E233</f>
        <v>MARGO</v>
      </c>
      <c r="F218" s="113">
        <f>'VZOR 1'!F233</f>
        <v>6110309900</v>
      </c>
      <c r="G218" s="113" t="str">
        <f>'VZOR 1'!G233</f>
        <v>POLAND</v>
      </c>
      <c r="H218" s="113"/>
      <c r="I218" s="113"/>
      <c r="J218" s="113"/>
      <c r="K218" s="113" t="str">
        <f>'VZOR 1'!H233</f>
        <v>pcs</v>
      </c>
      <c r="L218" s="113">
        <f>'VZOR 1'!I233</f>
        <v>20</v>
      </c>
      <c r="M218" s="113">
        <f>'VZOR 1'!J233</f>
        <v>18.430000000000003</v>
      </c>
      <c r="N218" s="113">
        <f>'VZOR 1'!K233</f>
        <v>368.6</v>
      </c>
      <c r="O218" s="113">
        <f>'VZOR 1'!L233</f>
        <v>0.90016277807921874</v>
      </c>
      <c r="P218" s="113">
        <f>'VZOR 1'!M233</f>
        <v>1.84</v>
      </c>
      <c r="Q218" s="113">
        <f>'VZOR 1'!N233</f>
        <v>36.799999999999997</v>
      </c>
      <c r="R218" s="113" t="str">
        <f>'VZOR 1'!O233</f>
        <v>package</v>
      </c>
      <c r="S218" s="113">
        <f>'VZOR 1'!P233</f>
        <v>1</v>
      </c>
      <c r="T218" s="113">
        <f>'VZOR 1'!Q233</f>
        <v>14.16</v>
      </c>
      <c r="U218" s="113">
        <f>'VZOR 1'!R233</f>
        <v>14.9</v>
      </c>
      <c r="V218" s="243" t="str">
        <f>VLOOKUP(F218,'[2]01-97'!$B$2:$E$12247,4,0)</f>
        <v>1,75 евро за 1 кг</v>
      </c>
      <c r="W218" s="248">
        <f t="shared" si="29"/>
        <v>26.731678165799806</v>
      </c>
      <c r="X218" s="117">
        <f t="shared" si="30"/>
        <v>5.2403117045863086</v>
      </c>
      <c r="Y218" s="239">
        <f t="shared" si="31"/>
        <v>3.44</v>
      </c>
      <c r="Z218" s="239">
        <f t="shared" si="32"/>
        <v>68.8</v>
      </c>
      <c r="AA218" s="64">
        <f t="shared" si="33"/>
        <v>1.5999999999999999</v>
      </c>
      <c r="AB218" s="241"/>
      <c r="AC218" s="241"/>
      <c r="AD218" s="241"/>
    </row>
    <row r="219" spans="1:30" s="93" customFormat="1" ht="51" x14ac:dyDescent="0.2">
      <c r="A219" s="113">
        <f>'VZOR 1'!A234</f>
        <v>218</v>
      </c>
      <c r="B219" s="113" t="str">
        <f>'VZOR 1'!B234</f>
        <v>Knitted sweaters Women 4% ELASTAN, 96% VISCOSE Кофта женская трикотажная 4% эластан, 96% вискоза  размер: 46-50, обхват груди: 92-100, рост 165-175</v>
      </c>
      <c r="C219" s="113" t="str">
        <f>'VZOR 1'!C234</f>
        <v>___</v>
      </c>
      <c r="D219" s="113" t="str">
        <f>'VZOR 1'!D234</f>
        <v>COCOMORE</v>
      </c>
      <c r="E219" s="113" t="str">
        <f>'VZOR 1'!E234</f>
        <v>COCOMORE</v>
      </c>
      <c r="F219" s="113">
        <f>'VZOR 1'!F234</f>
        <v>6110309900</v>
      </c>
      <c r="G219" s="113" t="str">
        <f>'VZOR 1'!G234</f>
        <v>POLAND</v>
      </c>
      <c r="H219" s="113"/>
      <c r="I219" s="113"/>
      <c r="J219" s="113"/>
      <c r="K219" s="113" t="str">
        <f>'VZOR 1'!H234</f>
        <v>pcs</v>
      </c>
      <c r="L219" s="113">
        <f>'VZOR 1'!I234</f>
        <v>25</v>
      </c>
      <c r="M219" s="113">
        <f>'VZOR 1'!J234</f>
        <v>8.2200000000000006</v>
      </c>
      <c r="N219" s="113">
        <f>'VZOR 1'!K234</f>
        <v>205.5</v>
      </c>
      <c r="O219" s="113">
        <f>'VZOR 1'!L234</f>
        <v>0.9002433090024331</v>
      </c>
      <c r="P219" s="113">
        <f>'VZOR 1'!M234</f>
        <v>0.82</v>
      </c>
      <c r="Q219" s="113">
        <f>'VZOR 1'!N234</f>
        <v>20.5</v>
      </c>
      <c r="R219" s="113" t="str">
        <f>'VZOR 1'!O234</f>
        <v>package</v>
      </c>
      <c r="S219" s="113">
        <f>'VZOR 1'!P234</f>
        <v>1</v>
      </c>
      <c r="T219" s="113">
        <f>'VZOR 1'!Q234</f>
        <v>7.89</v>
      </c>
      <c r="U219" s="113">
        <f>'VZOR 1'!R234</f>
        <v>8.3000000000000007</v>
      </c>
      <c r="V219" s="243" t="str">
        <f>VLOOKUP(F219,'[2]01-97'!$B$2:$E$12247,4,0)</f>
        <v>1,75 евро за 1 кг</v>
      </c>
      <c r="W219" s="248">
        <f t="shared" si="29"/>
        <v>14.89498168984184</v>
      </c>
      <c r="X219" s="117">
        <f t="shared" si="30"/>
        <v>2.9215519676952968</v>
      </c>
      <c r="Y219" s="239">
        <f t="shared" si="31"/>
        <v>1.53</v>
      </c>
      <c r="Z219" s="239">
        <f t="shared" si="32"/>
        <v>38.25</v>
      </c>
      <c r="AA219" s="64">
        <f t="shared" si="33"/>
        <v>0.71000000000000008</v>
      </c>
      <c r="AB219" s="241"/>
      <c r="AC219" s="241"/>
      <c r="AD219" s="241"/>
    </row>
    <row r="220" spans="1:30" s="93" customFormat="1" ht="51" x14ac:dyDescent="0.2">
      <c r="A220" s="113">
        <f>'VZOR 1'!A235</f>
        <v>219</v>
      </c>
      <c r="B220" s="113" t="str">
        <f>'VZOR 1'!B235</f>
        <v>Tunic women's knitting 30% COTTON, 70% VISCOSE Туника женская трикотажная 30% хлопок, 70% вискоза  размер: 46-50, обхват груди: 92-100, рост 165-175</v>
      </c>
      <c r="C220" s="113" t="str">
        <f>'VZOR 1'!C235</f>
        <v>___</v>
      </c>
      <c r="D220" s="113" t="str">
        <f>'VZOR 1'!D235</f>
        <v>MH</v>
      </c>
      <c r="E220" s="113" t="str">
        <f>'VZOR 1'!E235</f>
        <v>MH</v>
      </c>
      <c r="F220" s="113">
        <f>'VZOR 1'!F235</f>
        <v>6110309900</v>
      </c>
      <c r="G220" s="113" t="str">
        <f>'VZOR 1'!G235</f>
        <v>POLAND</v>
      </c>
      <c r="H220" s="113"/>
      <c r="I220" s="113"/>
      <c r="J220" s="113"/>
      <c r="K220" s="113" t="str">
        <f>'VZOR 1'!H235</f>
        <v>pcs</v>
      </c>
      <c r="L220" s="113">
        <f>'VZOR 1'!I235</f>
        <v>30</v>
      </c>
      <c r="M220" s="113">
        <f>'VZOR 1'!J235</f>
        <v>6.6</v>
      </c>
      <c r="N220" s="113">
        <f>'VZOR 1'!K235</f>
        <v>198</v>
      </c>
      <c r="O220" s="113">
        <f>'VZOR 1'!L235</f>
        <v>0.9</v>
      </c>
      <c r="P220" s="113">
        <f>'VZOR 1'!M235</f>
        <v>0.66</v>
      </c>
      <c r="Q220" s="113">
        <f>'VZOR 1'!N235</f>
        <v>19.8</v>
      </c>
      <c r="R220" s="113" t="str">
        <f>'VZOR 1'!O235</f>
        <v>package</v>
      </c>
      <c r="S220" s="113" t="str">
        <f>'VZOR 1'!P235</f>
        <v>part</v>
      </c>
      <c r="T220" s="113">
        <f>'VZOR 1'!Q235</f>
        <v>7.6</v>
      </c>
      <c r="U220" s="113">
        <f>'VZOR 1'!R235</f>
        <v>8</v>
      </c>
      <c r="V220" s="243" t="str">
        <f>VLOOKUP(F220,'[2]01-97'!$B$2:$E$12247,4,0)</f>
        <v>1,75 евро за 1 кг</v>
      </c>
      <c r="W220" s="248">
        <f t="shared" si="29"/>
        <v>14.347510879949049</v>
      </c>
      <c r="X220" s="117">
        <f t="shared" si="30"/>
        <v>2.8149259834728406</v>
      </c>
      <c r="Y220" s="239">
        <f t="shared" si="31"/>
        <v>1.23</v>
      </c>
      <c r="Z220" s="239">
        <f t="shared" si="32"/>
        <v>36.9</v>
      </c>
      <c r="AA220" s="64">
        <f t="shared" si="33"/>
        <v>0.56999999999999995</v>
      </c>
      <c r="AB220" s="241"/>
      <c r="AC220" s="241"/>
      <c r="AD220" s="241"/>
    </row>
    <row r="221" spans="1:30" s="93" customFormat="1" ht="51" x14ac:dyDescent="0.2">
      <c r="A221" s="113">
        <f>'VZOR 1'!A236</f>
        <v>220</v>
      </c>
      <c r="B221" s="113" t="str">
        <f>'VZOR 1'!B236</f>
        <v>Women's knitted sweater 10% ELASTAN, 40% WOOL, 50% POLIACRYLIC Свитер женский трикотажный 10% эластан, 40% шерсть, 50% акрил  размер: 46-50, обхват груди: 92-100, рост 165-175</v>
      </c>
      <c r="C221" s="113" t="str">
        <f>'VZOR 1'!C236</f>
        <v>___</v>
      </c>
      <c r="D221" s="113" t="str">
        <f>'VZOR 1'!D236</f>
        <v>PAPARAZZI</v>
      </c>
      <c r="E221" s="113" t="str">
        <f>'VZOR 1'!E236</f>
        <v>PAPARAZZI</v>
      </c>
      <c r="F221" s="113">
        <f>'VZOR 1'!F236</f>
        <v>6110309900</v>
      </c>
      <c r="G221" s="113" t="str">
        <f>'VZOR 1'!G236</f>
        <v>POLAND</v>
      </c>
      <c r="H221" s="113"/>
      <c r="I221" s="113"/>
      <c r="J221" s="113"/>
      <c r="K221" s="113" t="str">
        <f>'VZOR 1'!H236</f>
        <v>pcs</v>
      </c>
      <c r="L221" s="113">
        <f>'VZOR 1'!I236</f>
        <v>30</v>
      </c>
      <c r="M221" s="113">
        <f>'VZOR 1'!J236</f>
        <v>16.650000000000002</v>
      </c>
      <c r="N221" s="113">
        <f>'VZOR 1'!K236</f>
        <v>499.5</v>
      </c>
      <c r="O221" s="113">
        <f>'VZOR 1'!L236</f>
        <v>0.89969969969969976</v>
      </c>
      <c r="P221" s="113">
        <f>'VZOR 1'!M236</f>
        <v>1.67</v>
      </c>
      <c r="Q221" s="113">
        <f>'VZOR 1'!N236</f>
        <v>50.1</v>
      </c>
      <c r="R221" s="113" t="str">
        <f>'VZOR 1'!O236</f>
        <v>package</v>
      </c>
      <c r="S221" s="113" t="str">
        <f>'VZOR 1'!P236</f>
        <v>part</v>
      </c>
      <c r="T221" s="113">
        <f>'VZOR 1'!Q236</f>
        <v>19.190000000000001</v>
      </c>
      <c r="U221" s="113">
        <f>'VZOR 1'!R236</f>
        <v>20.2</v>
      </c>
      <c r="V221" s="243" t="str">
        <f>VLOOKUP(F221,'[2]01-97'!$B$2:$E$12247,4,0)</f>
        <v>1,75 евро за 1 кг</v>
      </c>
      <c r="W221" s="248">
        <f t="shared" si="29"/>
        <v>36.227464971871349</v>
      </c>
      <c r="X221" s="117">
        <f t="shared" si="30"/>
        <v>7.1012905492155758</v>
      </c>
      <c r="Y221" s="239">
        <f t="shared" si="31"/>
        <v>3.11</v>
      </c>
      <c r="Z221" s="239">
        <f t="shared" si="32"/>
        <v>93.3</v>
      </c>
      <c r="AA221" s="64">
        <f t="shared" si="33"/>
        <v>1.44</v>
      </c>
      <c r="AB221" s="241"/>
      <c r="AC221" s="241"/>
      <c r="AD221" s="241"/>
    </row>
    <row r="222" spans="1:30" s="93" customFormat="1" ht="63.75" x14ac:dyDescent="0.2">
      <c r="A222" s="113">
        <f>'VZOR 1'!A237</f>
        <v>221</v>
      </c>
      <c r="B222" s="113" t="str">
        <f>'VZOR 1'!B237</f>
        <v>Women's knitted sweater 10% ELASTAN, 40% WOOL, 50% POLIACRYLIC Свитер женский трикотажный 10% эластан, 40% шерсть, 50% POLIакрил  размер: 46-50, обхват груди: 92-100, рост 165-175</v>
      </c>
      <c r="C222" s="113" t="str">
        <f>'VZOR 1'!C237</f>
        <v>___</v>
      </c>
      <c r="D222" s="113" t="str">
        <f>'VZOR 1'!D237</f>
        <v>PAPARAZZI</v>
      </c>
      <c r="E222" s="113" t="str">
        <f>'VZOR 1'!E237</f>
        <v>PAPARAZZI</v>
      </c>
      <c r="F222" s="113">
        <f>'VZOR 1'!F237</f>
        <v>6110309900</v>
      </c>
      <c r="G222" s="113" t="str">
        <f>'VZOR 1'!G237</f>
        <v>POLAND</v>
      </c>
      <c r="H222" s="113"/>
      <c r="I222" s="113"/>
      <c r="J222" s="113"/>
      <c r="K222" s="113" t="str">
        <f>'VZOR 1'!H237</f>
        <v>pcs</v>
      </c>
      <c r="L222" s="113">
        <f>'VZOR 1'!I237</f>
        <v>30</v>
      </c>
      <c r="M222" s="113">
        <f>'VZOR 1'!J237</f>
        <v>17.14</v>
      </c>
      <c r="N222" s="113">
        <f>'VZOR 1'!K237</f>
        <v>514.20000000000005</v>
      </c>
      <c r="O222" s="113">
        <f>'VZOR 1'!L237</f>
        <v>0.90023337222870481</v>
      </c>
      <c r="P222" s="113">
        <f>'VZOR 1'!M237</f>
        <v>1.71</v>
      </c>
      <c r="Q222" s="113">
        <f>'VZOR 1'!N237</f>
        <v>51.3</v>
      </c>
      <c r="R222" s="113" t="str">
        <f>'VZOR 1'!O237</f>
        <v>package</v>
      </c>
      <c r="S222" s="113">
        <f>'VZOR 1'!P237</f>
        <v>1</v>
      </c>
      <c r="T222" s="113">
        <f>'VZOR 1'!Q237</f>
        <v>19.760000000000002</v>
      </c>
      <c r="U222" s="113">
        <f>'VZOR 1'!R237</f>
        <v>20.8</v>
      </c>
      <c r="V222" s="243" t="str">
        <f>VLOOKUP(F222,'[2]01-97'!$B$2:$E$12247,4,0)</f>
        <v>1,75 евро за 1 кг</v>
      </c>
      <c r="W222" s="248">
        <f t="shared" si="29"/>
        <v>37.303528287867529</v>
      </c>
      <c r="X222" s="117">
        <f t="shared" si="30"/>
        <v>7.3102774782915896</v>
      </c>
      <c r="Y222" s="239">
        <f t="shared" si="31"/>
        <v>3.2</v>
      </c>
      <c r="Z222" s="239">
        <f t="shared" si="32"/>
        <v>96</v>
      </c>
      <c r="AA222" s="64">
        <f t="shared" si="33"/>
        <v>1.4900000000000002</v>
      </c>
      <c r="AB222" s="241"/>
      <c r="AC222" s="241"/>
      <c r="AD222" s="241"/>
    </row>
    <row r="223" spans="1:30" s="93" customFormat="1" ht="63.75" x14ac:dyDescent="0.2">
      <c r="A223" s="113">
        <f>'VZOR 1'!A238</f>
        <v>222</v>
      </c>
      <c r="B223" s="113" t="str">
        <f>'VZOR 1'!B238</f>
        <v>Women's knitted sweater 10% ELASTAN, 40% WOOL, 50% POLIACRYLIC Свитер женский трикотажный 10% эластан, 40% шерсть, 50% POLIакрил  размер: 46-50, обхват груди: 92-100, рост 165-175</v>
      </c>
      <c r="C223" s="113" t="str">
        <f>'VZOR 1'!C238</f>
        <v>___</v>
      </c>
      <c r="D223" s="113" t="str">
        <f>'VZOR 1'!D238</f>
        <v>PAPARAZZI</v>
      </c>
      <c r="E223" s="113" t="str">
        <f>'VZOR 1'!E238</f>
        <v>PAPARAZZI</v>
      </c>
      <c r="F223" s="113">
        <f>'VZOR 1'!F238</f>
        <v>6110309900</v>
      </c>
      <c r="G223" s="113" t="str">
        <f>'VZOR 1'!G238</f>
        <v>POLAND</v>
      </c>
      <c r="H223" s="113"/>
      <c r="I223" s="113"/>
      <c r="J223" s="113"/>
      <c r="K223" s="113" t="str">
        <f>'VZOR 1'!H238</f>
        <v>pcs</v>
      </c>
      <c r="L223" s="113">
        <f>'VZOR 1'!I238</f>
        <v>30</v>
      </c>
      <c r="M223" s="113">
        <f>'VZOR 1'!J238</f>
        <v>17.470000000000002</v>
      </c>
      <c r="N223" s="113">
        <f>'VZOR 1'!K238</f>
        <v>524.1</v>
      </c>
      <c r="O223" s="113">
        <f>'VZOR 1'!L238</f>
        <v>0.89982827704636525</v>
      </c>
      <c r="P223" s="113">
        <f>'VZOR 1'!M238</f>
        <v>1.75</v>
      </c>
      <c r="Q223" s="113">
        <f>'VZOR 1'!N238</f>
        <v>52.5</v>
      </c>
      <c r="R223" s="113" t="str">
        <f>'VZOR 1'!O238</f>
        <v>package</v>
      </c>
      <c r="S223" s="113">
        <f>'VZOR 1'!P238</f>
        <v>1</v>
      </c>
      <c r="T223" s="113">
        <f>'VZOR 1'!Q238</f>
        <v>20.14</v>
      </c>
      <c r="U223" s="113">
        <f>'VZOR 1'!R238</f>
        <v>21.2</v>
      </c>
      <c r="V223" s="243" t="str">
        <f>VLOOKUP(F223,'[2]01-97'!$B$2:$E$12247,4,0)</f>
        <v>1,75 евро за 1 кг</v>
      </c>
      <c r="W223" s="248">
        <f t="shared" si="29"/>
        <v>38.020903831864977</v>
      </c>
      <c r="X223" s="117">
        <f t="shared" si="30"/>
        <v>7.4510237774652319</v>
      </c>
      <c r="Y223" s="239">
        <f t="shared" si="31"/>
        <v>3.27</v>
      </c>
      <c r="Z223" s="239">
        <f t="shared" si="32"/>
        <v>98.1</v>
      </c>
      <c r="AA223" s="64">
        <f t="shared" si="33"/>
        <v>1.52</v>
      </c>
      <c r="AB223" s="241"/>
      <c r="AC223" s="241"/>
      <c r="AD223" s="241"/>
    </row>
    <row r="224" spans="1:30" s="93" customFormat="1" ht="51" x14ac:dyDescent="0.2">
      <c r="A224" s="113">
        <f>'VZOR 1'!A239</f>
        <v>223</v>
      </c>
      <c r="B224" s="113" t="str">
        <f>'VZOR 1'!B239</f>
        <v>Women's knitted sweater 5% ELASTAN, 95% VISCOSE Свитер женский трикотажный 5% эластан, 95% вискоза  размер: 46-50, обхват груди: 92-100, рост 165-175</v>
      </c>
      <c r="C224" s="113" t="str">
        <f>'VZOR 1'!C239</f>
        <v>___</v>
      </c>
      <c r="D224" s="113" t="str">
        <f>'VZOR 1'!D239</f>
        <v>KOPKA</v>
      </c>
      <c r="E224" s="113" t="str">
        <f>'VZOR 1'!E239</f>
        <v>KOPKA</v>
      </c>
      <c r="F224" s="113">
        <f>'VZOR 1'!F239</f>
        <v>6110309900</v>
      </c>
      <c r="G224" s="113" t="str">
        <f>'VZOR 1'!G239</f>
        <v>POLAND</v>
      </c>
      <c r="H224" s="113"/>
      <c r="I224" s="113"/>
      <c r="J224" s="113"/>
      <c r="K224" s="113" t="str">
        <f>'VZOR 1'!H239</f>
        <v>pcs</v>
      </c>
      <c r="L224" s="113">
        <f>'VZOR 1'!I239</f>
        <v>30</v>
      </c>
      <c r="M224" s="113">
        <f>'VZOR 1'!J239</f>
        <v>4.12</v>
      </c>
      <c r="N224" s="113">
        <f>'VZOR 1'!K239</f>
        <v>123.6</v>
      </c>
      <c r="O224" s="113">
        <f>'VZOR 1'!L239</f>
        <v>0.90048543689320393</v>
      </c>
      <c r="P224" s="113">
        <f>'VZOR 1'!M239</f>
        <v>0.41</v>
      </c>
      <c r="Q224" s="113">
        <f>'VZOR 1'!N239</f>
        <v>12.3</v>
      </c>
      <c r="R224" s="113" t="str">
        <f>'VZOR 1'!O239</f>
        <v>package</v>
      </c>
      <c r="S224" s="113">
        <f>'VZOR 1'!P239</f>
        <v>1</v>
      </c>
      <c r="T224" s="113">
        <f>'VZOR 1'!Q239</f>
        <v>4.75</v>
      </c>
      <c r="U224" s="113">
        <f>'VZOR 1'!R239</f>
        <v>5</v>
      </c>
      <c r="V224" s="243" t="str">
        <f>VLOOKUP(F224,'[2]01-97'!$B$2:$E$12247,4,0)</f>
        <v>1,75 евро за 1 кг</v>
      </c>
      <c r="W224" s="248">
        <f t="shared" si="29"/>
        <v>8.9671942999681562</v>
      </c>
      <c r="X224" s="117">
        <f t="shared" si="30"/>
        <v>1.7571962199860764</v>
      </c>
      <c r="Y224" s="239">
        <f t="shared" si="31"/>
        <v>0.77</v>
      </c>
      <c r="Z224" s="239">
        <f t="shared" si="32"/>
        <v>23.1</v>
      </c>
      <c r="AA224" s="64">
        <f t="shared" si="33"/>
        <v>0.36000000000000004</v>
      </c>
      <c r="AB224" s="241"/>
      <c r="AC224" s="241"/>
      <c r="AD224" s="241"/>
    </row>
    <row r="225" spans="1:30" s="93" customFormat="1" ht="51" x14ac:dyDescent="0.2">
      <c r="A225" s="113">
        <f>'VZOR 1'!A240</f>
        <v>224</v>
      </c>
      <c r="B225" s="113" t="str">
        <f>'VZOR 1'!B240</f>
        <v>Knitted sweaters Women 95% POLYESTER, 5% ELASTAN Кофта женская трикотажная 95% полиэстер, 5% эластан  размер: 46-50, обхват груди: 92-100, рост 165-175</v>
      </c>
      <c r="C225" s="113" t="str">
        <f>'VZOR 1'!C240</f>
        <v>___</v>
      </c>
      <c r="D225" s="113" t="str">
        <f>'VZOR 1'!D240</f>
        <v>COCOMORE</v>
      </c>
      <c r="E225" s="113" t="str">
        <f>'VZOR 1'!E240</f>
        <v>COCOMORE</v>
      </c>
      <c r="F225" s="113">
        <f>'VZOR 1'!F240</f>
        <v>6110309900</v>
      </c>
      <c r="G225" s="113" t="str">
        <f>'VZOR 1'!G240</f>
        <v>POLAND</v>
      </c>
      <c r="H225" s="113"/>
      <c r="I225" s="113"/>
      <c r="J225" s="113"/>
      <c r="K225" s="113" t="str">
        <f>'VZOR 1'!H240</f>
        <v>pcs</v>
      </c>
      <c r="L225" s="113">
        <f>'VZOR 1'!I240</f>
        <v>31</v>
      </c>
      <c r="M225" s="113">
        <f>'VZOR 1'!J240</f>
        <v>5.59</v>
      </c>
      <c r="N225" s="113">
        <f>'VZOR 1'!K240</f>
        <v>173.29</v>
      </c>
      <c r="O225" s="113">
        <f>'VZOR 1'!L240</f>
        <v>0.89982110912343471</v>
      </c>
      <c r="P225" s="113">
        <f>'VZOR 1'!M240</f>
        <v>0.56000000000000005</v>
      </c>
      <c r="Q225" s="113">
        <f>'VZOR 1'!N240</f>
        <v>17.36</v>
      </c>
      <c r="R225" s="113" t="str">
        <f>'VZOR 1'!O240</f>
        <v>package</v>
      </c>
      <c r="S225" s="113" t="str">
        <f>'VZOR 1'!P240</f>
        <v>part</v>
      </c>
      <c r="T225" s="113">
        <f>'VZOR 1'!Q240</f>
        <v>6.65</v>
      </c>
      <c r="U225" s="113">
        <f>'VZOR 1'!R240</f>
        <v>7</v>
      </c>
      <c r="V225" s="243" t="str">
        <f>VLOOKUP(F225,'[2]01-97'!$B$2:$E$12247,4,0)</f>
        <v>1,75 евро за 1 кг</v>
      </c>
      <c r="W225" s="248">
        <f t="shared" si="29"/>
        <v>12.554072019955418</v>
      </c>
      <c r="X225" s="117">
        <f t="shared" si="30"/>
        <v>2.4636289074545887</v>
      </c>
      <c r="Y225" s="239">
        <f t="shared" si="31"/>
        <v>1.04</v>
      </c>
      <c r="Z225" s="239">
        <f t="shared" si="32"/>
        <v>32.24</v>
      </c>
      <c r="AA225" s="64">
        <f t="shared" si="33"/>
        <v>0.48</v>
      </c>
      <c r="AB225" s="241"/>
      <c r="AC225" s="241"/>
      <c r="AD225" s="241"/>
    </row>
    <row r="226" spans="1:30" s="93" customFormat="1" ht="38.25" x14ac:dyDescent="0.2">
      <c r="A226" s="113">
        <f>'VZOR 1'!A241</f>
        <v>225</v>
      </c>
      <c r="B226" s="113" t="str">
        <f>'VZOR 1'!B241</f>
        <v>Knitted sweaters Women 100% POLYESTER Кофта женская трикотажная 100% полиэстер  размер: 46-50, обхват груди: 92-100, рост 165-175</v>
      </c>
      <c r="C226" s="113" t="str">
        <f>'VZOR 1'!C241</f>
        <v>___</v>
      </c>
      <c r="D226" s="113" t="str">
        <f>'VZOR 1'!D241</f>
        <v>ZIBI</v>
      </c>
      <c r="E226" s="113" t="str">
        <f>'VZOR 1'!E241</f>
        <v>ZIBI</v>
      </c>
      <c r="F226" s="113">
        <f>'VZOR 1'!F241</f>
        <v>6110309900</v>
      </c>
      <c r="G226" s="113" t="str">
        <f>'VZOR 1'!G241</f>
        <v>POLAND</v>
      </c>
      <c r="H226" s="113"/>
      <c r="I226" s="113"/>
      <c r="J226" s="113"/>
      <c r="K226" s="113" t="str">
        <f>'VZOR 1'!H241</f>
        <v>pcs</v>
      </c>
      <c r="L226" s="113">
        <f>'VZOR 1'!I241</f>
        <v>36</v>
      </c>
      <c r="M226" s="113">
        <f>'VZOR 1'!J241</f>
        <v>3.44</v>
      </c>
      <c r="N226" s="113">
        <f>'VZOR 1'!K241</f>
        <v>123.84</v>
      </c>
      <c r="O226" s="113">
        <f>'VZOR 1'!L241</f>
        <v>0.90116279069767447</v>
      </c>
      <c r="P226" s="113">
        <f>'VZOR 1'!M241</f>
        <v>0.34</v>
      </c>
      <c r="Q226" s="113">
        <f>'VZOR 1'!N241</f>
        <v>12.24</v>
      </c>
      <c r="R226" s="113" t="str">
        <f>'VZOR 1'!O241</f>
        <v>package</v>
      </c>
      <c r="S226" s="113" t="str">
        <f>'VZOR 1'!P241</f>
        <v>part</v>
      </c>
      <c r="T226" s="113">
        <f>'VZOR 1'!Q241</f>
        <v>4.75</v>
      </c>
      <c r="U226" s="113">
        <f>'VZOR 1'!R241</f>
        <v>5</v>
      </c>
      <c r="V226" s="243" t="str">
        <f>VLOOKUP(F226,'[2]01-97'!$B$2:$E$12247,4,0)</f>
        <v>1,75 евро за 1 кг</v>
      </c>
      <c r="W226" s="248">
        <f t="shared" si="29"/>
        <v>8.9671942999681562</v>
      </c>
      <c r="X226" s="117">
        <f t="shared" si="30"/>
        <v>1.7606082514811949</v>
      </c>
      <c r="Y226" s="239">
        <f t="shared" si="31"/>
        <v>0.64</v>
      </c>
      <c r="Z226" s="239">
        <f t="shared" si="32"/>
        <v>23.04</v>
      </c>
      <c r="AA226" s="64">
        <f t="shared" si="33"/>
        <v>0.3</v>
      </c>
      <c r="AB226" s="241"/>
      <c r="AC226" s="241"/>
      <c r="AD226" s="241"/>
    </row>
    <row r="227" spans="1:30" s="93" customFormat="1" ht="51" x14ac:dyDescent="0.2">
      <c r="A227" s="113">
        <f>'VZOR 1'!A242</f>
        <v>226</v>
      </c>
      <c r="B227" s="113" t="str">
        <f>'VZOR 1'!B242</f>
        <v>Knitted sweaters Women 50% POLYESTER, 50% VISCOSE Кофта женская трикотажная 50% полиэстер, 50% вискоза  размер: 46-50, обхват груди: 92-100, рост 165-175</v>
      </c>
      <c r="C227" s="113" t="str">
        <f>'VZOR 1'!C242</f>
        <v>___</v>
      </c>
      <c r="D227" s="113" t="str">
        <f>'VZOR 1'!D242</f>
        <v>ALEXANDRA</v>
      </c>
      <c r="E227" s="113" t="str">
        <f>'VZOR 1'!E242</f>
        <v>ALEXANDRA</v>
      </c>
      <c r="F227" s="113">
        <f>'VZOR 1'!F242</f>
        <v>6110309900</v>
      </c>
      <c r="G227" s="113" t="str">
        <f>'VZOR 1'!G242</f>
        <v>POLAND</v>
      </c>
      <c r="H227" s="113"/>
      <c r="I227" s="113"/>
      <c r="J227" s="113"/>
      <c r="K227" s="113" t="str">
        <f>'VZOR 1'!H242</f>
        <v>pcs</v>
      </c>
      <c r="L227" s="113">
        <f>'VZOR 1'!I242</f>
        <v>40</v>
      </c>
      <c r="M227" s="113">
        <f>'VZOR 1'!J242</f>
        <v>11.44</v>
      </c>
      <c r="N227" s="113">
        <f>'VZOR 1'!K242</f>
        <v>457.6</v>
      </c>
      <c r="O227" s="113">
        <f>'VZOR 1'!L242</f>
        <v>0.90034965034965031</v>
      </c>
      <c r="P227" s="113">
        <f>'VZOR 1'!M242</f>
        <v>1.1399999999999999</v>
      </c>
      <c r="Q227" s="113">
        <f>'VZOR 1'!N242</f>
        <v>45.6</v>
      </c>
      <c r="R227" s="113" t="str">
        <f>'VZOR 1'!O242</f>
        <v>package</v>
      </c>
      <c r="S227" s="113" t="str">
        <f>'VZOR 1'!P242</f>
        <v>part</v>
      </c>
      <c r="T227" s="113">
        <f>'VZOR 1'!Q242</f>
        <v>17.580000000000002</v>
      </c>
      <c r="U227" s="113">
        <f>'VZOR 1'!R242</f>
        <v>18.5</v>
      </c>
      <c r="V227" s="243" t="str">
        <f>VLOOKUP(F227,'[2]01-97'!$B$2:$E$12247,4,0)</f>
        <v>1,75 евро за 1 кг</v>
      </c>
      <c r="W227" s="248">
        <f t="shared" si="29"/>
        <v>33.188058061776879</v>
      </c>
      <c r="X227" s="117">
        <f t="shared" si="30"/>
        <v>6.5056067173594538</v>
      </c>
      <c r="Y227" s="239">
        <f t="shared" si="31"/>
        <v>2.13</v>
      </c>
      <c r="Z227" s="239">
        <f t="shared" si="32"/>
        <v>85.2</v>
      </c>
      <c r="AA227" s="64">
        <f t="shared" si="33"/>
        <v>0.99</v>
      </c>
      <c r="AB227" s="241"/>
      <c r="AC227" s="241"/>
      <c r="AD227" s="241"/>
    </row>
    <row r="228" spans="1:30" s="93" customFormat="1" ht="38.25" x14ac:dyDescent="0.2">
      <c r="A228" s="113">
        <f>'VZOR 1'!A243</f>
        <v>227</v>
      </c>
      <c r="B228" s="113" t="str">
        <f>'VZOR 1'!B243</f>
        <v>Knitted sweaters Women 100% POLYESTER Кофта женская трикотажная 100% полиэстер  размер: 46-50, обхват груди: 92-100, рост 165-175</v>
      </c>
      <c r="C228" s="113" t="str">
        <f>'VZOR 1'!C243</f>
        <v>___</v>
      </c>
      <c r="D228" s="113" t="str">
        <f>'VZOR 1'!D243</f>
        <v>BYOLALA</v>
      </c>
      <c r="E228" s="113" t="str">
        <f>'VZOR 1'!E243</f>
        <v>BYOLALA</v>
      </c>
      <c r="F228" s="113">
        <f>'VZOR 1'!F243</f>
        <v>6110309900</v>
      </c>
      <c r="G228" s="113" t="str">
        <f>'VZOR 1'!G243</f>
        <v>POLAND</v>
      </c>
      <c r="H228" s="113"/>
      <c r="I228" s="113"/>
      <c r="J228" s="113"/>
      <c r="K228" s="113" t="str">
        <f>'VZOR 1'!H243</f>
        <v>pcs</v>
      </c>
      <c r="L228" s="113">
        <f>'VZOR 1'!I243</f>
        <v>40</v>
      </c>
      <c r="M228" s="113">
        <f>'VZOR 1'!J243</f>
        <v>8.0399999999999991</v>
      </c>
      <c r="N228" s="113">
        <f>'VZOR 1'!K243</f>
        <v>321.60000000000002</v>
      </c>
      <c r="O228" s="113">
        <f>'VZOR 1'!L243</f>
        <v>0.90049751243781095</v>
      </c>
      <c r="P228" s="113">
        <f>'VZOR 1'!M243</f>
        <v>0.8</v>
      </c>
      <c r="Q228" s="113">
        <f>'VZOR 1'!N243</f>
        <v>32</v>
      </c>
      <c r="R228" s="113" t="str">
        <f>'VZOR 1'!O243</f>
        <v>package</v>
      </c>
      <c r="S228" s="113">
        <f>'VZOR 1'!P243</f>
        <v>1</v>
      </c>
      <c r="T228" s="113">
        <f>'VZOR 1'!Q243</f>
        <v>12.35</v>
      </c>
      <c r="U228" s="113">
        <f>'VZOR 1'!R243</f>
        <v>13</v>
      </c>
      <c r="V228" s="243" t="str">
        <f>VLOOKUP(F228,'[2]01-97'!$B$2:$E$12247,4,0)</f>
        <v>1,75 евро за 1 кг</v>
      </c>
      <c r="W228" s="248">
        <f t="shared" si="29"/>
        <v>23.314705179917205</v>
      </c>
      <c r="X228" s="117">
        <f t="shared" si="30"/>
        <v>4.5721222034589175</v>
      </c>
      <c r="Y228" s="239">
        <f t="shared" si="31"/>
        <v>1.5</v>
      </c>
      <c r="Z228" s="239">
        <f t="shared" si="32"/>
        <v>60</v>
      </c>
      <c r="AA228" s="64">
        <f t="shared" si="33"/>
        <v>0.7</v>
      </c>
      <c r="AB228" s="241"/>
      <c r="AC228" s="241"/>
      <c r="AD228" s="241"/>
    </row>
    <row r="229" spans="1:30" s="93" customFormat="1" ht="51" x14ac:dyDescent="0.2">
      <c r="A229" s="113">
        <f>'VZOR 1'!A244</f>
        <v>228</v>
      </c>
      <c r="B229" s="113" t="str">
        <f>'VZOR 1'!B244</f>
        <v>Knitted sweaters Women 95% VISCOSE, 5% ELASTAN Кофта женская трикотажная 95% вискоза, 5% эластан  размер: 46-50, обхват груди: 92-100, рост 165-175</v>
      </c>
      <c r="C229" s="113" t="str">
        <f>'VZOR 1'!C244</f>
        <v>___</v>
      </c>
      <c r="D229" s="113" t="str">
        <f>'VZOR 1'!D244</f>
        <v>DRUM</v>
      </c>
      <c r="E229" s="113" t="str">
        <f>'VZOR 1'!E244</f>
        <v>DRUM</v>
      </c>
      <c r="F229" s="113">
        <f>'VZOR 1'!F244</f>
        <v>6110309900</v>
      </c>
      <c r="G229" s="113" t="str">
        <f>'VZOR 1'!G244</f>
        <v>POLAND</v>
      </c>
      <c r="H229" s="113"/>
      <c r="I229" s="113"/>
      <c r="J229" s="113"/>
      <c r="K229" s="113" t="str">
        <f>'VZOR 1'!H244</f>
        <v>pcs</v>
      </c>
      <c r="L229" s="113">
        <f>'VZOR 1'!I244</f>
        <v>55</v>
      </c>
      <c r="M229" s="113">
        <f>'VZOR 1'!J244</f>
        <v>5.63</v>
      </c>
      <c r="N229" s="113">
        <f>'VZOR 1'!K244</f>
        <v>309.64999999999998</v>
      </c>
      <c r="O229" s="113">
        <f>'VZOR 1'!L244</f>
        <v>0.90053285968028418</v>
      </c>
      <c r="P229" s="113">
        <f>'VZOR 1'!M244</f>
        <v>0.56000000000000005</v>
      </c>
      <c r="Q229" s="113">
        <f>'VZOR 1'!N244</f>
        <v>30.8</v>
      </c>
      <c r="R229" s="113" t="str">
        <f>'VZOR 1'!O244</f>
        <v>package</v>
      </c>
      <c r="S229" s="113">
        <f>'VZOR 1'!P244</f>
        <v>1</v>
      </c>
      <c r="T229" s="113">
        <f>'VZOR 1'!Q244</f>
        <v>11.879999999999999</v>
      </c>
      <c r="U229" s="113">
        <f>'VZOR 1'!R244</f>
        <v>12.5</v>
      </c>
      <c r="V229" s="243" t="str">
        <f>VLOOKUP(F229,'[2]01-97'!$B$2:$E$12247,4,0)</f>
        <v>1,75 евро за 1 кг</v>
      </c>
      <c r="W229" s="248">
        <f t="shared" si="29"/>
        <v>22.42742490181509</v>
      </c>
      <c r="X229" s="117">
        <f t="shared" si="30"/>
        <v>4.4022314685978037</v>
      </c>
      <c r="Y229" s="239">
        <f t="shared" si="31"/>
        <v>1.05</v>
      </c>
      <c r="Z229" s="239">
        <f t="shared" si="32"/>
        <v>57.75</v>
      </c>
      <c r="AA229" s="64">
        <f t="shared" si="33"/>
        <v>0.49</v>
      </c>
      <c r="AB229" s="241"/>
      <c r="AC229" s="241"/>
      <c r="AD229" s="241"/>
    </row>
    <row r="230" spans="1:30" s="93" customFormat="1" ht="51" x14ac:dyDescent="0.2">
      <c r="A230" s="113">
        <f>'VZOR 1'!A245</f>
        <v>229</v>
      </c>
      <c r="B230" s="113" t="str">
        <f>'VZOR 1'!B245</f>
        <v>Women's knitted sweater 50% POLYESTER, 50% VISCOSE Свитер женский трикотажный 50% полиэстер, 50% вискоза  размер: 46-50, обхват груди: 92-100, рост 165-175</v>
      </c>
      <c r="C230" s="113" t="str">
        <f>'VZOR 1'!C245</f>
        <v>___</v>
      </c>
      <c r="D230" s="113" t="str">
        <f>'VZOR 1'!D245</f>
        <v>MARGO</v>
      </c>
      <c r="E230" s="113" t="str">
        <f>'VZOR 1'!E245</f>
        <v>MARGO</v>
      </c>
      <c r="F230" s="113">
        <f>'VZOR 1'!F245</f>
        <v>6110309900</v>
      </c>
      <c r="G230" s="113" t="str">
        <f>'VZOR 1'!G245</f>
        <v>POLAND</v>
      </c>
      <c r="H230" s="113"/>
      <c r="I230" s="113"/>
      <c r="J230" s="113"/>
      <c r="K230" s="113" t="str">
        <f>'VZOR 1'!H245</f>
        <v>pcs</v>
      </c>
      <c r="L230" s="113">
        <f>'VZOR 1'!I245</f>
        <v>55</v>
      </c>
      <c r="M230" s="113">
        <f>'VZOR 1'!J245</f>
        <v>20.55</v>
      </c>
      <c r="N230" s="113">
        <f>'VZOR 1'!K245</f>
        <v>1130.25</v>
      </c>
      <c r="O230" s="113">
        <f>'VZOR 1'!L245</f>
        <v>0.89975669099756694</v>
      </c>
      <c r="P230" s="113">
        <f>'VZOR 1'!M245</f>
        <v>2.06</v>
      </c>
      <c r="Q230" s="113">
        <f>'VZOR 1'!N245</f>
        <v>113.3</v>
      </c>
      <c r="R230" s="113" t="str">
        <f>'VZOR 1'!O245</f>
        <v>package</v>
      </c>
      <c r="S230" s="113">
        <f>'VZOR 1'!P245</f>
        <v>1</v>
      </c>
      <c r="T230" s="113">
        <f>'VZOR 1'!Q245</f>
        <v>43.419999999999995</v>
      </c>
      <c r="U230" s="113">
        <f>'VZOR 1'!R245</f>
        <v>45.7</v>
      </c>
      <c r="V230" s="243" t="str">
        <f>VLOOKUP(F230,'[2]01-97'!$B$2:$E$12247,4,0)</f>
        <v>1,75 евро за 1 кг</v>
      </c>
      <c r="W230" s="248">
        <f t="shared" si="29"/>
        <v>81.969595053603641</v>
      </c>
      <c r="X230" s="117">
        <f t="shared" si="30"/>
        <v>16.068535822324133</v>
      </c>
      <c r="Y230" s="239">
        <f t="shared" si="31"/>
        <v>3.84</v>
      </c>
      <c r="Z230" s="239">
        <f t="shared" si="32"/>
        <v>211.2</v>
      </c>
      <c r="AA230" s="64">
        <f t="shared" si="33"/>
        <v>1.7799999999999998</v>
      </c>
      <c r="AB230" s="241"/>
      <c r="AC230" s="241"/>
      <c r="AD230" s="241"/>
    </row>
    <row r="231" spans="1:30" s="93" customFormat="1" ht="38.25" x14ac:dyDescent="0.2">
      <c r="A231" s="113">
        <f>'VZOR 1'!A246</f>
        <v>230</v>
      </c>
      <c r="B231" s="113" t="str">
        <f>'VZOR 1'!B246</f>
        <v>Tunic women's knitting 75% VISCOSE, 25% LYON Туника женская трикотажная 75% вискоза, 25% лен  размер: 46-50, обхват груди: 92-100, рост 165-175</v>
      </c>
      <c r="C231" s="113" t="str">
        <f>'VZOR 1'!C246</f>
        <v>___</v>
      </c>
      <c r="D231" s="113" t="str">
        <f>'VZOR 1'!D246</f>
        <v>MISS STYLE</v>
      </c>
      <c r="E231" s="113" t="str">
        <f>'VZOR 1'!E246</f>
        <v>MISS STYLE</v>
      </c>
      <c r="F231" s="113">
        <f>'VZOR 1'!F246</f>
        <v>6110309900</v>
      </c>
      <c r="G231" s="113" t="str">
        <f>'VZOR 1'!G246</f>
        <v>POLAND</v>
      </c>
      <c r="H231" s="113"/>
      <c r="I231" s="113"/>
      <c r="J231" s="113"/>
      <c r="K231" s="113" t="str">
        <f>'VZOR 1'!H246</f>
        <v>pcs</v>
      </c>
      <c r="L231" s="113">
        <f>'VZOR 1'!I246</f>
        <v>64</v>
      </c>
      <c r="M231" s="113">
        <f>'VZOR 1'!J246</f>
        <v>7.34</v>
      </c>
      <c r="N231" s="113">
        <f>'VZOR 1'!K246</f>
        <v>469.76</v>
      </c>
      <c r="O231" s="113">
        <f>'VZOR 1'!L246</f>
        <v>0.90054495912806543</v>
      </c>
      <c r="P231" s="113">
        <f>'VZOR 1'!M246</f>
        <v>0.73</v>
      </c>
      <c r="Q231" s="113">
        <f>'VZOR 1'!N246</f>
        <v>46.72</v>
      </c>
      <c r="R231" s="113" t="str">
        <f>'VZOR 1'!O246</f>
        <v>package</v>
      </c>
      <c r="S231" s="113">
        <f>'VZOR 1'!P246</f>
        <v>1</v>
      </c>
      <c r="T231" s="113">
        <f>'VZOR 1'!Q246</f>
        <v>18.05</v>
      </c>
      <c r="U231" s="113">
        <f>'VZOR 1'!R246</f>
        <v>19</v>
      </c>
      <c r="V231" s="243" t="str">
        <f>VLOOKUP(F231,'[2]01-97'!$B$2:$E$12247,4,0)</f>
        <v>1,75 евро за 1 кг</v>
      </c>
      <c r="W231" s="248">
        <f t="shared" si="29"/>
        <v>34.075338339878989</v>
      </c>
      <c r="X231" s="117">
        <f t="shared" si="30"/>
        <v>6.6784829797787966</v>
      </c>
      <c r="Y231" s="239">
        <f t="shared" si="31"/>
        <v>1.37</v>
      </c>
      <c r="Z231" s="239">
        <f t="shared" si="32"/>
        <v>87.68</v>
      </c>
      <c r="AA231" s="64">
        <f t="shared" si="33"/>
        <v>0.64000000000000012</v>
      </c>
      <c r="AB231" s="241"/>
      <c r="AC231" s="241"/>
      <c r="AD231" s="241"/>
    </row>
    <row r="232" spans="1:30" s="93" customFormat="1" ht="51" x14ac:dyDescent="0.2">
      <c r="A232" s="113">
        <f>'VZOR 1'!A247</f>
        <v>231</v>
      </c>
      <c r="B232" s="113" t="str">
        <f>'VZOR 1'!B247</f>
        <v>Knitted sweaters Women 5% ELASTAN, 95% VISCOSE Кофта женская трикотажная 5% эластан, 95% вискоза  размер: 46-50, обхват груди: 92-100, рост 165-175</v>
      </c>
      <c r="C232" s="113" t="str">
        <f>'VZOR 1'!C247</f>
        <v>___</v>
      </c>
      <c r="D232" s="113" t="str">
        <f>'VZOR 1'!D247</f>
        <v>S-MAX</v>
      </c>
      <c r="E232" s="113" t="str">
        <f>'VZOR 1'!E247</f>
        <v>S-MAX</v>
      </c>
      <c r="F232" s="113">
        <f>'VZOR 1'!F247</f>
        <v>6110309900</v>
      </c>
      <c r="G232" s="113" t="str">
        <f>'VZOR 1'!G247</f>
        <v>POLAND</v>
      </c>
      <c r="H232" s="113"/>
      <c r="I232" s="113"/>
      <c r="J232" s="113"/>
      <c r="K232" s="113" t="str">
        <f>'VZOR 1'!H247</f>
        <v>pcs</v>
      </c>
      <c r="L232" s="113">
        <f>'VZOR 1'!I247</f>
        <v>80</v>
      </c>
      <c r="M232" s="113">
        <f>'VZOR 1'!J247</f>
        <v>8.26</v>
      </c>
      <c r="N232" s="113">
        <f>'VZOR 1'!K247</f>
        <v>660.8</v>
      </c>
      <c r="O232" s="113">
        <f>'VZOR 1'!L247</f>
        <v>0.8995157384987893</v>
      </c>
      <c r="P232" s="113">
        <f>'VZOR 1'!M247</f>
        <v>0.83</v>
      </c>
      <c r="Q232" s="113">
        <f>'VZOR 1'!N247</f>
        <v>66.400000000000006</v>
      </c>
      <c r="R232" s="113" t="str">
        <f>'VZOR 1'!O247</f>
        <v>package</v>
      </c>
      <c r="S232" s="113">
        <f>'VZOR 1'!P247</f>
        <v>1</v>
      </c>
      <c r="T232" s="113">
        <f>'VZOR 1'!Q247</f>
        <v>25.37</v>
      </c>
      <c r="U232" s="113">
        <f>'VZOR 1'!R247</f>
        <v>26.7</v>
      </c>
      <c r="V232" s="243" t="str">
        <f>VLOOKUP(F232,'[2]01-97'!$B$2:$E$12247,4,0)</f>
        <v>1,75 евро за 1 кг</v>
      </c>
      <c r="W232" s="248">
        <f t="shared" si="29"/>
        <v>47.894256713724658</v>
      </c>
      <c r="X232" s="117">
        <f t="shared" si="30"/>
        <v>9.3944600498931976</v>
      </c>
      <c r="Y232" s="239">
        <f t="shared" si="31"/>
        <v>1.55</v>
      </c>
      <c r="Z232" s="239">
        <f t="shared" si="32"/>
        <v>124</v>
      </c>
      <c r="AA232" s="64">
        <f t="shared" si="33"/>
        <v>0.72000000000000008</v>
      </c>
      <c r="AB232" s="241"/>
      <c r="AC232" s="241"/>
      <c r="AD232" s="241"/>
    </row>
    <row r="233" spans="1:30" s="93" customFormat="1" ht="51" x14ac:dyDescent="0.2">
      <c r="A233" s="113">
        <f>'VZOR 1'!A248</f>
        <v>232</v>
      </c>
      <c r="B233" s="113" t="str">
        <f>'VZOR 1'!B248</f>
        <v>Knitted sweaters Women 95% VISCOSE, 5% ELASTAN Кофта женская трикотажная 95% вискоза, 5% эластан  размер: 46-50, обхват груди: 92-100, рост 165-175</v>
      </c>
      <c r="C233" s="113" t="str">
        <f>'VZOR 1'!C248</f>
        <v>___</v>
      </c>
      <c r="D233" s="113" t="str">
        <f>'VZOR 1'!D248</f>
        <v>ZIBI</v>
      </c>
      <c r="E233" s="113" t="str">
        <f>'VZOR 1'!E248</f>
        <v>ZIBI</v>
      </c>
      <c r="F233" s="113">
        <f>'VZOR 1'!F248</f>
        <v>6110309900</v>
      </c>
      <c r="G233" s="113" t="str">
        <f>'VZOR 1'!G248</f>
        <v>POLAND</v>
      </c>
      <c r="H233" s="113"/>
      <c r="I233" s="113"/>
      <c r="J233" s="113"/>
      <c r="K233" s="113" t="str">
        <f>'VZOR 1'!H248</f>
        <v>pcs</v>
      </c>
      <c r="L233" s="113">
        <f>'VZOR 1'!I248</f>
        <v>100</v>
      </c>
      <c r="M233" s="113">
        <f>'VZOR 1'!J248</f>
        <v>7.92</v>
      </c>
      <c r="N233" s="113">
        <f>'VZOR 1'!K248</f>
        <v>792</v>
      </c>
      <c r="O233" s="113">
        <f>'VZOR 1'!L248</f>
        <v>0.9002525252525253</v>
      </c>
      <c r="P233" s="113">
        <f>'VZOR 1'!M248</f>
        <v>0.79</v>
      </c>
      <c r="Q233" s="113">
        <f>'VZOR 1'!N248</f>
        <v>79</v>
      </c>
      <c r="R233" s="113" t="str">
        <f>'VZOR 1'!O248</f>
        <v>package</v>
      </c>
      <c r="S233" s="113">
        <f>'VZOR 1'!P248</f>
        <v>1</v>
      </c>
      <c r="T233" s="113">
        <f>'VZOR 1'!Q248</f>
        <v>30.4</v>
      </c>
      <c r="U233" s="113">
        <f>'VZOR 1'!R248</f>
        <v>32</v>
      </c>
      <c r="V233" s="243" t="str">
        <f>VLOOKUP(F233,'[2]01-97'!$B$2:$E$12247,4,0)</f>
        <v>1,75 евро за 1 кг</v>
      </c>
      <c r="W233" s="248">
        <f t="shared" si="29"/>
        <v>57.390043519796194</v>
      </c>
      <c r="X233" s="117">
        <f t="shared" si="30"/>
        <v>11.259703933891362</v>
      </c>
      <c r="Y233" s="239">
        <f t="shared" si="31"/>
        <v>1.48</v>
      </c>
      <c r="Z233" s="239">
        <f t="shared" si="32"/>
        <v>148</v>
      </c>
      <c r="AA233" s="64">
        <f t="shared" si="33"/>
        <v>0.69</v>
      </c>
      <c r="AB233" s="241"/>
      <c r="AC233" s="241"/>
      <c r="AD233" s="241"/>
    </row>
    <row r="234" spans="1:30" s="93" customFormat="1" ht="51" x14ac:dyDescent="0.2">
      <c r="A234" s="113">
        <f>'VZOR 1'!A249</f>
        <v>233</v>
      </c>
      <c r="B234" s="113" t="str">
        <f>'VZOR 1'!B249</f>
        <v>Knitted sweaters Women 95% VISCOSE, 5% ELASTAN Кофта женская трикотажная 95% вискоза, 5% эластан  размер: 46-50, обхват груди: 92-100, рост 165-175</v>
      </c>
      <c r="C234" s="113" t="str">
        <f>'VZOR 1'!C249</f>
        <v>___</v>
      </c>
      <c r="D234" s="113" t="str">
        <f>'VZOR 1'!D249</f>
        <v>JOLEX</v>
      </c>
      <c r="E234" s="113" t="str">
        <f>'VZOR 1'!E249</f>
        <v>JOLEX</v>
      </c>
      <c r="F234" s="113">
        <f>'VZOR 1'!F249</f>
        <v>6110309900</v>
      </c>
      <c r="G234" s="113" t="str">
        <f>'VZOR 1'!G249</f>
        <v>POLAND</v>
      </c>
      <c r="H234" s="113"/>
      <c r="I234" s="113"/>
      <c r="J234" s="113"/>
      <c r="K234" s="113" t="str">
        <f>'VZOR 1'!H249</f>
        <v>pcs</v>
      </c>
      <c r="L234" s="113">
        <f>'VZOR 1'!I249</f>
        <v>150</v>
      </c>
      <c r="M234" s="113">
        <f>'VZOR 1'!J249</f>
        <v>8.8699999999999992</v>
      </c>
      <c r="N234" s="113">
        <f>'VZOR 1'!K249</f>
        <v>1330.5</v>
      </c>
      <c r="O234" s="113">
        <f>'VZOR 1'!L249</f>
        <v>0.89966178128523111</v>
      </c>
      <c r="P234" s="113">
        <f>'VZOR 1'!M249</f>
        <v>0.89</v>
      </c>
      <c r="Q234" s="113">
        <f>'VZOR 1'!N249</f>
        <v>133.5</v>
      </c>
      <c r="R234" s="113" t="str">
        <f>'VZOR 1'!O249</f>
        <v>package</v>
      </c>
      <c r="S234" s="113">
        <f>'VZOR 1'!P249</f>
        <v>1</v>
      </c>
      <c r="T234" s="113">
        <f>'VZOR 1'!Q249</f>
        <v>51.11</v>
      </c>
      <c r="U234" s="113">
        <f>'VZOR 1'!R249</f>
        <v>53.8</v>
      </c>
      <c r="V234" s="243" t="str">
        <f>VLOOKUP(F234,'[2]01-97'!$B$2:$E$12247,4,0)</f>
        <v>1,75 евро за 1 кг</v>
      </c>
      <c r="W234" s="248">
        <f t="shared" si="29"/>
        <v>96.487010667657344</v>
      </c>
      <c r="X234" s="117">
        <f t="shared" si="30"/>
        <v>18.91544960106371</v>
      </c>
      <c r="Y234" s="239">
        <f t="shared" si="31"/>
        <v>1.66</v>
      </c>
      <c r="Z234" s="239">
        <f t="shared" si="32"/>
        <v>249</v>
      </c>
      <c r="AA234" s="64">
        <f t="shared" si="33"/>
        <v>0.76999999999999991</v>
      </c>
      <c r="AB234" s="241"/>
      <c r="AC234" s="241"/>
      <c r="AD234" s="241"/>
    </row>
    <row r="235" spans="1:30" s="93" customFormat="1" ht="38.25" x14ac:dyDescent="0.2">
      <c r="A235" s="113">
        <f>'VZOR 1'!A250</f>
        <v>234</v>
      </c>
      <c r="B235" s="113" t="str">
        <f>'VZOR 1'!B250</f>
        <v>Knitted sweaters Women 100% POLYESTER Кофта женская трикотажная 100% полиэстер  размер: 46-50, обхват груди: 92-100, рост 165-175</v>
      </c>
      <c r="C235" s="113" t="str">
        <f>'VZOR 1'!C250</f>
        <v>___</v>
      </c>
      <c r="D235" s="113" t="str">
        <f>'VZOR 1'!D250</f>
        <v>BOJA</v>
      </c>
      <c r="E235" s="113" t="str">
        <f>'VZOR 1'!E250</f>
        <v>BOJA</v>
      </c>
      <c r="F235" s="113">
        <f>'VZOR 1'!F250</f>
        <v>6110309900</v>
      </c>
      <c r="G235" s="113" t="str">
        <f>'VZOR 1'!G250</f>
        <v>POLAND</v>
      </c>
      <c r="H235" s="113"/>
      <c r="I235" s="113"/>
      <c r="J235" s="113"/>
      <c r="K235" s="113" t="str">
        <f>'VZOR 1'!H250</f>
        <v>pcs</v>
      </c>
      <c r="L235" s="113">
        <f>'VZOR 1'!I250</f>
        <v>156</v>
      </c>
      <c r="M235" s="113">
        <f>'VZOR 1'!J250</f>
        <v>3.9699999999999998</v>
      </c>
      <c r="N235" s="113">
        <f>'VZOR 1'!K250</f>
        <v>619.32000000000005</v>
      </c>
      <c r="O235" s="113">
        <f>'VZOR 1'!L250</f>
        <v>0.89924433249370272</v>
      </c>
      <c r="P235" s="113">
        <f>'VZOR 1'!M250</f>
        <v>0.4</v>
      </c>
      <c r="Q235" s="113">
        <f>'VZOR 1'!N250</f>
        <v>62.4</v>
      </c>
      <c r="R235" s="113" t="str">
        <f>'VZOR 1'!O250</f>
        <v>package</v>
      </c>
      <c r="S235" s="113">
        <f>'VZOR 1'!P250</f>
        <v>1</v>
      </c>
      <c r="T235" s="113">
        <f>'VZOR 1'!Q250</f>
        <v>23.75</v>
      </c>
      <c r="U235" s="113">
        <f>'VZOR 1'!R250</f>
        <v>25</v>
      </c>
      <c r="V235" s="243" t="str">
        <f>VLOOKUP(F235,'[2]01-97'!$B$2:$E$12247,4,0)</f>
        <v>1,75 евро за 1 кг</v>
      </c>
      <c r="W235" s="248">
        <f t="shared" si="29"/>
        <v>44.835971499840774</v>
      </c>
      <c r="X235" s="117">
        <f t="shared" si="30"/>
        <v>8.8047472731535343</v>
      </c>
      <c r="Y235" s="239">
        <f t="shared" si="31"/>
        <v>0.74</v>
      </c>
      <c r="Z235" s="239">
        <f t="shared" si="32"/>
        <v>115.44</v>
      </c>
      <c r="AA235" s="64">
        <f t="shared" si="33"/>
        <v>0.33999999999999997</v>
      </c>
      <c r="AB235" s="241"/>
      <c r="AC235" s="241"/>
      <c r="AD235" s="241"/>
    </row>
    <row r="236" spans="1:30" s="93" customFormat="1" ht="51" x14ac:dyDescent="0.2">
      <c r="A236" s="113">
        <f>'VZOR 1'!A251</f>
        <v>235</v>
      </c>
      <c r="B236" s="113" t="str">
        <f>'VZOR 1'!B251</f>
        <v>Knitted sweaters Women 95% VISCOSE, 5% ELASTAN Кофта женская трикотажная 95% вискоза, 5% эластан  размер: 46-50, обхват груди: 92-100, рост 165-175</v>
      </c>
      <c r="C236" s="113" t="str">
        <f>'VZOR 1'!C251</f>
        <v>___</v>
      </c>
      <c r="D236" s="113" t="str">
        <f>'VZOR 1'!D251</f>
        <v>IMPRESIA</v>
      </c>
      <c r="E236" s="113" t="str">
        <f>'VZOR 1'!E251</f>
        <v>IMPRESIA</v>
      </c>
      <c r="F236" s="113">
        <f>'VZOR 1'!F251</f>
        <v>6110309900</v>
      </c>
      <c r="G236" s="113" t="str">
        <f>'VZOR 1'!G251</f>
        <v>POLAND</v>
      </c>
      <c r="H236" s="113"/>
      <c r="I236" s="113"/>
      <c r="J236" s="113"/>
      <c r="K236" s="113" t="str">
        <f>'VZOR 1'!H251</f>
        <v>pcs</v>
      </c>
      <c r="L236" s="113">
        <f>'VZOR 1'!I251</f>
        <v>185</v>
      </c>
      <c r="M236" s="113">
        <f>'VZOR 1'!J251</f>
        <v>4.54</v>
      </c>
      <c r="N236" s="113">
        <f>'VZOR 1'!K251</f>
        <v>839.9</v>
      </c>
      <c r="O236" s="113">
        <f>'VZOR 1'!L251</f>
        <v>0.90088105726872247</v>
      </c>
      <c r="P236" s="113">
        <f>'VZOR 1'!M251</f>
        <v>0.45</v>
      </c>
      <c r="Q236" s="113">
        <f>'VZOR 1'!N251</f>
        <v>83.25</v>
      </c>
      <c r="R236" s="113" t="str">
        <f>'VZOR 1'!O251</f>
        <v>package</v>
      </c>
      <c r="S236" s="113">
        <f>'VZOR 1'!P251</f>
        <v>1</v>
      </c>
      <c r="T236" s="113">
        <f>'VZOR 1'!Q251</f>
        <v>32.21</v>
      </c>
      <c r="U236" s="113">
        <f>'VZOR 1'!R251</f>
        <v>33.9</v>
      </c>
      <c r="V236" s="243" t="str">
        <f>VLOOKUP(F236,'[2]01-97'!$B$2:$E$12247,4,0)</f>
        <v>1,75 евро за 1 кг</v>
      </c>
      <c r="W236" s="248">
        <f t="shared" si="29"/>
        <v>60.807016505678796</v>
      </c>
      <c r="X236" s="117">
        <f t="shared" si="30"/>
        <v>11.940688553125449</v>
      </c>
      <c r="Y236" s="239">
        <f t="shared" si="31"/>
        <v>0.84</v>
      </c>
      <c r="Z236" s="239">
        <f t="shared" si="32"/>
        <v>155.4</v>
      </c>
      <c r="AA236" s="64">
        <f t="shared" si="33"/>
        <v>0.38999999999999996</v>
      </c>
      <c r="AB236" s="241"/>
      <c r="AC236" s="241"/>
      <c r="AD236" s="241"/>
    </row>
    <row r="237" spans="1:30" s="93" customFormat="1" ht="51" x14ac:dyDescent="0.2">
      <c r="A237" s="113">
        <f>'VZOR 1'!A252</f>
        <v>236</v>
      </c>
      <c r="B237" s="113" t="str">
        <f>'VZOR 1'!B252</f>
        <v>Knitted sweaters Women 5% ELASTAN, 95% VISCOSE Кофта женская трикотажная 5% эластан, 95% вискоза  размер: 46-50, обхват груди: 92-100, рост 165-175</v>
      </c>
      <c r="C237" s="113" t="str">
        <f>'VZOR 1'!C252</f>
        <v>___</v>
      </c>
      <c r="D237" s="113" t="str">
        <f>'VZOR 1'!D252</f>
        <v>MAXIM</v>
      </c>
      <c r="E237" s="113" t="str">
        <f>'VZOR 1'!E252</f>
        <v>MAXIM</v>
      </c>
      <c r="F237" s="113">
        <f>'VZOR 1'!F252</f>
        <v>6110309900</v>
      </c>
      <c r="G237" s="113" t="str">
        <f>'VZOR 1'!G252</f>
        <v>POLAND</v>
      </c>
      <c r="H237" s="113"/>
      <c r="I237" s="113"/>
      <c r="J237" s="113"/>
      <c r="K237" s="113" t="str">
        <f>'VZOR 1'!H252</f>
        <v>pcs</v>
      </c>
      <c r="L237" s="113">
        <f>'VZOR 1'!I252</f>
        <v>195</v>
      </c>
      <c r="M237" s="113">
        <f>'VZOR 1'!J252</f>
        <v>3.86</v>
      </c>
      <c r="N237" s="113">
        <f>'VZOR 1'!K252</f>
        <v>752.7</v>
      </c>
      <c r="O237" s="113">
        <f>'VZOR 1'!L252</f>
        <v>0.89896373056994816</v>
      </c>
      <c r="P237" s="113">
        <f>'VZOR 1'!M252</f>
        <v>0.39</v>
      </c>
      <c r="Q237" s="113">
        <f>'VZOR 1'!N252</f>
        <v>76.05</v>
      </c>
      <c r="R237" s="113" t="str">
        <f>'VZOR 1'!O252</f>
        <v>package</v>
      </c>
      <c r="S237" s="113">
        <f>'VZOR 1'!P252</f>
        <v>1</v>
      </c>
      <c r="T237" s="113">
        <f>'VZOR 1'!Q252</f>
        <v>28.88</v>
      </c>
      <c r="U237" s="113">
        <f>'VZOR 1'!R252</f>
        <v>30.4</v>
      </c>
      <c r="V237" s="243" t="str">
        <f>VLOOKUP(F237,'[2]01-97'!$B$2:$E$12247,4,0)</f>
        <v>1,75 евро за 1 кг</v>
      </c>
      <c r="W237" s="248">
        <f t="shared" si="29"/>
        <v>54.520541343806386</v>
      </c>
      <c r="X237" s="117">
        <f t="shared" si="30"/>
        <v>10.700983776565693</v>
      </c>
      <c r="Y237" s="239">
        <f t="shared" si="31"/>
        <v>0.72</v>
      </c>
      <c r="Z237" s="239">
        <f t="shared" si="32"/>
        <v>140.4</v>
      </c>
      <c r="AA237" s="64">
        <f t="shared" si="33"/>
        <v>0.32999999999999996</v>
      </c>
      <c r="AB237" s="241"/>
      <c r="AC237" s="241"/>
      <c r="AD237" s="241"/>
    </row>
    <row r="238" spans="1:30" s="93" customFormat="1" ht="51" x14ac:dyDescent="0.2">
      <c r="A238" s="113">
        <f>'VZOR 1'!A253</f>
        <v>237</v>
      </c>
      <c r="B238" s="113" t="str">
        <f>'VZOR 1'!B253</f>
        <v>Knitted sweaters Women 5% ELASTAN, 95% VISCOSE Кофта женская трикотажная 5% эластан, 95% вискоза  размер: 46-50, обхват груди: 92-100, рост 165-175</v>
      </c>
      <c r="C238" s="113" t="str">
        <f>'VZOR 1'!C253</f>
        <v>___</v>
      </c>
      <c r="D238" s="113" t="str">
        <f>'VZOR 1'!D253</f>
        <v>KOPKA</v>
      </c>
      <c r="E238" s="113" t="str">
        <f>'VZOR 1'!E253</f>
        <v>KOPKA</v>
      </c>
      <c r="F238" s="113">
        <f>'VZOR 1'!F253</f>
        <v>6110309900</v>
      </c>
      <c r="G238" s="113" t="str">
        <f>'VZOR 1'!G253</f>
        <v>POLAND</v>
      </c>
      <c r="H238" s="113"/>
      <c r="I238" s="113"/>
      <c r="J238" s="113"/>
      <c r="K238" s="113" t="str">
        <f>'VZOR 1'!H253</f>
        <v>pcs</v>
      </c>
      <c r="L238" s="113">
        <f>'VZOR 1'!I253</f>
        <v>220</v>
      </c>
      <c r="M238" s="113">
        <f>'VZOR 1'!J253</f>
        <v>4.1099999999999994</v>
      </c>
      <c r="N238" s="113">
        <f>'VZOR 1'!K253</f>
        <v>904.2</v>
      </c>
      <c r="O238" s="113">
        <f>'VZOR 1'!L253</f>
        <v>0.9002433090024331</v>
      </c>
      <c r="P238" s="113">
        <f>'VZOR 1'!M253</f>
        <v>0.41</v>
      </c>
      <c r="Q238" s="113">
        <f>'VZOR 1'!N253</f>
        <v>90.2</v>
      </c>
      <c r="R238" s="113" t="str">
        <f>'VZOR 1'!O253</f>
        <v>package</v>
      </c>
      <c r="S238" s="113">
        <f>'VZOR 1'!P253</f>
        <v>1</v>
      </c>
      <c r="T238" s="113">
        <f>'VZOR 1'!Q253</f>
        <v>34.68</v>
      </c>
      <c r="U238" s="113">
        <f>'VZOR 1'!R253</f>
        <v>36.5</v>
      </c>
      <c r="V238" s="243" t="str">
        <f>VLOOKUP(F238,'[2]01-97'!$B$2:$E$12247,4,0)</f>
        <v>1,75 евро за 1 кг</v>
      </c>
      <c r="W238" s="248">
        <f t="shared" si="29"/>
        <v>65.469957541662239</v>
      </c>
      <c r="X238" s="117">
        <f t="shared" si="30"/>
        <v>12.854828657859306</v>
      </c>
      <c r="Y238" s="239">
        <f t="shared" si="31"/>
        <v>0.77</v>
      </c>
      <c r="Z238" s="239">
        <f t="shared" si="32"/>
        <v>169.4</v>
      </c>
      <c r="AA238" s="64">
        <f t="shared" si="33"/>
        <v>0.36000000000000004</v>
      </c>
      <c r="AB238" s="241"/>
      <c r="AC238" s="241"/>
      <c r="AD238" s="241"/>
    </row>
    <row r="239" spans="1:30" s="93" customFormat="1" ht="38.25" x14ac:dyDescent="0.2">
      <c r="A239" s="113">
        <f>'VZOR 1'!A254</f>
        <v>238</v>
      </c>
      <c r="B239" s="113" t="str">
        <f>'VZOR 1'!B254</f>
        <v>Knitted sweaters Women 50% COTTON, 50% LINEN Кофта женская трикотажная 50% хлопок, 50% лен  размер: 46-50, обхват груди: 92-100, рост 165-175</v>
      </c>
      <c r="C239" s="113" t="str">
        <f>'VZOR 1'!C254</f>
        <v>___</v>
      </c>
      <c r="D239" s="113" t="str">
        <f>'VZOR 1'!D254</f>
        <v>MH</v>
      </c>
      <c r="E239" s="113" t="str">
        <f>'VZOR 1'!E254</f>
        <v>MH</v>
      </c>
      <c r="F239" s="113">
        <f>'VZOR 1'!F254</f>
        <v>6110901000</v>
      </c>
      <c r="G239" s="113" t="str">
        <f>'VZOR 1'!G254</f>
        <v>POLAND</v>
      </c>
      <c r="H239" s="113"/>
      <c r="I239" s="113"/>
      <c r="J239" s="113"/>
      <c r="K239" s="113" t="str">
        <f>'VZOR 1'!H254</f>
        <v>pcs</v>
      </c>
      <c r="L239" s="113">
        <f>'VZOR 1'!I254</f>
        <v>40</v>
      </c>
      <c r="M239" s="113">
        <f>'VZOR 1'!J254</f>
        <v>0.38</v>
      </c>
      <c r="N239" s="113">
        <f>'VZOR 1'!K254</f>
        <v>15.2</v>
      </c>
      <c r="O239" s="113">
        <f>'VZOR 1'!L254</f>
        <v>0.89473684210526316</v>
      </c>
      <c r="P239" s="113">
        <f>'VZOR 1'!M254</f>
        <v>0.04</v>
      </c>
      <c r="Q239" s="113">
        <f>'VZOR 1'!N254</f>
        <v>1.6</v>
      </c>
      <c r="R239" s="113" t="str">
        <f>'VZOR 1'!O254</f>
        <v>package</v>
      </c>
      <c r="S239" s="113">
        <f>'VZOR 1'!P254</f>
        <v>1</v>
      </c>
      <c r="T239" s="113">
        <f>'VZOR 1'!Q254</f>
        <v>7.03</v>
      </c>
      <c r="U239" s="113">
        <f>'VZOR 1'!R254</f>
        <v>7.4</v>
      </c>
      <c r="V239" s="243" t="str">
        <f>VLOOKUP(F239,'[2]01-97'!$B$2:$E$12247,4,0)</f>
        <v>1,75 евро за 1 кг</v>
      </c>
      <c r="W239" s="248">
        <f t="shared" si="29"/>
        <v>13.27144756395287</v>
      </c>
      <c r="X239" s="117">
        <f t="shared" si="30"/>
        <v>0.21609532802417766</v>
      </c>
      <c r="Y239" s="239">
        <f t="shared" si="31"/>
        <v>0.38</v>
      </c>
      <c r="Z239" s="239">
        <f t="shared" si="32"/>
        <v>15.2</v>
      </c>
      <c r="AA239" s="64">
        <f t="shared" si="33"/>
        <v>0.34</v>
      </c>
      <c r="AB239" s="241"/>
      <c r="AC239" s="241"/>
      <c r="AD239" s="241"/>
    </row>
    <row r="240" spans="1:30" s="93" customFormat="1" ht="51" x14ac:dyDescent="0.2">
      <c r="A240" s="113">
        <f>'VZOR 1'!A255</f>
        <v>239</v>
      </c>
      <c r="B240" s="113" t="str">
        <f>'VZOR 1'!B255</f>
        <v>Coat female 100% COTTON Пальто женское 100% хлопок  размер: 46, обхват груди: 92, рост 165</v>
      </c>
      <c r="C240" s="113" t="str">
        <f>'VZOR 1'!C255</f>
        <v>___</v>
      </c>
      <c r="D240" s="113" t="str">
        <f>'VZOR 1'!D255</f>
        <v>JAZ</v>
      </c>
      <c r="E240" s="113" t="str">
        <f>'VZOR 1'!E255</f>
        <v>JAZ</v>
      </c>
      <c r="F240" s="113">
        <f>'VZOR 1'!F255</f>
        <v>6202121000</v>
      </c>
      <c r="G240" s="113" t="str">
        <f>'VZOR 1'!G255</f>
        <v>POLAND</v>
      </c>
      <c r="H240" s="113"/>
      <c r="I240" s="113"/>
      <c r="J240" s="113"/>
      <c r="K240" s="113" t="str">
        <f>'VZOR 1'!H255</f>
        <v>pcs</v>
      </c>
      <c r="L240" s="113">
        <f>'VZOR 1'!I255</f>
        <v>1</v>
      </c>
      <c r="M240" s="113">
        <f>'VZOR 1'!J255</f>
        <v>9.129999999999999</v>
      </c>
      <c r="N240" s="113">
        <f>'VZOR 1'!K255</f>
        <v>9.1300000000000008</v>
      </c>
      <c r="O240" s="113">
        <f>'VZOR 1'!L255</f>
        <v>0.90032858707557506</v>
      </c>
      <c r="P240" s="113">
        <f>'VZOR 1'!M255</f>
        <v>0.91</v>
      </c>
      <c r="Q240" s="113">
        <f>'VZOR 1'!N255</f>
        <v>0.91</v>
      </c>
      <c r="R240" s="113" t="str">
        <f>'VZOR 1'!O255</f>
        <v>package</v>
      </c>
      <c r="S240" s="113">
        <f>'VZOR 1'!P255</f>
        <v>1</v>
      </c>
      <c r="T240" s="113">
        <f>'VZOR 1'!Q255</f>
        <v>0.48</v>
      </c>
      <c r="U240" s="113">
        <f>'VZOR 1'!R255</f>
        <v>0.5</v>
      </c>
      <c r="V240" s="243" t="str">
        <f>VLOOKUP(F240,'[2]01-97'!$B$2:$E$12247,4,0)</f>
        <v>10, но не менее 2,25 евро за 1 кг</v>
      </c>
      <c r="W240" s="249">
        <f t="shared" ref="W240:W242" si="34">IF(0.1*N240&gt;2.25*$AC$1*T240,0.1*N240,2.25*$AC$1*T240)</f>
        <v>1.1650610338605243</v>
      </c>
      <c r="X240" s="117">
        <f t="shared" si="30"/>
        <v>0.12979936479346987</v>
      </c>
      <c r="Y240" s="239">
        <f t="shared" si="31"/>
        <v>2.2000000000000002</v>
      </c>
      <c r="Z240" s="239">
        <f t="shared" si="32"/>
        <v>2.2000000000000002</v>
      </c>
      <c r="AA240" s="64">
        <f t="shared" si="33"/>
        <v>1.29</v>
      </c>
      <c r="AB240" s="241"/>
      <c r="AC240" s="241"/>
      <c r="AD240" s="241"/>
    </row>
    <row r="241" spans="1:30" s="93" customFormat="1" ht="51" x14ac:dyDescent="0.2">
      <c r="A241" s="113">
        <f>'VZOR 1'!A256</f>
        <v>240</v>
      </c>
      <c r="B241" s="113" t="str">
        <f>'VZOR 1'!B256</f>
        <v>Female jacket 50% COTTON, 50% ACRYLIC Куртка женская 50% хлопок, 50% акрил  размер: 46-50, обхват груди: 92-100, рост 165-175</v>
      </c>
      <c r="C241" s="113" t="str">
        <f>'VZOR 1'!C256</f>
        <v>___</v>
      </c>
      <c r="D241" s="113" t="str">
        <f>'VZOR 1'!D256</f>
        <v>IPLU</v>
      </c>
      <c r="E241" s="113" t="str">
        <f>'VZOR 1'!E256</f>
        <v>IPLU</v>
      </c>
      <c r="F241" s="113">
        <f>'VZOR 1'!F256</f>
        <v>6202930000</v>
      </c>
      <c r="G241" s="113" t="str">
        <f>'VZOR 1'!G256</f>
        <v>POLAND</v>
      </c>
      <c r="H241" s="113"/>
      <c r="I241" s="113"/>
      <c r="J241" s="113"/>
      <c r="K241" s="113" t="str">
        <f>'VZOR 1'!H256</f>
        <v>pcs</v>
      </c>
      <c r="L241" s="113">
        <f>'VZOR 1'!I256</f>
        <v>13</v>
      </c>
      <c r="M241" s="113">
        <f>'VZOR 1'!J256</f>
        <v>7.6099999999999994</v>
      </c>
      <c r="N241" s="113">
        <f>'VZOR 1'!K256</f>
        <v>98.93</v>
      </c>
      <c r="O241" s="113">
        <f>'VZOR 1'!L256</f>
        <v>0.90013140604467801</v>
      </c>
      <c r="P241" s="113">
        <f>'VZOR 1'!M256</f>
        <v>0.76</v>
      </c>
      <c r="Q241" s="113">
        <f>'VZOR 1'!N256</f>
        <v>9.8800000000000008</v>
      </c>
      <c r="R241" s="113" t="str">
        <f>'VZOR 1'!O256</f>
        <v>package</v>
      </c>
      <c r="S241" s="113" t="str">
        <f>'VZOR 1'!P256</f>
        <v>part</v>
      </c>
      <c r="T241" s="113">
        <f>'VZOR 1'!Q256</f>
        <v>3.8</v>
      </c>
      <c r="U241" s="113">
        <f>'VZOR 1'!R256</f>
        <v>4</v>
      </c>
      <c r="V241" s="243" t="str">
        <f>VLOOKUP(F241,'[2]01-97'!$B$2:$E$12247,4,0)</f>
        <v>10, но не менее 2,25 евро за 1 кг</v>
      </c>
      <c r="W241" s="249">
        <f t="shared" si="34"/>
        <v>9.8930000000000007</v>
      </c>
      <c r="X241" s="117">
        <f t="shared" si="30"/>
        <v>1.4064678158836776</v>
      </c>
      <c r="Y241" s="239">
        <f t="shared" si="31"/>
        <v>1.63</v>
      </c>
      <c r="Z241" s="239">
        <f t="shared" si="32"/>
        <v>21.19</v>
      </c>
      <c r="AA241" s="64">
        <f t="shared" si="33"/>
        <v>0.86999999999999988</v>
      </c>
      <c r="AB241" s="241"/>
      <c r="AC241" s="241"/>
      <c r="AD241" s="241"/>
    </row>
    <row r="242" spans="1:30" s="93" customFormat="1" ht="51" x14ac:dyDescent="0.2">
      <c r="A242" s="113">
        <f>'VZOR 1'!A257</f>
        <v>241</v>
      </c>
      <c r="B242" s="113" t="str">
        <f>'VZOR 1'!B257</f>
        <v>Female jacket 10% COTTON, 90% POLIAMIDE Куртка женская 10% хлопок, 90% полиамид  размер: 46-50, обхват груди: 92-100, рост 165-175</v>
      </c>
      <c r="C242" s="113" t="str">
        <f>'VZOR 1'!C257</f>
        <v>___</v>
      </c>
      <c r="D242" s="113" t="str">
        <f>'VZOR 1'!D257</f>
        <v>BYOLALA</v>
      </c>
      <c r="E242" s="113" t="str">
        <f>'VZOR 1'!E257</f>
        <v>BYOLALA</v>
      </c>
      <c r="F242" s="113">
        <f>'VZOR 1'!F257</f>
        <v>6202930000</v>
      </c>
      <c r="G242" s="113" t="str">
        <f>'VZOR 1'!G257</f>
        <v>POLAND</v>
      </c>
      <c r="H242" s="113"/>
      <c r="I242" s="113"/>
      <c r="J242" s="113"/>
      <c r="K242" s="113" t="str">
        <f>'VZOR 1'!H257</f>
        <v>pcs</v>
      </c>
      <c r="L242" s="113">
        <f>'VZOR 1'!I257</f>
        <v>40</v>
      </c>
      <c r="M242" s="113">
        <f>'VZOR 1'!J257</f>
        <v>10.14</v>
      </c>
      <c r="N242" s="113">
        <f>'VZOR 1'!K257</f>
        <v>405.6</v>
      </c>
      <c r="O242" s="113">
        <f>'VZOR 1'!L257</f>
        <v>0.90039447731755429</v>
      </c>
      <c r="P242" s="113">
        <f>'VZOR 1'!M257</f>
        <v>1.01</v>
      </c>
      <c r="Q242" s="113">
        <f>'VZOR 1'!N257</f>
        <v>40.4</v>
      </c>
      <c r="R242" s="113" t="str">
        <f>'VZOR 1'!O257</f>
        <v>package</v>
      </c>
      <c r="S242" s="113">
        <f>'VZOR 1'!P257</f>
        <v>1</v>
      </c>
      <c r="T242" s="113">
        <f>'VZOR 1'!Q257</f>
        <v>15.58</v>
      </c>
      <c r="U242" s="113">
        <f>'VZOR 1'!R257</f>
        <v>16.399999999999999</v>
      </c>
      <c r="V242" s="243" t="str">
        <f>VLOOKUP(F242,'[2]01-97'!$B$2:$E$12247,4,0)</f>
        <v>10, но не менее 2,25 евро за 1 кг</v>
      </c>
      <c r="W242" s="249">
        <f t="shared" si="34"/>
        <v>40.56</v>
      </c>
      <c r="X242" s="117">
        <f t="shared" si="30"/>
        <v>5.766333226750425</v>
      </c>
      <c r="Y242" s="239">
        <f t="shared" si="31"/>
        <v>2.17</v>
      </c>
      <c r="Z242" s="239">
        <f t="shared" si="32"/>
        <v>86.8</v>
      </c>
      <c r="AA242" s="64">
        <f t="shared" si="33"/>
        <v>1.1599999999999999</v>
      </c>
      <c r="AB242" s="241"/>
      <c r="AC242" s="241"/>
      <c r="AD242" s="241"/>
    </row>
    <row r="243" spans="1:30" s="93" customFormat="1" ht="38.25" x14ac:dyDescent="0.2">
      <c r="A243" s="113">
        <f>'VZOR 1'!A258</f>
        <v>242</v>
      </c>
      <c r="B243" s="113" t="str">
        <f>'VZOR 1'!B258</f>
        <v>Female jacket 95% COTTON, 5% ELASTAN Жакет женский 95% хлопок, 5% эластан  размер: 46-50, обхват груди: 92-100, рост 165-175</v>
      </c>
      <c r="C243" s="113" t="str">
        <f>'VZOR 1'!C258</f>
        <v>___</v>
      </c>
      <c r="D243" s="113" t="str">
        <f>'VZOR 1'!D258</f>
        <v>COCOMORE</v>
      </c>
      <c r="E243" s="113" t="str">
        <f>'VZOR 1'!E258</f>
        <v>COCOMORE</v>
      </c>
      <c r="F243" s="113">
        <f>'VZOR 1'!F258</f>
        <v>6204329000</v>
      </c>
      <c r="G243" s="113" t="str">
        <f>'VZOR 1'!G258</f>
        <v>POLAND</v>
      </c>
      <c r="H243" s="113"/>
      <c r="I243" s="113"/>
      <c r="J243" s="113"/>
      <c r="K243" s="113" t="str">
        <f>'VZOR 1'!H258</f>
        <v>pcs</v>
      </c>
      <c r="L243" s="113">
        <f>'VZOR 1'!I258</f>
        <v>72</v>
      </c>
      <c r="M243" s="113">
        <f>'VZOR 1'!J258</f>
        <v>6.2799999999999994</v>
      </c>
      <c r="N243" s="113">
        <f>'VZOR 1'!K258</f>
        <v>452.16</v>
      </c>
      <c r="O243" s="113">
        <f>'VZOR 1'!L258</f>
        <v>0.89968152866242035</v>
      </c>
      <c r="P243" s="113">
        <f>'VZOR 1'!M258</f>
        <v>0.63</v>
      </c>
      <c r="Q243" s="113">
        <f>'VZOR 1'!N258</f>
        <v>45.36</v>
      </c>
      <c r="R243" s="113" t="str">
        <f>'VZOR 1'!O258</f>
        <v>package</v>
      </c>
      <c r="S243" s="113">
        <f>'VZOR 1'!P258</f>
        <v>1</v>
      </c>
      <c r="T243" s="113">
        <f>'VZOR 1'!Q258</f>
        <v>23.75</v>
      </c>
      <c r="U243" s="113">
        <f>'VZOR 1'!R258</f>
        <v>25</v>
      </c>
      <c r="V243" s="243" t="str">
        <f>VLOOKUP(F243,'[2]01-97'!$B$2:$E$12247,4,0)</f>
        <v>2,2 евро за 1 кг</v>
      </c>
      <c r="W243" s="248">
        <f t="shared" ref="W243:W258" si="35">2.2*$AC$1*T243</f>
        <v>56.365221314085559</v>
      </c>
      <c r="X243" s="117">
        <f t="shared" si="30"/>
        <v>6.4282673368034331</v>
      </c>
      <c r="Y243" s="239">
        <f t="shared" si="31"/>
        <v>1.5</v>
      </c>
      <c r="Z243" s="239">
        <f t="shared" si="32"/>
        <v>108</v>
      </c>
      <c r="AA243" s="64">
        <f t="shared" si="33"/>
        <v>0.87</v>
      </c>
      <c r="AB243" s="241"/>
      <c r="AC243" s="241"/>
      <c r="AD243" s="241"/>
    </row>
    <row r="244" spans="1:30" s="93" customFormat="1" ht="38.25" x14ac:dyDescent="0.2">
      <c r="A244" s="113">
        <f>'VZOR 1'!A259</f>
        <v>243</v>
      </c>
      <c r="B244" s="113" t="str">
        <f>'VZOR 1'!B259</f>
        <v>Female jacket 98% COTTON, 2% LYCRA Жакет женский 98% хлопок, 2% лайкра  размер: 46-50, обхват груди: 92-100, рост 165-175</v>
      </c>
      <c r="C244" s="113" t="str">
        <f>'VZOR 1'!C259</f>
        <v>___</v>
      </c>
      <c r="D244" s="113" t="str">
        <f>'VZOR 1'!D259</f>
        <v>S-MAX</v>
      </c>
      <c r="E244" s="113" t="str">
        <f>'VZOR 1'!E259</f>
        <v>S-MAX</v>
      </c>
      <c r="F244" s="113">
        <f>'VZOR 1'!F259</f>
        <v>6204329000</v>
      </c>
      <c r="G244" s="113" t="str">
        <f>'VZOR 1'!G259</f>
        <v>POLAND</v>
      </c>
      <c r="H244" s="113"/>
      <c r="I244" s="113"/>
      <c r="J244" s="113"/>
      <c r="K244" s="113" t="str">
        <f>'VZOR 1'!H259</f>
        <v>pcs</v>
      </c>
      <c r="L244" s="113">
        <f>'VZOR 1'!I259</f>
        <v>76</v>
      </c>
      <c r="M244" s="113">
        <f>'VZOR 1'!J259</f>
        <v>8.33</v>
      </c>
      <c r="N244" s="113">
        <f>'VZOR 1'!K259</f>
        <v>633.08000000000004</v>
      </c>
      <c r="O244" s="113">
        <f>'VZOR 1'!L259</f>
        <v>0.9003601440576231</v>
      </c>
      <c r="P244" s="113">
        <f>'VZOR 1'!M259</f>
        <v>0.83</v>
      </c>
      <c r="Q244" s="113">
        <f>'VZOR 1'!N259</f>
        <v>63.08</v>
      </c>
      <c r="R244" s="113" t="str">
        <f>'VZOR 1'!O259</f>
        <v>package</v>
      </c>
      <c r="S244" s="113">
        <f>'VZOR 1'!P259</f>
        <v>1</v>
      </c>
      <c r="T244" s="113">
        <f>'VZOR 1'!Q259</f>
        <v>33.25</v>
      </c>
      <c r="U244" s="113">
        <f>'VZOR 1'!R259</f>
        <v>35</v>
      </c>
      <c r="V244" s="243" t="str">
        <f>VLOOKUP(F244,'[2]01-97'!$B$2:$E$12247,4,0)</f>
        <v>2,2 евро за 1 кг</v>
      </c>
      <c r="W244" s="248">
        <f t="shared" si="35"/>
        <v>78.911309839719777</v>
      </c>
      <c r="X244" s="117">
        <f t="shared" si="30"/>
        <v>9.0003704122069994</v>
      </c>
      <c r="Y244" s="239">
        <f t="shared" si="31"/>
        <v>1.99</v>
      </c>
      <c r="Z244" s="239">
        <f t="shared" si="32"/>
        <v>151.24</v>
      </c>
      <c r="AA244" s="64">
        <f t="shared" si="33"/>
        <v>1.1600000000000001</v>
      </c>
      <c r="AB244" s="241"/>
      <c r="AC244" s="241"/>
      <c r="AD244" s="241"/>
    </row>
    <row r="245" spans="1:30" s="93" customFormat="1" ht="38.25" x14ac:dyDescent="0.2">
      <c r="A245" s="113">
        <f>'VZOR 1'!A260</f>
        <v>244</v>
      </c>
      <c r="B245" s="113" t="str">
        <f>'VZOR 1'!B260</f>
        <v>Female jacket 50% COTTON, 50% POLYESTER Жакет женский 50% хлопок, 50% полиэстер  размер: 46-50, обхват груди: 92-100, рост 165-175</v>
      </c>
      <c r="C245" s="113" t="str">
        <f>'VZOR 1'!C260</f>
        <v>___</v>
      </c>
      <c r="D245" s="113" t="str">
        <f>'VZOR 1'!D260</f>
        <v>COCOMORE</v>
      </c>
      <c r="E245" s="113" t="str">
        <f>'VZOR 1'!E260</f>
        <v>COCOMORE</v>
      </c>
      <c r="F245" s="113">
        <f>'VZOR 1'!F260</f>
        <v>6204339000</v>
      </c>
      <c r="G245" s="113" t="str">
        <f>'VZOR 1'!G260</f>
        <v>POLAND</v>
      </c>
      <c r="H245" s="113"/>
      <c r="I245" s="113"/>
      <c r="J245" s="113"/>
      <c r="K245" s="113" t="str">
        <f>'VZOR 1'!H260</f>
        <v>pcs</v>
      </c>
      <c r="L245" s="113">
        <f>'VZOR 1'!I260</f>
        <v>5</v>
      </c>
      <c r="M245" s="113">
        <f>'VZOR 1'!J260</f>
        <v>6.52</v>
      </c>
      <c r="N245" s="113">
        <f>'VZOR 1'!K260</f>
        <v>32.6</v>
      </c>
      <c r="O245" s="113">
        <f>'VZOR 1'!L260</f>
        <v>0.90030674846625769</v>
      </c>
      <c r="P245" s="113">
        <f>'VZOR 1'!M260</f>
        <v>0.65</v>
      </c>
      <c r="Q245" s="113">
        <f>'VZOR 1'!N260</f>
        <v>3.25</v>
      </c>
      <c r="R245" s="113" t="str">
        <f>'VZOR 1'!O260</f>
        <v>package</v>
      </c>
      <c r="S245" s="113">
        <f>'VZOR 1'!P260</f>
        <v>1</v>
      </c>
      <c r="T245" s="113">
        <f>'VZOR 1'!Q260</f>
        <v>1.9</v>
      </c>
      <c r="U245" s="113">
        <f>'VZOR 1'!R260</f>
        <v>2</v>
      </c>
      <c r="V245" s="243" t="str">
        <f>VLOOKUP(F245,'[2]01-97'!$B$2:$E$12247,4,0)</f>
        <v>2,2 евро за 1 кг</v>
      </c>
      <c r="W245" s="248">
        <f t="shared" si="35"/>
        <v>4.5092177051268445</v>
      </c>
      <c r="X245" s="117">
        <f t="shared" si="30"/>
        <v>0.46346761142027582</v>
      </c>
      <c r="Y245" s="239">
        <f t="shared" si="31"/>
        <v>1.64</v>
      </c>
      <c r="Z245" s="239">
        <f t="shared" si="32"/>
        <v>8.1999999999999993</v>
      </c>
      <c r="AA245" s="64">
        <f t="shared" si="33"/>
        <v>0.98999999999999988</v>
      </c>
      <c r="AB245" s="241"/>
      <c r="AC245" s="241"/>
      <c r="AD245" s="241"/>
    </row>
    <row r="246" spans="1:30" s="93" customFormat="1" ht="38.25" x14ac:dyDescent="0.2">
      <c r="A246" s="113">
        <f>'VZOR 1'!A261</f>
        <v>245</v>
      </c>
      <c r="B246" s="113" t="str">
        <f>'VZOR 1'!B261</f>
        <v>Female jacket 100% POLYESTER Жакет женский 100% полиэстер  размер: 46-50, обхват груди: 92-100, рост 165-175</v>
      </c>
      <c r="C246" s="113" t="str">
        <f>'VZOR 1'!C261</f>
        <v>___</v>
      </c>
      <c r="D246" s="113" t="str">
        <f>'VZOR 1'!D261</f>
        <v>JANMAR</v>
      </c>
      <c r="E246" s="113" t="str">
        <f>'VZOR 1'!E261</f>
        <v>JANMAR</v>
      </c>
      <c r="F246" s="113">
        <f>'VZOR 1'!F261</f>
        <v>6204339000</v>
      </c>
      <c r="G246" s="113" t="str">
        <f>'VZOR 1'!G261</f>
        <v>POLAND</v>
      </c>
      <c r="H246" s="113"/>
      <c r="I246" s="113"/>
      <c r="J246" s="113"/>
      <c r="K246" s="113" t="str">
        <f>'VZOR 1'!H261</f>
        <v>pcs</v>
      </c>
      <c r="L246" s="113">
        <f>'VZOR 1'!I261</f>
        <v>15</v>
      </c>
      <c r="M246" s="113">
        <f>'VZOR 1'!J261</f>
        <v>3.59</v>
      </c>
      <c r="N246" s="113">
        <f>'VZOR 1'!K261</f>
        <v>53.85</v>
      </c>
      <c r="O246" s="113">
        <f>'VZOR 1'!L261</f>
        <v>0.89972144846796653</v>
      </c>
      <c r="P246" s="113">
        <f>'VZOR 1'!M261</f>
        <v>0.36</v>
      </c>
      <c r="Q246" s="113">
        <f>'VZOR 1'!N261</f>
        <v>5.4</v>
      </c>
      <c r="R246" s="113" t="str">
        <f>'VZOR 1'!O261</f>
        <v>package</v>
      </c>
      <c r="S246" s="113" t="str">
        <f>'VZOR 1'!P261</f>
        <v>part</v>
      </c>
      <c r="T246" s="113">
        <f>'VZOR 1'!Q261</f>
        <v>3.1399999999999997</v>
      </c>
      <c r="U246" s="113">
        <f>'VZOR 1'!R261</f>
        <v>3.3</v>
      </c>
      <c r="V246" s="243" t="str">
        <f>VLOOKUP(F246,'[2]01-97'!$B$2:$E$12247,4,0)</f>
        <v>2,2 евро за 1 кг</v>
      </c>
      <c r="W246" s="248">
        <f t="shared" si="35"/>
        <v>7.4520755758412056</v>
      </c>
      <c r="X246" s="117">
        <f t="shared" si="30"/>
        <v>0.76557456671723467</v>
      </c>
      <c r="Y246" s="239">
        <f t="shared" si="31"/>
        <v>0.91</v>
      </c>
      <c r="Z246" s="239">
        <f t="shared" si="32"/>
        <v>13.65</v>
      </c>
      <c r="AA246" s="64">
        <f t="shared" si="33"/>
        <v>0.55000000000000004</v>
      </c>
      <c r="AB246" s="241"/>
      <c r="AC246" s="241"/>
      <c r="AD246" s="241"/>
    </row>
    <row r="247" spans="1:30" s="93" customFormat="1" ht="38.25" x14ac:dyDescent="0.2">
      <c r="A247" s="113">
        <f>'VZOR 1'!A262</f>
        <v>246</v>
      </c>
      <c r="B247" s="113" t="str">
        <f>'VZOR 1'!B262</f>
        <v>Female jacket 100% POLYESTER Жакет женский 100% полиэстер  размер: 46-50, обхват груди: 92-100, рост 165-175</v>
      </c>
      <c r="C247" s="113" t="str">
        <f>'VZOR 1'!C262</f>
        <v>___</v>
      </c>
      <c r="D247" s="113" t="str">
        <f>'VZOR 1'!D262</f>
        <v>TOMAR</v>
      </c>
      <c r="E247" s="113" t="str">
        <f>'VZOR 1'!E262</f>
        <v>TOMAR</v>
      </c>
      <c r="F247" s="113">
        <f>'VZOR 1'!F262</f>
        <v>6204339000</v>
      </c>
      <c r="G247" s="113" t="str">
        <f>'VZOR 1'!G262</f>
        <v>POLAND</v>
      </c>
      <c r="H247" s="113"/>
      <c r="I247" s="113"/>
      <c r="J247" s="113"/>
      <c r="K247" s="113" t="str">
        <f>'VZOR 1'!H262</f>
        <v>pcs</v>
      </c>
      <c r="L247" s="113">
        <f>'VZOR 1'!I262</f>
        <v>140</v>
      </c>
      <c r="M247" s="113">
        <f>'VZOR 1'!J262</f>
        <v>4.3099999999999996</v>
      </c>
      <c r="N247" s="113">
        <f>'VZOR 1'!K262</f>
        <v>603.4</v>
      </c>
      <c r="O247" s="113">
        <f>'VZOR 1'!L262</f>
        <v>0.90023201856148494</v>
      </c>
      <c r="P247" s="113">
        <f>'VZOR 1'!M262</f>
        <v>0.43</v>
      </c>
      <c r="Q247" s="113">
        <f>'VZOR 1'!N262</f>
        <v>60.2</v>
      </c>
      <c r="R247" s="113" t="str">
        <f>'VZOR 1'!O262</f>
        <v>package</v>
      </c>
      <c r="S247" s="113" t="str">
        <f>'VZOR 1'!P262</f>
        <v>part</v>
      </c>
      <c r="T247" s="113">
        <f>'VZOR 1'!Q262</f>
        <v>35.15</v>
      </c>
      <c r="U247" s="113">
        <f>'VZOR 1'!R262</f>
        <v>37</v>
      </c>
      <c r="V247" s="243" t="str">
        <f>VLOOKUP(F247,'[2]01-97'!$B$2:$E$12247,4,0)</f>
        <v>2,2 евро за 1 кг</v>
      </c>
      <c r="W247" s="248">
        <f t="shared" si="35"/>
        <v>83.420527544846621</v>
      </c>
      <c r="X247" s="117">
        <f t="shared" si="30"/>
        <v>8.5784158506440011</v>
      </c>
      <c r="Y247" s="239">
        <f t="shared" si="31"/>
        <v>1.0900000000000001</v>
      </c>
      <c r="Z247" s="239">
        <f t="shared" si="32"/>
        <v>152.6</v>
      </c>
      <c r="AA247" s="64">
        <f t="shared" si="33"/>
        <v>0.66000000000000014</v>
      </c>
      <c r="AB247" s="241"/>
      <c r="AC247" s="241"/>
      <c r="AD247" s="241"/>
    </row>
    <row r="248" spans="1:30" s="93" customFormat="1" ht="38.25" x14ac:dyDescent="0.2">
      <c r="A248" s="113">
        <f>'VZOR 1'!A263</f>
        <v>247</v>
      </c>
      <c r="B248" s="113" t="str">
        <f>'VZOR 1'!B263</f>
        <v>Female jacket 100% POLYESTER Жакет женский 100% полиэстер  размер: 46-50, обхват груди: 92-100, рост 165-175</v>
      </c>
      <c r="C248" s="113" t="str">
        <f>'VZOR 1'!C263</f>
        <v>___</v>
      </c>
      <c r="D248" s="113" t="str">
        <f>'VZOR 1'!D263</f>
        <v>TOMAR</v>
      </c>
      <c r="E248" s="113" t="str">
        <f>'VZOR 1'!E263</f>
        <v>TOMAR</v>
      </c>
      <c r="F248" s="113">
        <f>'VZOR 1'!F263</f>
        <v>6204339000</v>
      </c>
      <c r="G248" s="113" t="str">
        <f>'VZOR 1'!G263</f>
        <v>POLAND</v>
      </c>
      <c r="H248" s="113"/>
      <c r="I248" s="113"/>
      <c r="J248" s="113"/>
      <c r="K248" s="113" t="str">
        <f>'VZOR 1'!H263</f>
        <v>pcs</v>
      </c>
      <c r="L248" s="113">
        <f>'VZOR 1'!I263</f>
        <v>198</v>
      </c>
      <c r="M248" s="113">
        <f>'VZOR 1'!J263</f>
        <v>4.3099999999999996</v>
      </c>
      <c r="N248" s="113">
        <f>'VZOR 1'!K263</f>
        <v>853.38</v>
      </c>
      <c r="O248" s="113">
        <f>'VZOR 1'!L263</f>
        <v>0.90023201856148494</v>
      </c>
      <c r="P248" s="113">
        <f>'VZOR 1'!M263</f>
        <v>0.43</v>
      </c>
      <c r="Q248" s="113">
        <f>'VZOR 1'!N263</f>
        <v>85.14</v>
      </c>
      <c r="R248" s="113" t="str">
        <f>'VZOR 1'!O263</f>
        <v>package</v>
      </c>
      <c r="S248" s="113">
        <f>'VZOR 1'!P263</f>
        <v>1</v>
      </c>
      <c r="T248" s="113">
        <f>'VZOR 1'!Q263</f>
        <v>49.69</v>
      </c>
      <c r="U248" s="113">
        <f>'VZOR 1'!R263</f>
        <v>52.3</v>
      </c>
      <c r="V248" s="243" t="str">
        <f>VLOOKUP(F248,'[2]01-97'!$B$2:$E$12247,4,0)</f>
        <v>2,2 евро за 1 кг</v>
      </c>
      <c r="W248" s="248">
        <f t="shared" si="35"/>
        <v>117.9279093514489</v>
      </c>
      <c r="X248" s="117">
        <f t="shared" si="30"/>
        <v>12.132330988767944</v>
      </c>
      <c r="Y248" s="239">
        <f t="shared" si="31"/>
        <v>1.0900000000000001</v>
      </c>
      <c r="Z248" s="239">
        <f t="shared" si="32"/>
        <v>215.82</v>
      </c>
      <c r="AA248" s="64">
        <f t="shared" si="33"/>
        <v>0.66000000000000014</v>
      </c>
      <c r="AB248" s="241"/>
      <c r="AC248" s="241"/>
      <c r="AD248" s="241"/>
    </row>
    <row r="249" spans="1:30" s="93" customFormat="1" ht="38.25" x14ac:dyDescent="0.2">
      <c r="A249" s="113">
        <f>'VZOR 1'!A264</f>
        <v>248</v>
      </c>
      <c r="B249" s="113" t="str">
        <f>'VZOR 1'!B264</f>
        <v>Female jacket 5% ELASTAN, 95% VISCOSE Жакет женский 5% эластан, 95% вискоза  размер: 46-50, обхват груди: 92-100, рост 165-175</v>
      </c>
      <c r="C249" s="113" t="str">
        <f>'VZOR 1'!C264</f>
        <v>___</v>
      </c>
      <c r="D249" s="113" t="str">
        <f>'VZOR 1'!D264</f>
        <v>S-MAX</v>
      </c>
      <c r="E249" s="113" t="str">
        <f>'VZOR 1'!E264</f>
        <v>S-MAX</v>
      </c>
      <c r="F249" s="113">
        <f>'VZOR 1'!F264</f>
        <v>6204391900</v>
      </c>
      <c r="G249" s="113" t="str">
        <f>'VZOR 1'!G264</f>
        <v>POLAND</v>
      </c>
      <c r="H249" s="113"/>
      <c r="I249" s="113"/>
      <c r="J249" s="113"/>
      <c r="K249" s="113" t="str">
        <f>'VZOR 1'!H264</f>
        <v>pcs</v>
      </c>
      <c r="L249" s="113">
        <f>'VZOR 1'!I264</f>
        <v>60</v>
      </c>
      <c r="M249" s="113">
        <f>'VZOR 1'!J264</f>
        <v>11.42</v>
      </c>
      <c r="N249" s="113">
        <f>'VZOR 1'!K264</f>
        <v>685.2</v>
      </c>
      <c r="O249" s="113">
        <f>'VZOR 1'!L264</f>
        <v>0.90017513134851135</v>
      </c>
      <c r="P249" s="113">
        <f>'VZOR 1'!M264</f>
        <v>1.1399999999999999</v>
      </c>
      <c r="Q249" s="113">
        <f>'VZOR 1'!N264</f>
        <v>68.400000000000006</v>
      </c>
      <c r="R249" s="113" t="str">
        <f>'VZOR 1'!O264</f>
        <v>package</v>
      </c>
      <c r="S249" s="113">
        <f>'VZOR 1'!P264</f>
        <v>1</v>
      </c>
      <c r="T249" s="113">
        <f>'VZOR 1'!Q264</f>
        <v>26.32</v>
      </c>
      <c r="U249" s="113">
        <f>'VZOR 1'!R264</f>
        <v>27.7</v>
      </c>
      <c r="V249" s="243" t="str">
        <f>VLOOKUP(F249,'[2]01-97'!$B$2:$E$12247,4,0)</f>
        <v>2,2 евро за 1 кг</v>
      </c>
      <c r="W249" s="248">
        <f t="shared" si="35"/>
        <v>62.464531578388716</v>
      </c>
      <c r="X249" s="117">
        <f t="shared" si="30"/>
        <v>9.7413499185635875</v>
      </c>
      <c r="Y249" s="239">
        <f t="shared" si="31"/>
        <v>2.34</v>
      </c>
      <c r="Z249" s="239">
        <f t="shared" si="32"/>
        <v>140.4</v>
      </c>
      <c r="AA249" s="64">
        <f t="shared" si="33"/>
        <v>1.2</v>
      </c>
      <c r="AB249" s="241"/>
      <c r="AC249" s="241"/>
      <c r="AD249" s="241"/>
    </row>
    <row r="250" spans="1:30" s="93" customFormat="1" ht="38.25" x14ac:dyDescent="0.2">
      <c r="A250" s="113">
        <f>'VZOR 1'!A265</f>
        <v>249</v>
      </c>
      <c r="B250" s="113" t="str">
        <f>'VZOR 1'!B265</f>
        <v>Female jacket 5% ELASTAN, 95% VISCOSE Жакет женский 5% эластан, 95% вискоза  размер: 46-50, обхват груди: 92-100, рост 165-175</v>
      </c>
      <c r="C250" s="113" t="str">
        <f>'VZOR 1'!C265</f>
        <v>___</v>
      </c>
      <c r="D250" s="113" t="str">
        <f>'VZOR 1'!D265</f>
        <v>ALMAX</v>
      </c>
      <c r="E250" s="113" t="str">
        <f>'VZOR 1'!E265</f>
        <v>ALMAX</v>
      </c>
      <c r="F250" s="113">
        <f>'VZOR 1'!F265</f>
        <v>6204391900</v>
      </c>
      <c r="G250" s="113" t="str">
        <f>'VZOR 1'!G265</f>
        <v>POLAND</v>
      </c>
      <c r="H250" s="113"/>
      <c r="I250" s="113"/>
      <c r="J250" s="113"/>
      <c r="K250" s="113" t="str">
        <f>'VZOR 1'!H265</f>
        <v>pcs</v>
      </c>
      <c r="L250" s="113">
        <f>'VZOR 1'!I265</f>
        <v>60</v>
      </c>
      <c r="M250" s="113">
        <f>'VZOR 1'!J265</f>
        <v>9.44</v>
      </c>
      <c r="N250" s="113">
        <f>'VZOR 1'!K265</f>
        <v>566.4</v>
      </c>
      <c r="O250" s="113">
        <f>'VZOR 1'!L265</f>
        <v>0.90042372881355937</v>
      </c>
      <c r="P250" s="113">
        <f>'VZOR 1'!M265</f>
        <v>0.94</v>
      </c>
      <c r="Q250" s="113">
        <f>'VZOR 1'!N265</f>
        <v>56.4</v>
      </c>
      <c r="R250" s="113" t="str">
        <f>'VZOR 1'!O265</f>
        <v>package</v>
      </c>
      <c r="S250" s="113">
        <f>'VZOR 1'!P265</f>
        <v>1</v>
      </c>
      <c r="T250" s="113">
        <f>'VZOR 1'!Q265</f>
        <v>21.76</v>
      </c>
      <c r="U250" s="113">
        <f>'VZOR 1'!R265</f>
        <v>22.9</v>
      </c>
      <c r="V250" s="243" t="str">
        <f>VLOOKUP(F250,'[2]01-97'!$B$2:$E$12247,4,0)</f>
        <v>2,2 евро за 1 кг</v>
      </c>
      <c r="W250" s="248">
        <f t="shared" si="35"/>
        <v>51.642409086084292</v>
      </c>
      <c r="X250" s="117">
        <f t="shared" si="30"/>
        <v>8.0523943284798847</v>
      </c>
      <c r="Y250" s="239">
        <f t="shared" si="31"/>
        <v>1.93</v>
      </c>
      <c r="Z250" s="239">
        <f t="shared" si="32"/>
        <v>115.8</v>
      </c>
      <c r="AA250" s="64">
        <f t="shared" si="33"/>
        <v>0.99</v>
      </c>
      <c r="AB250" s="241"/>
      <c r="AC250" s="241"/>
      <c r="AD250" s="241"/>
    </row>
    <row r="251" spans="1:30" s="93" customFormat="1" ht="38.25" x14ac:dyDescent="0.2">
      <c r="A251" s="113">
        <f>'VZOR 1'!A266</f>
        <v>250</v>
      </c>
      <c r="B251" s="113" t="str">
        <f>'VZOR 1'!B266</f>
        <v>Female jacket 5% ELASTAN, 95% VISCOSE Жакет женский 5% эластан, 95% вискоза  размер: 46-50, обхват груди: 92-100, рост 165-175</v>
      </c>
      <c r="C251" s="113" t="str">
        <f>'VZOR 1'!C266</f>
        <v>___</v>
      </c>
      <c r="D251" s="113" t="str">
        <f>'VZOR 1'!D266</f>
        <v>S-MAX</v>
      </c>
      <c r="E251" s="113" t="str">
        <f>'VZOR 1'!E266</f>
        <v>S-MAX</v>
      </c>
      <c r="F251" s="113">
        <f>'VZOR 1'!F266</f>
        <v>6204391900</v>
      </c>
      <c r="G251" s="113" t="str">
        <f>'VZOR 1'!G266</f>
        <v>POLAND</v>
      </c>
      <c r="H251" s="113"/>
      <c r="I251" s="113"/>
      <c r="J251" s="113"/>
      <c r="K251" s="113" t="str">
        <f>'VZOR 1'!H266</f>
        <v>pcs</v>
      </c>
      <c r="L251" s="113">
        <f>'VZOR 1'!I266</f>
        <v>80</v>
      </c>
      <c r="M251" s="113">
        <f>'VZOR 1'!J266</f>
        <v>10.54</v>
      </c>
      <c r="N251" s="113">
        <f>'VZOR 1'!K266</f>
        <v>843.2</v>
      </c>
      <c r="O251" s="113">
        <f>'VZOR 1'!L266</f>
        <v>0.90037950664136623</v>
      </c>
      <c r="P251" s="113">
        <f>'VZOR 1'!M266</f>
        <v>1.05</v>
      </c>
      <c r="Q251" s="113">
        <f>'VZOR 1'!N266</f>
        <v>84</v>
      </c>
      <c r="R251" s="113" t="str">
        <f>'VZOR 1'!O266</f>
        <v>package</v>
      </c>
      <c r="S251" s="113">
        <f>'VZOR 1'!P266</f>
        <v>1</v>
      </c>
      <c r="T251" s="113">
        <f>'VZOR 1'!Q266</f>
        <v>32.4</v>
      </c>
      <c r="U251" s="113">
        <f>'VZOR 1'!R266</f>
        <v>34.1</v>
      </c>
      <c r="V251" s="243" t="str">
        <f>VLOOKUP(F251,'[2]01-97'!$B$2:$E$12247,4,0)</f>
        <v>2,2 евро за 1 кг</v>
      </c>
      <c r="W251" s="248">
        <f t="shared" si="35"/>
        <v>76.894028234794618</v>
      </c>
      <c r="X251" s="117">
        <f t="shared" si="30"/>
        <v>11.987603986183331</v>
      </c>
      <c r="Y251" s="239">
        <f t="shared" si="31"/>
        <v>2.16</v>
      </c>
      <c r="Z251" s="239">
        <f t="shared" si="32"/>
        <v>172.8</v>
      </c>
      <c r="AA251" s="64">
        <f t="shared" si="33"/>
        <v>1.1100000000000001</v>
      </c>
      <c r="AB251" s="241"/>
      <c r="AC251" s="241"/>
      <c r="AD251" s="241"/>
    </row>
    <row r="252" spans="1:30" s="93" customFormat="1" ht="38.25" x14ac:dyDescent="0.2">
      <c r="A252" s="113">
        <f>'VZOR 1'!A267</f>
        <v>251</v>
      </c>
      <c r="B252" s="113" t="str">
        <f>'VZOR 1'!B267</f>
        <v>Female jacket 5% ELASTAN, 95% VISCOSE Жакет женский 5% эластан, 95% вискоза  размер: 46-50, обхват груди: 92-100, рост 165-175</v>
      </c>
      <c r="C252" s="113" t="str">
        <f>'VZOR 1'!C267</f>
        <v>___</v>
      </c>
      <c r="D252" s="113" t="str">
        <f>'VZOR 1'!D267</f>
        <v>S-MAX</v>
      </c>
      <c r="E252" s="113" t="str">
        <f>'VZOR 1'!E267</f>
        <v>S-MAX</v>
      </c>
      <c r="F252" s="113">
        <f>'VZOR 1'!F267</f>
        <v>6204391900</v>
      </c>
      <c r="G252" s="113" t="str">
        <f>'VZOR 1'!G267</f>
        <v>POLAND</v>
      </c>
      <c r="H252" s="113"/>
      <c r="I252" s="113"/>
      <c r="J252" s="113"/>
      <c r="K252" s="113" t="str">
        <f>'VZOR 1'!H267</f>
        <v>pcs</v>
      </c>
      <c r="L252" s="113">
        <f>'VZOR 1'!I267</f>
        <v>90</v>
      </c>
      <c r="M252" s="113">
        <f>'VZOR 1'!J267</f>
        <v>9.98</v>
      </c>
      <c r="N252" s="113">
        <f>'VZOR 1'!K267</f>
        <v>898.2</v>
      </c>
      <c r="O252" s="113">
        <f>'VZOR 1'!L267</f>
        <v>0.8997995991983968</v>
      </c>
      <c r="P252" s="113">
        <f>'VZOR 1'!M267</f>
        <v>1</v>
      </c>
      <c r="Q252" s="113">
        <f>'VZOR 1'!N267</f>
        <v>90</v>
      </c>
      <c r="R252" s="113" t="str">
        <f>'VZOR 1'!O267</f>
        <v>package</v>
      </c>
      <c r="S252" s="113">
        <f>'VZOR 1'!P267</f>
        <v>1</v>
      </c>
      <c r="T252" s="113">
        <f>'VZOR 1'!Q267</f>
        <v>34.489999999999995</v>
      </c>
      <c r="U252" s="113">
        <f>'VZOR 1'!R267</f>
        <v>36.299999999999997</v>
      </c>
      <c r="V252" s="243" t="str">
        <f>VLOOKUP(F252,'[2]01-97'!$B$2:$E$12247,4,0)</f>
        <v>2,2 евро за 1 кг</v>
      </c>
      <c r="W252" s="248">
        <f t="shared" si="35"/>
        <v>81.85416771043414</v>
      </c>
      <c r="X252" s="117">
        <f t="shared" si="30"/>
        <v>12.76952787048134</v>
      </c>
      <c r="Y252" s="239">
        <f t="shared" si="31"/>
        <v>2.0499999999999998</v>
      </c>
      <c r="Z252" s="239">
        <f t="shared" si="32"/>
        <v>184.5</v>
      </c>
      <c r="AA252" s="64">
        <f t="shared" si="33"/>
        <v>1.0499999999999998</v>
      </c>
      <c r="AB252" s="241"/>
      <c r="AC252" s="241"/>
      <c r="AD252" s="241"/>
    </row>
    <row r="253" spans="1:30" s="93" customFormat="1" ht="38.25" x14ac:dyDescent="0.2">
      <c r="A253" s="113">
        <f>'VZOR 1'!A268</f>
        <v>252</v>
      </c>
      <c r="B253" s="113" t="str">
        <f>'VZOR 1'!B268</f>
        <v>Female jacket 95% VISCOSE, 5% LYCRA Жакет женский 95% вискоза, 5% лайкра  размер: 46-50, обхват груди: 92-100, рост 165-175</v>
      </c>
      <c r="C253" s="113" t="str">
        <f>'VZOR 1'!C268</f>
        <v>___</v>
      </c>
      <c r="D253" s="113" t="str">
        <f>'VZOR 1'!D268</f>
        <v>S-MAX</v>
      </c>
      <c r="E253" s="113" t="str">
        <f>'VZOR 1'!E268</f>
        <v>S-MAX</v>
      </c>
      <c r="F253" s="113">
        <f>'VZOR 1'!F268</f>
        <v>6204391900</v>
      </c>
      <c r="G253" s="113" t="str">
        <f>'VZOR 1'!G268</f>
        <v>POLAND</v>
      </c>
      <c r="H253" s="113"/>
      <c r="I253" s="113"/>
      <c r="J253" s="113"/>
      <c r="K253" s="113" t="str">
        <f>'VZOR 1'!H268</f>
        <v>pcs</v>
      </c>
      <c r="L253" s="113">
        <f>'VZOR 1'!I268</f>
        <v>90</v>
      </c>
      <c r="M253" s="113">
        <f>'VZOR 1'!J268</f>
        <v>9.73</v>
      </c>
      <c r="N253" s="113">
        <f>'VZOR 1'!K268</f>
        <v>875.7</v>
      </c>
      <c r="O253" s="113">
        <f>'VZOR 1'!L268</f>
        <v>0.90030832476875644</v>
      </c>
      <c r="P253" s="113">
        <f>'VZOR 1'!M268</f>
        <v>0.97</v>
      </c>
      <c r="Q253" s="113">
        <f>'VZOR 1'!N268</f>
        <v>87.3</v>
      </c>
      <c r="R253" s="113" t="str">
        <f>'VZOR 1'!O268</f>
        <v>package</v>
      </c>
      <c r="S253" s="113">
        <f>'VZOR 1'!P268</f>
        <v>1</v>
      </c>
      <c r="T253" s="113">
        <f>'VZOR 1'!Q268</f>
        <v>33.630000000000003</v>
      </c>
      <c r="U253" s="113">
        <f>'VZOR 1'!R268</f>
        <v>35.4</v>
      </c>
      <c r="V253" s="243" t="str">
        <f>VLOOKUP(F253,'[2]01-97'!$B$2:$E$12247,4,0)</f>
        <v>2,2 евро за 1 кг</v>
      </c>
      <c r="W253" s="248">
        <f t="shared" si="35"/>
        <v>79.813153380745163</v>
      </c>
      <c r="X253" s="117">
        <f t="shared" si="30"/>
        <v>12.449649917813973</v>
      </c>
      <c r="Y253" s="239">
        <f t="shared" si="31"/>
        <v>2</v>
      </c>
      <c r="Z253" s="239">
        <f t="shared" si="32"/>
        <v>180</v>
      </c>
      <c r="AA253" s="64">
        <f t="shared" si="33"/>
        <v>1.03</v>
      </c>
      <c r="AB253" s="241"/>
      <c r="AC253" s="241"/>
      <c r="AD253" s="241"/>
    </row>
    <row r="254" spans="1:30" s="93" customFormat="1" ht="38.25" x14ac:dyDescent="0.2">
      <c r="A254" s="113">
        <f>'VZOR 1'!A269</f>
        <v>253</v>
      </c>
      <c r="B254" s="113" t="str">
        <f>'VZOR 1'!B269</f>
        <v>Female jacket 5% ELASTAN, 95% VISCOSE Жакет женский 5% эластан, 95% вискоза  размер: 46-50, обхват груди: 92-100, рост 165-175</v>
      </c>
      <c r="C254" s="113" t="str">
        <f>'VZOR 1'!C269</f>
        <v>___</v>
      </c>
      <c r="D254" s="113" t="str">
        <f>'VZOR 1'!D269</f>
        <v>S-MAX</v>
      </c>
      <c r="E254" s="113" t="str">
        <f>'VZOR 1'!E269</f>
        <v>S-MAX</v>
      </c>
      <c r="F254" s="113">
        <f>'VZOR 1'!F269</f>
        <v>6204391900</v>
      </c>
      <c r="G254" s="113" t="str">
        <f>'VZOR 1'!G269</f>
        <v>POLAND</v>
      </c>
      <c r="H254" s="113"/>
      <c r="I254" s="113"/>
      <c r="J254" s="113"/>
      <c r="K254" s="113" t="str">
        <f>'VZOR 1'!H269</f>
        <v>pcs</v>
      </c>
      <c r="L254" s="113">
        <f>'VZOR 1'!I269</f>
        <v>90</v>
      </c>
      <c r="M254" s="113">
        <f>'VZOR 1'!J269</f>
        <v>13.79</v>
      </c>
      <c r="N254" s="113">
        <f>'VZOR 1'!K269</f>
        <v>1241.0999999999999</v>
      </c>
      <c r="O254" s="113">
        <f>'VZOR 1'!L269</f>
        <v>0.89992748368382891</v>
      </c>
      <c r="P254" s="113">
        <f>'VZOR 1'!M269</f>
        <v>1.38</v>
      </c>
      <c r="Q254" s="113">
        <f>'VZOR 1'!N269</f>
        <v>124.2</v>
      </c>
      <c r="R254" s="113" t="str">
        <f>'VZOR 1'!O269</f>
        <v>package</v>
      </c>
      <c r="S254" s="113">
        <f>'VZOR 1'!P269</f>
        <v>1</v>
      </c>
      <c r="T254" s="113">
        <f>'VZOR 1'!Q269</f>
        <v>47.69</v>
      </c>
      <c r="U254" s="113">
        <f>'VZOR 1'!R269</f>
        <v>50.2</v>
      </c>
      <c r="V254" s="243" t="str">
        <f>VLOOKUP(F254,'[2]01-97'!$B$2:$E$12247,4,0)</f>
        <v>2,2 евро за 1 кг</v>
      </c>
      <c r="W254" s="248">
        <f t="shared" si="35"/>
        <v>113.1813643986838</v>
      </c>
      <c r="X254" s="117">
        <f t="shared" si="30"/>
        <v>17.644467869132033</v>
      </c>
      <c r="Y254" s="239">
        <f t="shared" si="31"/>
        <v>2.83</v>
      </c>
      <c r="Z254" s="239">
        <f t="shared" si="32"/>
        <v>254.7</v>
      </c>
      <c r="AA254" s="64">
        <f t="shared" si="33"/>
        <v>1.4500000000000002</v>
      </c>
      <c r="AB254" s="241"/>
      <c r="AC254" s="241"/>
      <c r="AD254" s="241"/>
    </row>
    <row r="255" spans="1:30" s="93" customFormat="1" ht="38.25" x14ac:dyDescent="0.2">
      <c r="A255" s="113">
        <f>'VZOR 1'!A270</f>
        <v>254</v>
      </c>
      <c r="B255" s="113" t="str">
        <f>'VZOR 1'!B270</f>
        <v>Female jacket 5% ELASTAN, 95% VISCOSE Жакет женский 5% эластан, 95% вискоза  размер: 46-50, обхват груди: 92-100, рост 165-175</v>
      </c>
      <c r="C255" s="113" t="str">
        <f>'VZOR 1'!C270</f>
        <v>___</v>
      </c>
      <c r="D255" s="113" t="str">
        <f>'VZOR 1'!D270</f>
        <v>S-MAX</v>
      </c>
      <c r="E255" s="113" t="str">
        <f>'VZOR 1'!E270</f>
        <v>S-MAX</v>
      </c>
      <c r="F255" s="113">
        <f>'VZOR 1'!F270</f>
        <v>6204391900</v>
      </c>
      <c r="G255" s="113" t="str">
        <f>'VZOR 1'!G270</f>
        <v>POLAND</v>
      </c>
      <c r="H255" s="113"/>
      <c r="I255" s="113"/>
      <c r="J255" s="113"/>
      <c r="K255" s="113" t="str">
        <f>'VZOR 1'!H270</f>
        <v>pcs</v>
      </c>
      <c r="L255" s="113">
        <f>'VZOR 1'!I270</f>
        <v>90</v>
      </c>
      <c r="M255" s="113">
        <f>'VZOR 1'!J270</f>
        <v>9.89</v>
      </c>
      <c r="N255" s="113">
        <f>'VZOR 1'!K270</f>
        <v>890.1</v>
      </c>
      <c r="O255" s="113">
        <f>'VZOR 1'!L270</f>
        <v>0.8998988877654196</v>
      </c>
      <c r="P255" s="113">
        <f>'VZOR 1'!M270</f>
        <v>0.99</v>
      </c>
      <c r="Q255" s="113">
        <f>'VZOR 1'!N270</f>
        <v>89.1</v>
      </c>
      <c r="R255" s="113" t="str">
        <f>'VZOR 1'!O270</f>
        <v>package</v>
      </c>
      <c r="S255" s="113">
        <f>'VZOR 1'!P270</f>
        <v>1</v>
      </c>
      <c r="T255" s="113">
        <f>'VZOR 1'!Q270</f>
        <v>34.200000000000003</v>
      </c>
      <c r="U255" s="113">
        <f>'VZOR 1'!R270</f>
        <v>36</v>
      </c>
      <c r="V255" s="243" t="str">
        <f>VLOOKUP(F255,'[2]01-97'!$B$2:$E$12247,4,0)</f>
        <v>2,2 евро за 1 кг</v>
      </c>
      <c r="W255" s="248">
        <f t="shared" si="35"/>
        <v>81.165918692283213</v>
      </c>
      <c r="X255" s="117">
        <f t="shared" si="30"/>
        <v>12.654371807521089</v>
      </c>
      <c r="Y255" s="239">
        <f t="shared" si="31"/>
        <v>2.0299999999999998</v>
      </c>
      <c r="Z255" s="239">
        <f t="shared" si="32"/>
        <v>182.7</v>
      </c>
      <c r="AA255" s="64">
        <f t="shared" si="33"/>
        <v>1.0399999999999998</v>
      </c>
      <c r="AB255" s="241"/>
      <c r="AC255" s="241"/>
      <c r="AD255" s="241"/>
    </row>
    <row r="256" spans="1:30" s="93" customFormat="1" ht="38.25" x14ac:dyDescent="0.2">
      <c r="A256" s="113">
        <f>'VZOR 1'!A271</f>
        <v>255</v>
      </c>
      <c r="B256" s="113" t="str">
        <f>'VZOR 1'!B271</f>
        <v>Female jacket 5% ELASTAN, 95% VISCOSE Жакет женский 5% эластан, 95% вискоза  размер: 46-50, обхват груди: 92-100, рост 165-175</v>
      </c>
      <c r="C256" s="113" t="str">
        <f>'VZOR 1'!C271</f>
        <v>___</v>
      </c>
      <c r="D256" s="113" t="str">
        <f>'VZOR 1'!D271</f>
        <v>S-MAX</v>
      </c>
      <c r="E256" s="113" t="str">
        <f>'VZOR 1'!E271</f>
        <v>S-MAX</v>
      </c>
      <c r="F256" s="113">
        <f>'VZOR 1'!F271</f>
        <v>6204391900</v>
      </c>
      <c r="G256" s="113" t="str">
        <f>'VZOR 1'!G271</f>
        <v>POLAND</v>
      </c>
      <c r="H256" s="113"/>
      <c r="I256" s="113"/>
      <c r="J256" s="113"/>
      <c r="K256" s="113" t="str">
        <f>'VZOR 1'!H271</f>
        <v>pcs</v>
      </c>
      <c r="L256" s="113">
        <f>'VZOR 1'!I271</f>
        <v>95</v>
      </c>
      <c r="M256" s="113">
        <f>'VZOR 1'!J271</f>
        <v>13.54</v>
      </c>
      <c r="N256" s="113">
        <f>'VZOR 1'!K271</f>
        <v>1286.3</v>
      </c>
      <c r="O256" s="113">
        <f>'VZOR 1'!L271</f>
        <v>0.90029542097488924</v>
      </c>
      <c r="P256" s="113">
        <f>'VZOR 1'!M271</f>
        <v>1.35</v>
      </c>
      <c r="Q256" s="113">
        <f>'VZOR 1'!N271</f>
        <v>128.25</v>
      </c>
      <c r="R256" s="113" t="str">
        <f>'VZOR 1'!O271</f>
        <v>package</v>
      </c>
      <c r="S256" s="113">
        <f>'VZOR 1'!P271</f>
        <v>1</v>
      </c>
      <c r="T256" s="113">
        <f>'VZOR 1'!Q271</f>
        <v>49.4</v>
      </c>
      <c r="U256" s="113">
        <f>'VZOR 1'!R271</f>
        <v>52</v>
      </c>
      <c r="V256" s="243" t="str">
        <f>VLOOKUP(F256,'[2]01-97'!$B$2:$E$12247,4,0)</f>
        <v>2,2 евро за 1 кг</v>
      </c>
      <c r="W256" s="248">
        <f t="shared" si="35"/>
        <v>117.23966033329796</v>
      </c>
      <c r="X256" s="117">
        <f t="shared" si="30"/>
        <v>18.287067134046037</v>
      </c>
      <c r="Y256" s="239">
        <f t="shared" si="31"/>
        <v>2.78</v>
      </c>
      <c r="Z256" s="239">
        <f t="shared" si="32"/>
        <v>264.10000000000002</v>
      </c>
      <c r="AA256" s="64">
        <f t="shared" si="33"/>
        <v>1.4299999999999997</v>
      </c>
      <c r="AB256" s="241"/>
      <c r="AC256" s="241"/>
      <c r="AD256" s="241"/>
    </row>
    <row r="257" spans="1:30" s="93" customFormat="1" ht="51" x14ac:dyDescent="0.2">
      <c r="A257" s="113">
        <f>'VZOR 1'!A272</f>
        <v>256</v>
      </c>
      <c r="B257" s="113" t="str">
        <f>'VZOR 1'!B272</f>
        <v>Female jacket 40% POLYESTER, 10% ELASTAN, 50% VISCOSE Жакет женский 40% полиэстер, 10% эластан, 50% вискоза  размер: 46-50, обхват груди: 92-100, рост 165-175</v>
      </c>
      <c r="C257" s="113" t="str">
        <f>'VZOR 1'!C272</f>
        <v>___</v>
      </c>
      <c r="D257" s="113" t="str">
        <f>'VZOR 1'!D272</f>
        <v>S-MAX</v>
      </c>
      <c r="E257" s="113" t="str">
        <f>'VZOR 1'!E272</f>
        <v>S-MAX</v>
      </c>
      <c r="F257" s="113">
        <f>'VZOR 1'!F272</f>
        <v>6204391900</v>
      </c>
      <c r="G257" s="113" t="str">
        <f>'VZOR 1'!G272</f>
        <v>POLAND</v>
      </c>
      <c r="H257" s="113"/>
      <c r="I257" s="113"/>
      <c r="J257" s="113"/>
      <c r="K257" s="113" t="str">
        <f>'VZOR 1'!H272</f>
        <v>pcs</v>
      </c>
      <c r="L257" s="113">
        <f>'VZOR 1'!I272</f>
        <v>120</v>
      </c>
      <c r="M257" s="113">
        <f>'VZOR 1'!J272</f>
        <v>9.07</v>
      </c>
      <c r="N257" s="113">
        <f>'VZOR 1'!K272</f>
        <v>1088.4000000000001</v>
      </c>
      <c r="O257" s="113">
        <f>'VZOR 1'!L272</f>
        <v>0.89966923925027564</v>
      </c>
      <c r="P257" s="113">
        <f>'VZOR 1'!M272</f>
        <v>0.91</v>
      </c>
      <c r="Q257" s="113">
        <f>'VZOR 1'!N272</f>
        <v>109.2</v>
      </c>
      <c r="R257" s="113" t="str">
        <f>'VZOR 1'!O272</f>
        <v>package</v>
      </c>
      <c r="S257" s="113">
        <f>'VZOR 1'!P272</f>
        <v>1</v>
      </c>
      <c r="T257" s="113">
        <f>'VZOR 1'!Q272</f>
        <v>41.8</v>
      </c>
      <c r="U257" s="113">
        <f>'VZOR 1'!R272</f>
        <v>44</v>
      </c>
      <c r="V257" s="243" t="str">
        <f>VLOOKUP(F257,'[2]01-97'!$B$2:$E$12247,4,0)</f>
        <v>2,2 евро за 1 кг</v>
      </c>
      <c r="W257" s="248">
        <f t="shared" si="35"/>
        <v>99.202789512790574</v>
      </c>
      <c r="X257" s="117">
        <f t="shared" si="30"/>
        <v>15.473562830362827</v>
      </c>
      <c r="Y257" s="239">
        <f t="shared" si="31"/>
        <v>1.87</v>
      </c>
      <c r="Z257" s="239">
        <f t="shared" si="32"/>
        <v>224.4</v>
      </c>
      <c r="AA257" s="64">
        <f t="shared" si="33"/>
        <v>0.96000000000000008</v>
      </c>
      <c r="AB257" s="241"/>
      <c r="AC257" s="241"/>
      <c r="AD257" s="241"/>
    </row>
    <row r="258" spans="1:30" s="93" customFormat="1" ht="51" x14ac:dyDescent="0.2">
      <c r="A258" s="113">
        <f>'VZOR 1'!A273</f>
        <v>257</v>
      </c>
      <c r="B258" s="113" t="str">
        <f>'VZOR 1'!B273</f>
        <v>Female jacket 40% POLYESTER, 10% ELASTAN, 50% VISCOSE Жакет женский 40% полиэстер, 10% эластан, 50% вискоза  размер: 46-50, обхват груди: 92-100, рост 165-175</v>
      </c>
      <c r="C258" s="113" t="str">
        <f>'VZOR 1'!C273</f>
        <v>___</v>
      </c>
      <c r="D258" s="113" t="str">
        <f>'VZOR 1'!D273</f>
        <v>S-MAX</v>
      </c>
      <c r="E258" s="113" t="str">
        <f>'VZOR 1'!E273</f>
        <v>S-MAX</v>
      </c>
      <c r="F258" s="113">
        <f>'VZOR 1'!F273</f>
        <v>6204391900</v>
      </c>
      <c r="G258" s="113" t="str">
        <f>'VZOR 1'!G273</f>
        <v>POLAND</v>
      </c>
      <c r="H258" s="113"/>
      <c r="I258" s="113"/>
      <c r="J258" s="113"/>
      <c r="K258" s="113" t="str">
        <f>'VZOR 1'!H273</f>
        <v>pcs</v>
      </c>
      <c r="L258" s="113">
        <f>'VZOR 1'!I273</f>
        <v>140</v>
      </c>
      <c r="M258" s="113">
        <f>'VZOR 1'!J273</f>
        <v>6.49</v>
      </c>
      <c r="N258" s="113">
        <f>'VZOR 1'!K273</f>
        <v>908.6</v>
      </c>
      <c r="O258" s="113">
        <f>'VZOR 1'!L273</f>
        <v>0.89984591679506931</v>
      </c>
      <c r="P258" s="113">
        <f>'VZOR 1'!M273</f>
        <v>0.65</v>
      </c>
      <c r="Q258" s="113">
        <f>'VZOR 1'!N273</f>
        <v>91</v>
      </c>
      <c r="R258" s="113" t="str">
        <f>'VZOR 1'!O273</f>
        <v>package</v>
      </c>
      <c r="S258" s="113">
        <f>'VZOR 1'!P273</f>
        <v>1</v>
      </c>
      <c r="T258" s="113">
        <f>'VZOR 1'!Q273</f>
        <v>34.869999999999997</v>
      </c>
      <c r="U258" s="113">
        <f>'VZOR 1'!R273</f>
        <v>36.700000000000003</v>
      </c>
      <c r="V258" s="243" t="str">
        <f>VLOOKUP(F258,'[2]01-97'!$B$2:$E$12247,4,0)</f>
        <v>2,2 евро за 1 кг</v>
      </c>
      <c r="W258" s="248">
        <f t="shared" si="35"/>
        <v>82.756011251459512</v>
      </c>
      <c r="X258" s="117">
        <f t="shared" si="30"/>
        <v>12.917382568603147</v>
      </c>
      <c r="Y258" s="239">
        <f t="shared" si="31"/>
        <v>1.33</v>
      </c>
      <c r="Z258" s="239">
        <f t="shared" si="32"/>
        <v>186.2</v>
      </c>
      <c r="AA258" s="64">
        <f t="shared" si="33"/>
        <v>0.68</v>
      </c>
      <c r="AB258" s="241"/>
      <c r="AC258" s="241"/>
      <c r="AD258" s="241"/>
    </row>
    <row r="259" spans="1:30" s="93" customFormat="1" ht="51" x14ac:dyDescent="0.2">
      <c r="A259" s="113">
        <f>'VZOR 1'!A274</f>
        <v>258</v>
      </c>
      <c r="B259" s="113" t="str">
        <f>'VZOR 1'!B274</f>
        <v>Dress 80% COTTON, 15% POLYESTER, 5% NYLON платье 80% хлопок, 15% полиэстер, 5% нейлон  размер: 46-50, обхват груди: 92-100, рост 165-175</v>
      </c>
      <c r="C259" s="113" t="str">
        <f>'VZOR 1'!C274</f>
        <v>___</v>
      </c>
      <c r="D259" s="113" t="str">
        <f>'VZOR 1'!D274</f>
        <v>S MODA</v>
      </c>
      <c r="E259" s="113" t="str">
        <f>'VZOR 1'!E274</f>
        <v>S MODA</v>
      </c>
      <c r="F259" s="113">
        <f>'VZOR 1'!F274</f>
        <v>6204420000</v>
      </c>
      <c r="G259" s="113" t="str">
        <f>'VZOR 1'!G274</f>
        <v>POLAND</v>
      </c>
      <c r="H259" s="113"/>
      <c r="I259" s="113"/>
      <c r="J259" s="113"/>
      <c r="K259" s="113" t="str">
        <f>'VZOR 1'!H274</f>
        <v>pcs</v>
      </c>
      <c r="L259" s="113">
        <f>'VZOR 1'!I274</f>
        <v>5</v>
      </c>
      <c r="M259" s="113">
        <f>'VZOR 1'!J274</f>
        <v>14.459999999999999</v>
      </c>
      <c r="N259" s="113">
        <f>'VZOR 1'!K274</f>
        <v>72.3</v>
      </c>
      <c r="O259" s="113">
        <f>'VZOR 1'!L274</f>
        <v>0.89972337482710929</v>
      </c>
      <c r="P259" s="113">
        <f>'VZOR 1'!M274</f>
        <v>1.45</v>
      </c>
      <c r="Q259" s="113">
        <f>'VZOR 1'!N274</f>
        <v>7.25</v>
      </c>
      <c r="R259" s="113" t="str">
        <f>'VZOR 1'!O274</f>
        <v>package</v>
      </c>
      <c r="S259" s="113">
        <f>'VZOR 1'!P274</f>
        <v>1</v>
      </c>
      <c r="T259" s="113">
        <f>'VZOR 1'!Q274</f>
        <v>3.8</v>
      </c>
      <c r="U259" s="113">
        <f>'VZOR 1'!R274</f>
        <v>4</v>
      </c>
      <c r="V259" s="243" t="str">
        <f>VLOOKUP(F259,'[2]01-97'!$B$2:$E$12247,4,0)</f>
        <v>10, но не менее 1,88 евро за 1 кг</v>
      </c>
      <c r="W259" s="249">
        <f t="shared" ref="W259:W266" si="36">IF(0.1*N259&gt;1.88*$AC$1*T259,0.1*N259,1.88*$AC$1*T259)</f>
        <v>7.7066629869440604</v>
      </c>
      <c r="X259" s="117">
        <f t="shared" ref="X259:X303" si="37">N259*$X$304/$N$304</f>
        <v>1.0278744879044768</v>
      </c>
      <c r="Y259" s="239">
        <f t="shared" ref="Y259:Y303" si="38">ROUND((Q259+W259+X259)/L259,2)</f>
        <v>3.2</v>
      </c>
      <c r="Z259" s="239">
        <f t="shared" ref="Z259:Z303" si="39">ROUND(Y259*L259,2)</f>
        <v>16</v>
      </c>
      <c r="AA259" s="64">
        <f t="shared" ref="AA259:AA303" si="40">Y259-P259</f>
        <v>1.7500000000000002</v>
      </c>
      <c r="AB259" s="241"/>
      <c r="AC259" s="241"/>
      <c r="AD259" s="241"/>
    </row>
    <row r="260" spans="1:30" s="93" customFormat="1" ht="51" x14ac:dyDescent="0.2">
      <c r="A260" s="113">
        <f>'VZOR 1'!A275</f>
        <v>259</v>
      </c>
      <c r="B260" s="113" t="str">
        <f>'VZOR 1'!B275</f>
        <v>Dress 55% COTTON, 35% POLYESTER. 10% VISCOSE платье 55% хлопок, 35% полиэстер. 10% вискоза  размер: 46-50, обхват груди: 92-100, рост 165-175</v>
      </c>
      <c r="C260" s="113" t="str">
        <f>'VZOR 1'!C275</f>
        <v>___</v>
      </c>
      <c r="D260" s="113" t="str">
        <f>'VZOR 1'!D275</f>
        <v>COCOMORE</v>
      </c>
      <c r="E260" s="113" t="str">
        <f>'VZOR 1'!E275</f>
        <v>COCOMORE</v>
      </c>
      <c r="F260" s="113">
        <f>'VZOR 1'!F275</f>
        <v>6204420000</v>
      </c>
      <c r="G260" s="113" t="str">
        <f>'VZOR 1'!G275</f>
        <v>POLAND</v>
      </c>
      <c r="H260" s="113"/>
      <c r="I260" s="113"/>
      <c r="J260" s="113"/>
      <c r="K260" s="113" t="str">
        <f>'VZOR 1'!H275</f>
        <v>pcs</v>
      </c>
      <c r="L260" s="113">
        <f>'VZOR 1'!I275</f>
        <v>6</v>
      </c>
      <c r="M260" s="113">
        <f>'VZOR 1'!J275</f>
        <v>6.0299999999999994</v>
      </c>
      <c r="N260" s="113">
        <f>'VZOR 1'!K275</f>
        <v>36.18</v>
      </c>
      <c r="O260" s="113">
        <f>'VZOR 1'!L275</f>
        <v>0.90049751243781095</v>
      </c>
      <c r="P260" s="113">
        <f>'VZOR 1'!M275</f>
        <v>0.6</v>
      </c>
      <c r="Q260" s="113">
        <f>'VZOR 1'!N275</f>
        <v>3.6</v>
      </c>
      <c r="R260" s="113" t="str">
        <f>'VZOR 1'!O275</f>
        <v>package</v>
      </c>
      <c r="S260" s="113" t="str">
        <f>'VZOR 1'!P275</f>
        <v>part</v>
      </c>
      <c r="T260" s="113">
        <f>'VZOR 1'!Q275</f>
        <v>1.9</v>
      </c>
      <c r="U260" s="113">
        <f>'VZOR 1'!R275</f>
        <v>2</v>
      </c>
      <c r="V260" s="243" t="str">
        <f>VLOOKUP(F260,'[2]01-97'!$B$2:$E$12247,4,0)</f>
        <v>10, но не менее 1,88 евро за 1 кг</v>
      </c>
      <c r="W260" s="249">
        <f t="shared" si="36"/>
        <v>3.8533314934720302</v>
      </c>
      <c r="X260" s="117">
        <f t="shared" si="37"/>
        <v>0.5143637478891282</v>
      </c>
      <c r="Y260" s="239">
        <f t="shared" si="38"/>
        <v>1.33</v>
      </c>
      <c r="Z260" s="239">
        <f t="shared" si="39"/>
        <v>7.98</v>
      </c>
      <c r="AA260" s="64">
        <f t="shared" si="40"/>
        <v>0.73000000000000009</v>
      </c>
      <c r="AB260" s="241"/>
      <c r="AC260" s="241"/>
      <c r="AD260" s="241"/>
    </row>
    <row r="261" spans="1:30" s="93" customFormat="1" ht="51" x14ac:dyDescent="0.2">
      <c r="A261" s="113">
        <f>'VZOR 1'!A276</f>
        <v>260</v>
      </c>
      <c r="B261" s="113" t="str">
        <f>'VZOR 1'!B276</f>
        <v>Dress 100% COTTON платье 100% хлопок  размер: 46-50, обхват груди: 92-100, рост 165-175</v>
      </c>
      <c r="C261" s="113" t="str">
        <f>'VZOR 1'!C276</f>
        <v>___</v>
      </c>
      <c r="D261" s="113" t="str">
        <f>'VZOR 1'!D276</f>
        <v>WENDY</v>
      </c>
      <c r="E261" s="113" t="str">
        <f>'VZOR 1'!E276</f>
        <v>WENDY</v>
      </c>
      <c r="F261" s="113">
        <f>'VZOR 1'!F276</f>
        <v>6204420000</v>
      </c>
      <c r="G261" s="113" t="str">
        <f>'VZOR 1'!G276</f>
        <v>POLAND</v>
      </c>
      <c r="H261" s="113"/>
      <c r="I261" s="113"/>
      <c r="J261" s="113"/>
      <c r="K261" s="113" t="str">
        <f>'VZOR 1'!H276</f>
        <v>pcs</v>
      </c>
      <c r="L261" s="113">
        <f>'VZOR 1'!I276</f>
        <v>7</v>
      </c>
      <c r="M261" s="113">
        <f>'VZOR 1'!J276</f>
        <v>2.59</v>
      </c>
      <c r="N261" s="113">
        <f>'VZOR 1'!K276</f>
        <v>18.13</v>
      </c>
      <c r="O261" s="113">
        <f>'VZOR 1'!L276</f>
        <v>0.89961389961389959</v>
      </c>
      <c r="P261" s="113">
        <f>'VZOR 1'!M276</f>
        <v>0.26</v>
      </c>
      <c r="Q261" s="113">
        <f>'VZOR 1'!N276</f>
        <v>1.82</v>
      </c>
      <c r="R261" s="113" t="str">
        <f>'VZOR 1'!O276</f>
        <v>package</v>
      </c>
      <c r="S261" s="113" t="str">
        <f>'VZOR 1'!P276</f>
        <v>part</v>
      </c>
      <c r="T261" s="113">
        <f>'VZOR 1'!Q276</f>
        <v>0.95</v>
      </c>
      <c r="U261" s="113">
        <f>'VZOR 1'!R276</f>
        <v>1</v>
      </c>
      <c r="V261" s="243" t="str">
        <f>VLOOKUP(F261,'[2]01-97'!$B$2:$E$12247,4,0)</f>
        <v>10, но не менее 1,88 евро за 1 кг</v>
      </c>
      <c r="W261" s="249">
        <f t="shared" si="36"/>
        <v>1.9266657467360151</v>
      </c>
      <c r="X261" s="117">
        <f t="shared" si="37"/>
        <v>0.25775054586041718</v>
      </c>
      <c r="Y261" s="239">
        <f t="shared" si="38"/>
        <v>0.56999999999999995</v>
      </c>
      <c r="Z261" s="239">
        <f t="shared" si="39"/>
        <v>3.99</v>
      </c>
      <c r="AA261" s="64">
        <f t="shared" si="40"/>
        <v>0.30999999999999994</v>
      </c>
      <c r="AB261" s="241"/>
      <c r="AC261" s="241"/>
      <c r="AD261" s="241"/>
    </row>
    <row r="262" spans="1:30" s="93" customFormat="1" ht="51" x14ac:dyDescent="0.2">
      <c r="A262" s="113">
        <f>'VZOR 1'!A277</f>
        <v>261</v>
      </c>
      <c r="B262" s="113" t="str">
        <f>'VZOR 1'!B277</f>
        <v>Dress 95% COTTON, 5% POLYESTER платье 95% хлопок, 5% полиэстер  размер: 46-50, обхват груди: 92-100, рост 165-175</v>
      </c>
      <c r="C262" s="113" t="str">
        <f>'VZOR 1'!C277</f>
        <v>___</v>
      </c>
      <c r="D262" s="113" t="str">
        <f>'VZOR 1'!D277</f>
        <v>COCOMORE</v>
      </c>
      <c r="E262" s="113" t="str">
        <f>'VZOR 1'!E277</f>
        <v>COCOMORE</v>
      </c>
      <c r="F262" s="113">
        <f>'VZOR 1'!F277</f>
        <v>6204420000</v>
      </c>
      <c r="G262" s="113" t="str">
        <f>'VZOR 1'!G277</f>
        <v>POLAND</v>
      </c>
      <c r="H262" s="113"/>
      <c r="I262" s="113"/>
      <c r="J262" s="113"/>
      <c r="K262" s="113" t="str">
        <f>'VZOR 1'!H277</f>
        <v>pcs</v>
      </c>
      <c r="L262" s="113">
        <f>'VZOR 1'!I277</f>
        <v>9</v>
      </c>
      <c r="M262" s="113">
        <f>'VZOR 1'!J277</f>
        <v>4.0199999999999996</v>
      </c>
      <c r="N262" s="113">
        <f>'VZOR 1'!K277</f>
        <v>36.18</v>
      </c>
      <c r="O262" s="113">
        <f>'VZOR 1'!L277</f>
        <v>0.90049751243781095</v>
      </c>
      <c r="P262" s="113">
        <f>'VZOR 1'!M277</f>
        <v>0.4</v>
      </c>
      <c r="Q262" s="113">
        <f>'VZOR 1'!N277</f>
        <v>3.6</v>
      </c>
      <c r="R262" s="113" t="str">
        <f>'VZOR 1'!O277</f>
        <v>package</v>
      </c>
      <c r="S262" s="113" t="str">
        <f>'VZOR 1'!P277</f>
        <v>part</v>
      </c>
      <c r="T262" s="113">
        <f>'VZOR 1'!Q277</f>
        <v>1.9</v>
      </c>
      <c r="U262" s="113">
        <f>'VZOR 1'!R277</f>
        <v>2</v>
      </c>
      <c r="V262" s="243" t="str">
        <f>VLOOKUP(F262,'[2]01-97'!$B$2:$E$12247,4,0)</f>
        <v>10, но не менее 1,88 евро за 1 кг</v>
      </c>
      <c r="W262" s="249">
        <f t="shared" si="36"/>
        <v>3.8533314934720302</v>
      </c>
      <c r="X262" s="117">
        <f t="shared" si="37"/>
        <v>0.5143637478891282</v>
      </c>
      <c r="Y262" s="239">
        <f t="shared" si="38"/>
        <v>0.89</v>
      </c>
      <c r="Z262" s="239">
        <f t="shared" si="39"/>
        <v>8.01</v>
      </c>
      <c r="AA262" s="64">
        <f t="shared" si="40"/>
        <v>0.49</v>
      </c>
      <c r="AB262" s="241"/>
      <c r="AC262" s="241"/>
      <c r="AD262" s="241"/>
    </row>
    <row r="263" spans="1:30" s="93" customFormat="1" ht="51" x14ac:dyDescent="0.2">
      <c r="A263" s="113">
        <f>'VZOR 1'!A278</f>
        <v>262</v>
      </c>
      <c r="B263" s="113" t="str">
        <f>'VZOR 1'!B278</f>
        <v>Dress 95% COTTON, 5% ELASTAN платье 95% хлопок, 5% эластан  размер: 46-50, обхват груди: 92-100, рост 165-175</v>
      </c>
      <c r="C263" s="113" t="str">
        <f>'VZOR 1'!C278</f>
        <v>___</v>
      </c>
      <c r="D263" s="113" t="str">
        <f>'VZOR 1'!D278</f>
        <v>COCOMORE</v>
      </c>
      <c r="E263" s="113" t="str">
        <f>'VZOR 1'!E278</f>
        <v>COCOMORE</v>
      </c>
      <c r="F263" s="113">
        <f>'VZOR 1'!F278</f>
        <v>6204420000</v>
      </c>
      <c r="G263" s="113" t="str">
        <f>'VZOR 1'!G278</f>
        <v>POLAND</v>
      </c>
      <c r="H263" s="113"/>
      <c r="I263" s="113"/>
      <c r="J263" s="113"/>
      <c r="K263" s="113" t="str">
        <f>'VZOR 1'!H278</f>
        <v>pcs</v>
      </c>
      <c r="L263" s="113">
        <f>'VZOR 1'!I278</f>
        <v>13</v>
      </c>
      <c r="M263" s="113">
        <f>'VZOR 1'!J278</f>
        <v>5.56</v>
      </c>
      <c r="N263" s="113">
        <f>'VZOR 1'!K278</f>
        <v>72.28</v>
      </c>
      <c r="O263" s="113">
        <f>'VZOR 1'!L278</f>
        <v>0.89928057553956831</v>
      </c>
      <c r="P263" s="113">
        <f>'VZOR 1'!M278</f>
        <v>0.56000000000000005</v>
      </c>
      <c r="Q263" s="113">
        <f>'VZOR 1'!N278</f>
        <v>7.28</v>
      </c>
      <c r="R263" s="113" t="str">
        <f>'VZOR 1'!O278</f>
        <v>package</v>
      </c>
      <c r="S263" s="113" t="str">
        <f>'VZOR 1'!P278</f>
        <v>part</v>
      </c>
      <c r="T263" s="113">
        <f>'VZOR 1'!Q278</f>
        <v>3.8</v>
      </c>
      <c r="U263" s="113">
        <f>'VZOR 1'!R278</f>
        <v>4</v>
      </c>
      <c r="V263" s="243" t="str">
        <f>VLOOKUP(F263,'[2]01-97'!$B$2:$E$12247,4,0)</f>
        <v>10, но не менее 1,88 евро за 1 кг</v>
      </c>
      <c r="W263" s="249">
        <f t="shared" si="36"/>
        <v>7.7066629869440604</v>
      </c>
      <c r="X263" s="117">
        <f t="shared" si="37"/>
        <v>1.0275901519465502</v>
      </c>
      <c r="Y263" s="239">
        <f t="shared" si="38"/>
        <v>1.23</v>
      </c>
      <c r="Z263" s="239">
        <f t="shared" si="39"/>
        <v>15.99</v>
      </c>
      <c r="AA263" s="64">
        <f t="shared" si="40"/>
        <v>0.66999999999999993</v>
      </c>
      <c r="AB263" s="241"/>
      <c r="AC263" s="241"/>
      <c r="AD263" s="241"/>
    </row>
    <row r="264" spans="1:30" s="93" customFormat="1" ht="51" x14ac:dyDescent="0.2">
      <c r="A264" s="113">
        <f>'VZOR 1'!A279</f>
        <v>263</v>
      </c>
      <c r="B264" s="113" t="str">
        <f>'VZOR 1'!B279</f>
        <v>Dress 100% COTTON платье 100% хлопок  размер: 46-50, обхват груди: 92-100, рост 165-175</v>
      </c>
      <c r="C264" s="113" t="str">
        <f>'VZOR 1'!C279</f>
        <v>___</v>
      </c>
      <c r="D264" s="113" t="str">
        <f>'VZOR 1'!D279</f>
        <v>COCOMORE</v>
      </c>
      <c r="E264" s="113" t="str">
        <f>'VZOR 1'!E279</f>
        <v>COCOMORE</v>
      </c>
      <c r="F264" s="113">
        <f>'VZOR 1'!F279</f>
        <v>6204420000</v>
      </c>
      <c r="G264" s="113" t="str">
        <f>'VZOR 1'!G279</f>
        <v>POLAND</v>
      </c>
      <c r="H264" s="113"/>
      <c r="I264" s="113"/>
      <c r="J264" s="113"/>
      <c r="K264" s="113" t="str">
        <f>'VZOR 1'!H279</f>
        <v>pcs</v>
      </c>
      <c r="L264" s="113">
        <f>'VZOR 1'!I279</f>
        <v>32</v>
      </c>
      <c r="M264" s="113">
        <f>'VZOR 1'!J279</f>
        <v>5.09</v>
      </c>
      <c r="N264" s="113">
        <f>'VZOR 1'!K279</f>
        <v>162.88</v>
      </c>
      <c r="O264" s="113">
        <f>'VZOR 1'!L279</f>
        <v>0.89980353634577603</v>
      </c>
      <c r="P264" s="113">
        <f>'VZOR 1'!M279</f>
        <v>0.51</v>
      </c>
      <c r="Q264" s="113">
        <f>'VZOR 1'!N279</f>
        <v>16.32</v>
      </c>
      <c r="R264" s="113" t="str">
        <f>'VZOR 1'!O279</f>
        <v>package</v>
      </c>
      <c r="S264" s="113" t="str">
        <f>'VZOR 1'!P279</f>
        <v>part</v>
      </c>
      <c r="T264" s="113">
        <f>'VZOR 1'!Q279</f>
        <v>8.5500000000000007</v>
      </c>
      <c r="U264" s="113">
        <f>'VZOR 1'!R279</f>
        <v>9</v>
      </c>
      <c r="V264" s="243" t="str">
        <f>VLOOKUP(F264,'[2]01-97'!$B$2:$E$12247,4,0)</f>
        <v>10, но не менее 1,88 евро за 1 кг</v>
      </c>
      <c r="W264" s="249">
        <f t="shared" si="36"/>
        <v>17.339991720624138</v>
      </c>
      <c r="X264" s="117">
        <f t="shared" si="37"/>
        <v>2.3156320413538198</v>
      </c>
      <c r="Y264" s="239">
        <f t="shared" si="38"/>
        <v>1.1200000000000001</v>
      </c>
      <c r="Z264" s="239">
        <f t="shared" si="39"/>
        <v>35.840000000000003</v>
      </c>
      <c r="AA264" s="64">
        <f t="shared" si="40"/>
        <v>0.6100000000000001</v>
      </c>
      <c r="AB264" s="241"/>
      <c r="AC264" s="241"/>
      <c r="AD264" s="241"/>
    </row>
    <row r="265" spans="1:30" s="93" customFormat="1" ht="51" x14ac:dyDescent="0.2">
      <c r="A265" s="113">
        <f>'VZOR 1'!A280</f>
        <v>264</v>
      </c>
      <c r="B265" s="113" t="str">
        <f>'VZOR 1'!B280</f>
        <v>Dress 95% COTTON, 5% ELASTAN платье 95% хлопок, 5% эластан  размер: 46-50, обхват груди: 92-100, рост 165-175</v>
      </c>
      <c r="C265" s="113" t="str">
        <f>'VZOR 1'!C280</f>
        <v>___</v>
      </c>
      <c r="D265" s="113" t="str">
        <f>'VZOR 1'!D280</f>
        <v>ALEXANDRA</v>
      </c>
      <c r="E265" s="113" t="str">
        <f>'VZOR 1'!E280</f>
        <v>ALEXANDRA</v>
      </c>
      <c r="F265" s="113">
        <f>'VZOR 1'!F280</f>
        <v>6204420000</v>
      </c>
      <c r="G265" s="113" t="str">
        <f>'VZOR 1'!G280</f>
        <v>POLAND</v>
      </c>
      <c r="H265" s="113"/>
      <c r="I265" s="113"/>
      <c r="J265" s="113"/>
      <c r="K265" s="113" t="str">
        <f>'VZOR 1'!H280</f>
        <v>pcs</v>
      </c>
      <c r="L265" s="113">
        <f>'VZOR 1'!I280</f>
        <v>45</v>
      </c>
      <c r="M265" s="113">
        <f>'VZOR 1'!J280</f>
        <v>11.65</v>
      </c>
      <c r="N265" s="113">
        <f>'VZOR 1'!K280</f>
        <v>524.25</v>
      </c>
      <c r="O265" s="113">
        <f>'VZOR 1'!L280</f>
        <v>0.89957081545064377</v>
      </c>
      <c r="P265" s="113">
        <f>'VZOR 1'!M280</f>
        <v>1.17</v>
      </c>
      <c r="Q265" s="113">
        <f>'VZOR 1'!N280</f>
        <v>52.65</v>
      </c>
      <c r="R265" s="113" t="str">
        <f>'VZOR 1'!O280</f>
        <v>package</v>
      </c>
      <c r="S265" s="113">
        <f>'VZOR 1'!P280</f>
        <v>1</v>
      </c>
      <c r="T265" s="113">
        <f>'VZOR 1'!Q280</f>
        <v>27.55</v>
      </c>
      <c r="U265" s="113">
        <f>'VZOR 1'!R280</f>
        <v>29</v>
      </c>
      <c r="V265" s="243" t="str">
        <f>VLOOKUP(F265,'[2]01-97'!$B$2:$E$12247,4,0)</f>
        <v>10, но не менее 1,88 евро за 1 кг</v>
      </c>
      <c r="W265" s="249">
        <f t="shared" si="36"/>
        <v>55.873306655344443</v>
      </c>
      <c r="X265" s="117">
        <f t="shared" si="37"/>
        <v>7.4531562971496808</v>
      </c>
      <c r="Y265" s="239">
        <f t="shared" si="38"/>
        <v>2.58</v>
      </c>
      <c r="Z265" s="239">
        <f t="shared" si="39"/>
        <v>116.1</v>
      </c>
      <c r="AA265" s="64">
        <f t="shared" si="40"/>
        <v>1.4100000000000001</v>
      </c>
      <c r="AB265" s="241"/>
      <c r="AC265" s="241"/>
      <c r="AD265" s="241"/>
    </row>
    <row r="266" spans="1:30" s="93" customFormat="1" ht="51" x14ac:dyDescent="0.2">
      <c r="A266" s="113">
        <f>'VZOR 1'!A281</f>
        <v>265</v>
      </c>
      <c r="B266" s="113" t="str">
        <f>'VZOR 1'!B281</f>
        <v>Dress 95% COTTON, 5% ELASTAN платье 95% хлопок, 5% эластан  размер: 46-50, обхват груди: 92-100, рост 165-175</v>
      </c>
      <c r="C266" s="113" t="str">
        <f>'VZOR 1'!C281</f>
        <v>___</v>
      </c>
      <c r="D266" s="113" t="str">
        <f>'VZOR 1'!D281</f>
        <v>EMIN</v>
      </c>
      <c r="E266" s="113" t="str">
        <f>'VZOR 1'!E281</f>
        <v>EMIN</v>
      </c>
      <c r="F266" s="113">
        <f>'VZOR 1'!F281</f>
        <v>6204420000</v>
      </c>
      <c r="G266" s="113" t="str">
        <f>'VZOR 1'!G281</f>
        <v>POLAND</v>
      </c>
      <c r="H266" s="113"/>
      <c r="I266" s="113"/>
      <c r="J266" s="113"/>
      <c r="K266" s="113" t="str">
        <f>'VZOR 1'!H281</f>
        <v>pcs</v>
      </c>
      <c r="L266" s="113">
        <f>'VZOR 1'!I281</f>
        <v>60</v>
      </c>
      <c r="M266" s="113">
        <f>'VZOR 1'!J281</f>
        <v>12.049999999999999</v>
      </c>
      <c r="N266" s="113">
        <f>'VZOR 1'!K281</f>
        <v>723</v>
      </c>
      <c r="O266" s="113">
        <f>'VZOR 1'!L281</f>
        <v>0.89958506224066392</v>
      </c>
      <c r="P266" s="113">
        <f>'VZOR 1'!M281</f>
        <v>1.21</v>
      </c>
      <c r="Q266" s="113">
        <f>'VZOR 1'!N281</f>
        <v>72.599999999999994</v>
      </c>
      <c r="R266" s="113" t="str">
        <f>'VZOR 1'!O281</f>
        <v>package</v>
      </c>
      <c r="S266" s="113">
        <f>'VZOR 1'!P281</f>
        <v>1</v>
      </c>
      <c r="T266" s="113">
        <f>'VZOR 1'!Q281</f>
        <v>38</v>
      </c>
      <c r="U266" s="113">
        <f>'VZOR 1'!R281</f>
        <v>40</v>
      </c>
      <c r="V266" s="243" t="str">
        <f>VLOOKUP(F266,'[2]01-97'!$B$2:$E$12247,4,0)</f>
        <v>10, но не менее 1,88 евро за 1 кг</v>
      </c>
      <c r="W266" s="249">
        <f t="shared" si="36"/>
        <v>77.066629869440618</v>
      </c>
      <c r="X266" s="117">
        <f t="shared" si="37"/>
        <v>10.278744879044767</v>
      </c>
      <c r="Y266" s="239">
        <f t="shared" si="38"/>
        <v>2.67</v>
      </c>
      <c r="Z266" s="239">
        <f t="shared" si="39"/>
        <v>160.19999999999999</v>
      </c>
      <c r="AA266" s="64">
        <f t="shared" si="40"/>
        <v>1.46</v>
      </c>
      <c r="AB266" s="241"/>
      <c r="AC266" s="241"/>
      <c r="AD266" s="241"/>
    </row>
    <row r="267" spans="1:30" s="93" customFormat="1" ht="38.25" x14ac:dyDescent="0.2">
      <c r="A267" s="113">
        <f>'VZOR 1'!A282</f>
        <v>266</v>
      </c>
      <c r="B267" s="113" t="str">
        <f>'VZOR 1'!B282</f>
        <v>Dress 95% POLYESTER, 5% ELASTAN платье 95% полиэстер, 5% эластан  размер: 46-50, обхват груди: 92-100, рост 165-175</v>
      </c>
      <c r="C267" s="113" t="str">
        <f>'VZOR 1'!C282</f>
        <v>___</v>
      </c>
      <c r="D267" s="113" t="str">
        <f>'VZOR 1'!D282</f>
        <v>COCOMORE</v>
      </c>
      <c r="E267" s="113" t="str">
        <f>'VZOR 1'!E282</f>
        <v>COCOMORE</v>
      </c>
      <c r="F267" s="113">
        <f>'VZOR 1'!F282</f>
        <v>6204430000</v>
      </c>
      <c r="G267" s="113" t="str">
        <f>'VZOR 1'!G282</f>
        <v>POLAND</v>
      </c>
      <c r="H267" s="113"/>
      <c r="I267" s="113"/>
      <c r="J267" s="113"/>
      <c r="K267" s="113" t="str">
        <f>'VZOR 1'!H282</f>
        <v>pcs</v>
      </c>
      <c r="L267" s="113">
        <f>'VZOR 1'!I282</f>
        <v>8</v>
      </c>
      <c r="M267" s="113">
        <f>'VZOR 1'!J282</f>
        <v>5.37</v>
      </c>
      <c r="N267" s="113">
        <f>'VZOR 1'!K282</f>
        <v>42.96</v>
      </c>
      <c r="O267" s="113">
        <f>'VZOR 1'!L282</f>
        <v>0.8994413407821229</v>
      </c>
      <c r="P267" s="113">
        <f>'VZOR 1'!M282</f>
        <v>0.54</v>
      </c>
      <c r="Q267" s="113">
        <f>'VZOR 1'!N282</f>
        <v>4.32</v>
      </c>
      <c r="R267" s="113" t="str">
        <f>'VZOR 1'!O282</f>
        <v>package</v>
      </c>
      <c r="S267" s="113">
        <f>'VZOR 1'!P282</f>
        <v>1</v>
      </c>
      <c r="T267" s="113">
        <f>'VZOR 1'!Q282</f>
        <v>1.9</v>
      </c>
      <c r="U267" s="113">
        <f>'VZOR 1'!R282</f>
        <v>2</v>
      </c>
      <c r="V267" s="243" t="str">
        <f>VLOOKUP(F267,'[2]01-97'!$B$2:$E$12247,4,0)</f>
        <v>2,2 евро за 1 кг</v>
      </c>
      <c r="W267" s="248">
        <f t="shared" ref="W267:W288" si="41">2.2*$AC$1*T267</f>
        <v>4.5092177051268445</v>
      </c>
      <c r="X267" s="117">
        <f t="shared" si="37"/>
        <v>0.61075363762622847</v>
      </c>
      <c r="Y267" s="239">
        <f t="shared" si="38"/>
        <v>1.18</v>
      </c>
      <c r="Z267" s="239">
        <f t="shared" si="39"/>
        <v>9.44</v>
      </c>
      <c r="AA267" s="64">
        <f t="shared" si="40"/>
        <v>0.6399999999999999</v>
      </c>
      <c r="AB267" s="241"/>
      <c r="AC267" s="241"/>
      <c r="AD267" s="241"/>
    </row>
    <row r="268" spans="1:30" s="93" customFormat="1" ht="25.5" x14ac:dyDescent="0.2">
      <c r="A268" s="113">
        <f>'VZOR 1'!A283</f>
        <v>267</v>
      </c>
      <c r="B268" s="113" t="str">
        <f>'VZOR 1'!B283</f>
        <v>Dress 100% POLYESTER платье 100% полиэстер  размер: 46-50, обхват груди: 92-100, рост 165-175</v>
      </c>
      <c r="C268" s="113" t="str">
        <f>'VZOR 1'!C283</f>
        <v>___</v>
      </c>
      <c r="D268" s="113" t="str">
        <f>'VZOR 1'!D283</f>
        <v>BARBARA</v>
      </c>
      <c r="E268" s="113" t="str">
        <f>'VZOR 1'!E283</f>
        <v>BARBARA</v>
      </c>
      <c r="F268" s="113">
        <f>'VZOR 1'!F283</f>
        <v>6204430000</v>
      </c>
      <c r="G268" s="113" t="str">
        <f>'VZOR 1'!G283</f>
        <v>POLAND</v>
      </c>
      <c r="H268" s="113"/>
      <c r="I268" s="113"/>
      <c r="J268" s="113"/>
      <c r="K268" s="113" t="str">
        <f>'VZOR 1'!H283</f>
        <v>pcs</v>
      </c>
      <c r="L268" s="113">
        <f>'VZOR 1'!I283</f>
        <v>20</v>
      </c>
      <c r="M268" s="113">
        <f>'VZOR 1'!J283</f>
        <v>8.59</v>
      </c>
      <c r="N268" s="113">
        <f>'VZOR 1'!K283</f>
        <v>171.8</v>
      </c>
      <c r="O268" s="113">
        <f>'VZOR 1'!L283</f>
        <v>0.89988358556461001</v>
      </c>
      <c r="P268" s="113">
        <f>'VZOR 1'!M283</f>
        <v>0.86</v>
      </c>
      <c r="Q268" s="113">
        <f>'VZOR 1'!N283</f>
        <v>17.2</v>
      </c>
      <c r="R268" s="113" t="str">
        <f>'VZOR 1'!O283</f>
        <v>package</v>
      </c>
      <c r="S268" s="113" t="str">
        <f>'VZOR 1'!P283</f>
        <v>part</v>
      </c>
      <c r="T268" s="113">
        <f>'VZOR 1'!Q283</f>
        <v>7.6</v>
      </c>
      <c r="U268" s="113">
        <f>'VZOR 1'!R283</f>
        <v>8</v>
      </c>
      <c r="V268" s="243" t="str">
        <f>VLOOKUP(F268,'[2]01-97'!$B$2:$E$12247,4,0)</f>
        <v>2,2 евро за 1 кг</v>
      </c>
      <c r="W268" s="248">
        <f t="shared" si="41"/>
        <v>18.036870820507378</v>
      </c>
      <c r="X268" s="117">
        <f t="shared" si="37"/>
        <v>2.4424458785890608</v>
      </c>
      <c r="Y268" s="239">
        <f t="shared" si="38"/>
        <v>1.88</v>
      </c>
      <c r="Z268" s="239">
        <f t="shared" si="39"/>
        <v>37.6</v>
      </c>
      <c r="AA268" s="64">
        <f t="shared" si="40"/>
        <v>1.02</v>
      </c>
      <c r="AB268" s="241"/>
      <c r="AC268" s="241"/>
      <c r="AD268" s="241"/>
    </row>
    <row r="269" spans="1:30" s="93" customFormat="1" ht="25.5" x14ac:dyDescent="0.2">
      <c r="A269" s="113">
        <f>'VZOR 1'!A284</f>
        <v>268</v>
      </c>
      <c r="B269" s="113" t="str">
        <f>'VZOR 1'!B284</f>
        <v>Dress 100% POLYESTER платье 100% полиэстер  размер: 46-50, обхват груди: 92-100, рост 165-175</v>
      </c>
      <c r="C269" s="113" t="str">
        <f>'VZOR 1'!C284</f>
        <v>___</v>
      </c>
      <c r="D269" s="113" t="str">
        <f>'VZOR 1'!D284</f>
        <v>TYLKOMET</v>
      </c>
      <c r="E269" s="113" t="str">
        <f>'VZOR 1'!E284</f>
        <v>TYLKOMET</v>
      </c>
      <c r="F269" s="113">
        <f>'VZOR 1'!F284</f>
        <v>6204430000</v>
      </c>
      <c r="G269" s="113" t="str">
        <f>'VZOR 1'!G284</f>
        <v>POLAND</v>
      </c>
      <c r="H269" s="113"/>
      <c r="I269" s="113"/>
      <c r="J269" s="113"/>
      <c r="K269" s="113" t="str">
        <f>'VZOR 1'!H284</f>
        <v>pcs</v>
      </c>
      <c r="L269" s="113">
        <f>'VZOR 1'!I284</f>
        <v>42</v>
      </c>
      <c r="M269" s="113">
        <f>'VZOR 1'!J284</f>
        <v>9.06</v>
      </c>
      <c r="N269" s="113">
        <f>'VZOR 1'!K284</f>
        <v>380.52</v>
      </c>
      <c r="O269" s="113">
        <f>'VZOR 1'!L284</f>
        <v>0.89955849889624728</v>
      </c>
      <c r="P269" s="113">
        <f>'VZOR 1'!M284</f>
        <v>0.91</v>
      </c>
      <c r="Q269" s="113">
        <f>'VZOR 1'!N284</f>
        <v>38.22</v>
      </c>
      <c r="R269" s="113" t="str">
        <f>'VZOR 1'!O284</f>
        <v>package</v>
      </c>
      <c r="S269" s="113" t="str">
        <f>'VZOR 1'!P284</f>
        <v>part</v>
      </c>
      <c r="T269" s="113">
        <f>'VZOR 1'!Q284</f>
        <v>16.82</v>
      </c>
      <c r="U269" s="113">
        <f>'VZOR 1'!R284</f>
        <v>17.7</v>
      </c>
      <c r="V269" s="243" t="str">
        <f>VLOOKUP(F269,'[2]01-97'!$B$2:$E$12247,4,0)</f>
        <v>2,2 евро за 1 кг</v>
      </c>
      <c r="W269" s="248">
        <f t="shared" si="41"/>
        <v>39.91844305275449</v>
      </c>
      <c r="X269" s="117">
        <f t="shared" si="37"/>
        <v>5.4097759355105319</v>
      </c>
      <c r="Y269" s="239">
        <f t="shared" si="38"/>
        <v>1.99</v>
      </c>
      <c r="Z269" s="239">
        <f t="shared" si="39"/>
        <v>83.58</v>
      </c>
      <c r="AA269" s="64">
        <f t="shared" si="40"/>
        <v>1.08</v>
      </c>
      <c r="AB269" s="241"/>
      <c r="AC269" s="241"/>
      <c r="AD269" s="241"/>
    </row>
    <row r="270" spans="1:30" s="93" customFormat="1" ht="25.5" x14ac:dyDescent="0.2">
      <c r="A270" s="113">
        <f>'VZOR 1'!A285</f>
        <v>269</v>
      </c>
      <c r="B270" s="113" t="str">
        <f>'VZOR 1'!B285</f>
        <v>Dress 100% POLYESTER платье 100% полиэстер  размер: 46-50, обхват груди: 92-100, рост 165-175</v>
      </c>
      <c r="C270" s="113" t="str">
        <f>'VZOR 1'!C285</f>
        <v>___</v>
      </c>
      <c r="D270" s="113" t="str">
        <f>'VZOR 1'!D285</f>
        <v>MISS CITY</v>
      </c>
      <c r="E270" s="113" t="str">
        <f>'VZOR 1'!E285</f>
        <v>MISS CITY</v>
      </c>
      <c r="F270" s="113">
        <f>'VZOR 1'!F285</f>
        <v>6204430000</v>
      </c>
      <c r="G270" s="113" t="str">
        <f>'VZOR 1'!G285</f>
        <v>POLAND</v>
      </c>
      <c r="H270" s="113"/>
      <c r="I270" s="113"/>
      <c r="J270" s="113"/>
      <c r="K270" s="113" t="str">
        <f>'VZOR 1'!H285</f>
        <v>pcs</v>
      </c>
      <c r="L270" s="113">
        <f>'VZOR 1'!I285</f>
        <v>50</v>
      </c>
      <c r="M270" s="113">
        <f>'VZOR 1'!J285</f>
        <v>10.83</v>
      </c>
      <c r="N270" s="113">
        <f>'VZOR 1'!K285</f>
        <v>541.5</v>
      </c>
      <c r="O270" s="113">
        <f>'VZOR 1'!L285</f>
        <v>0.90027700831024926</v>
      </c>
      <c r="P270" s="113">
        <f>'VZOR 1'!M285</f>
        <v>1.08</v>
      </c>
      <c r="Q270" s="113">
        <f>'VZOR 1'!N285</f>
        <v>54</v>
      </c>
      <c r="R270" s="113" t="str">
        <f>'VZOR 1'!O285</f>
        <v>package</v>
      </c>
      <c r="S270" s="113" t="str">
        <f>'VZOR 1'!P285</f>
        <v>part</v>
      </c>
      <c r="T270" s="113">
        <f>'VZOR 1'!Q285</f>
        <v>23.94</v>
      </c>
      <c r="U270" s="113">
        <f>'VZOR 1'!R285</f>
        <v>25.2</v>
      </c>
      <c r="V270" s="243" t="str">
        <f>VLOOKUP(F270,'[2]01-97'!$B$2:$E$12247,4,0)</f>
        <v>2,2 евро за 1 кг</v>
      </c>
      <c r="W270" s="248">
        <f t="shared" si="41"/>
        <v>56.816143084598245</v>
      </c>
      <c r="X270" s="117">
        <f t="shared" si="37"/>
        <v>7.69839606086133</v>
      </c>
      <c r="Y270" s="239">
        <f t="shared" si="38"/>
        <v>2.37</v>
      </c>
      <c r="Z270" s="239">
        <f t="shared" si="39"/>
        <v>118.5</v>
      </c>
      <c r="AA270" s="64">
        <f t="shared" si="40"/>
        <v>1.29</v>
      </c>
      <c r="AB270" s="241"/>
      <c r="AC270" s="241"/>
      <c r="AD270" s="241"/>
    </row>
    <row r="271" spans="1:30" s="93" customFormat="1" ht="25.5" x14ac:dyDescent="0.2">
      <c r="A271" s="113">
        <f>'VZOR 1'!A286</f>
        <v>270</v>
      </c>
      <c r="B271" s="113" t="str">
        <f>'VZOR 1'!B286</f>
        <v>Dress 100% POLYESTER платье 100% полиэстер  размер: 46-50, обхват груди: 92-100, рост 165-175</v>
      </c>
      <c r="C271" s="113" t="str">
        <f>'VZOR 1'!C286</f>
        <v>___</v>
      </c>
      <c r="D271" s="113" t="str">
        <f>'VZOR 1'!D286</f>
        <v>FENIMARK</v>
      </c>
      <c r="E271" s="113" t="str">
        <f>'VZOR 1'!E286</f>
        <v>FENIMARK</v>
      </c>
      <c r="F271" s="113">
        <f>'VZOR 1'!F286</f>
        <v>6204430000</v>
      </c>
      <c r="G271" s="113" t="str">
        <f>'VZOR 1'!G286</f>
        <v>POLAND</v>
      </c>
      <c r="H271" s="113"/>
      <c r="I271" s="113"/>
      <c r="J271" s="113"/>
      <c r="K271" s="113" t="str">
        <f>'VZOR 1'!H286</f>
        <v>pcs</v>
      </c>
      <c r="L271" s="113">
        <f>'VZOR 1'!I286</f>
        <v>79</v>
      </c>
      <c r="M271" s="113">
        <f>'VZOR 1'!J286</f>
        <v>8.6999999999999993</v>
      </c>
      <c r="N271" s="113">
        <f>'VZOR 1'!K286</f>
        <v>687.3</v>
      </c>
      <c r="O271" s="113">
        <f>'VZOR 1'!L286</f>
        <v>0.9</v>
      </c>
      <c r="P271" s="113">
        <f>'VZOR 1'!M286</f>
        <v>0.87</v>
      </c>
      <c r="Q271" s="113">
        <f>'VZOR 1'!N286</f>
        <v>68.73</v>
      </c>
      <c r="R271" s="113" t="str">
        <f>'VZOR 1'!O286</f>
        <v>package</v>
      </c>
      <c r="S271" s="113">
        <f>'VZOR 1'!P286</f>
        <v>1</v>
      </c>
      <c r="T271" s="113">
        <f>'VZOR 1'!Q286</f>
        <v>30.4</v>
      </c>
      <c r="U271" s="113">
        <f>'VZOR 1'!R286</f>
        <v>32</v>
      </c>
      <c r="V271" s="243" t="str">
        <f>VLOOKUP(F271,'[2]01-97'!$B$2:$E$12247,4,0)</f>
        <v>2,2 евро за 1 кг</v>
      </c>
      <c r="W271" s="248">
        <f t="shared" si="41"/>
        <v>72.147483282029512</v>
      </c>
      <c r="X271" s="117">
        <f t="shared" si="37"/>
        <v>9.7712051941458764</v>
      </c>
      <c r="Y271" s="239">
        <f t="shared" si="38"/>
        <v>1.91</v>
      </c>
      <c r="Z271" s="239">
        <f t="shared" si="39"/>
        <v>150.88999999999999</v>
      </c>
      <c r="AA271" s="64">
        <f t="shared" si="40"/>
        <v>1.04</v>
      </c>
      <c r="AB271" s="241"/>
      <c r="AC271" s="241"/>
      <c r="AD271" s="241"/>
    </row>
    <row r="272" spans="1:30" s="93" customFormat="1" ht="25.5" x14ac:dyDescent="0.2">
      <c r="A272" s="113">
        <f>'VZOR 1'!A287</f>
        <v>271</v>
      </c>
      <c r="B272" s="113" t="str">
        <f>'VZOR 1'!B287</f>
        <v>Dress 100% POLYESTER платье 100% полиэстер  размер: 46-50, обхват груди: 92-100, рост 165-175</v>
      </c>
      <c r="C272" s="113" t="str">
        <f>'VZOR 1'!C287</f>
        <v>___</v>
      </c>
      <c r="D272" s="113" t="str">
        <f>'VZOR 1'!D287</f>
        <v>KAROL</v>
      </c>
      <c r="E272" s="113" t="str">
        <f>'VZOR 1'!E287</f>
        <v>KAROL</v>
      </c>
      <c r="F272" s="113">
        <f>'VZOR 1'!F287</f>
        <v>6204430000</v>
      </c>
      <c r="G272" s="113" t="str">
        <f>'VZOR 1'!G287</f>
        <v>POLAND</v>
      </c>
      <c r="H272" s="113"/>
      <c r="I272" s="113"/>
      <c r="J272" s="113"/>
      <c r="K272" s="113" t="str">
        <f>'VZOR 1'!H287</f>
        <v>pcs</v>
      </c>
      <c r="L272" s="113">
        <f>'VZOR 1'!I287</f>
        <v>120</v>
      </c>
      <c r="M272" s="113">
        <f>'VZOR 1'!J287</f>
        <v>9.15</v>
      </c>
      <c r="N272" s="113">
        <f>'VZOR 1'!K287</f>
        <v>1098</v>
      </c>
      <c r="O272" s="113">
        <f>'VZOR 1'!L287</f>
        <v>0.89945355191256826</v>
      </c>
      <c r="P272" s="113">
        <f>'VZOR 1'!M287</f>
        <v>0.92</v>
      </c>
      <c r="Q272" s="113">
        <f>'VZOR 1'!N287</f>
        <v>110.4</v>
      </c>
      <c r="R272" s="113" t="str">
        <f>'VZOR 1'!O287</f>
        <v>package</v>
      </c>
      <c r="S272" s="113">
        <f>'VZOR 1'!P287</f>
        <v>1</v>
      </c>
      <c r="T272" s="113">
        <f>'VZOR 1'!Q287</f>
        <v>48.55</v>
      </c>
      <c r="U272" s="113">
        <f>'VZOR 1'!R287</f>
        <v>51.1</v>
      </c>
      <c r="V272" s="243" t="str">
        <f>VLOOKUP(F272,'[2]01-97'!$B$2:$E$12247,4,0)</f>
        <v>2,2 евро за 1 кг</v>
      </c>
      <c r="W272" s="248">
        <f t="shared" si="41"/>
        <v>115.22237872837279</v>
      </c>
      <c r="X272" s="117">
        <f t="shared" si="37"/>
        <v>15.610044090167571</v>
      </c>
      <c r="Y272" s="239">
        <f t="shared" si="38"/>
        <v>2.0099999999999998</v>
      </c>
      <c r="Z272" s="239">
        <f t="shared" si="39"/>
        <v>241.2</v>
      </c>
      <c r="AA272" s="64">
        <f t="shared" si="40"/>
        <v>1.0899999999999999</v>
      </c>
      <c r="AB272" s="241"/>
      <c r="AC272" s="241"/>
      <c r="AD272" s="241"/>
    </row>
    <row r="273" spans="1:30" s="93" customFormat="1" ht="38.25" x14ac:dyDescent="0.2">
      <c r="A273" s="113">
        <f>'VZOR 1'!A288</f>
        <v>272</v>
      </c>
      <c r="B273" s="113" t="str">
        <f>'VZOR 1'!B288</f>
        <v>Dress 5% ELASTAN, 95% VISCOSE платье 5% эластан, 95% вискоза  размер: 46-50, обхват груди: 92-100, рост 165-175</v>
      </c>
      <c r="C273" s="113" t="str">
        <f>'VZOR 1'!C288</f>
        <v>___</v>
      </c>
      <c r="D273" s="113" t="str">
        <f>'VZOR 1'!D288</f>
        <v>COCOMORE</v>
      </c>
      <c r="E273" s="113" t="str">
        <f>'VZOR 1'!E288</f>
        <v>COCOMORE</v>
      </c>
      <c r="F273" s="113">
        <f>'VZOR 1'!F288</f>
        <v>6204440000</v>
      </c>
      <c r="G273" s="113" t="str">
        <f>'VZOR 1'!G288</f>
        <v>POLAND</v>
      </c>
      <c r="H273" s="113"/>
      <c r="I273" s="113"/>
      <c r="J273" s="113"/>
      <c r="K273" s="113" t="str">
        <f>'VZOR 1'!H288</f>
        <v>pcs</v>
      </c>
      <c r="L273" s="113">
        <f>'VZOR 1'!I288</f>
        <v>5</v>
      </c>
      <c r="M273" s="113">
        <f>'VZOR 1'!J288</f>
        <v>4.34</v>
      </c>
      <c r="N273" s="113">
        <f>'VZOR 1'!K288</f>
        <v>21.7</v>
      </c>
      <c r="O273" s="113">
        <f>'VZOR 1'!L288</f>
        <v>0.90092165898617516</v>
      </c>
      <c r="P273" s="113">
        <f>'VZOR 1'!M288</f>
        <v>0.43</v>
      </c>
      <c r="Q273" s="113">
        <f>'VZOR 1'!N288</f>
        <v>2.15</v>
      </c>
      <c r="R273" s="113" t="str">
        <f>'VZOR 1'!O288</f>
        <v>package</v>
      </c>
      <c r="S273" s="113">
        <f>'VZOR 1'!P288</f>
        <v>1</v>
      </c>
      <c r="T273" s="113">
        <f>'VZOR 1'!Q288</f>
        <v>0.95</v>
      </c>
      <c r="U273" s="113">
        <f>'VZOR 1'!R288</f>
        <v>1</v>
      </c>
      <c r="V273" s="243" t="str">
        <f>VLOOKUP(F273,'[2]01-97'!$B$2:$E$12247,4,0)</f>
        <v>2,2 евро за 1 кг</v>
      </c>
      <c r="W273" s="248">
        <f t="shared" si="41"/>
        <v>2.2546088525634222</v>
      </c>
      <c r="X273" s="117">
        <f t="shared" si="37"/>
        <v>0.30850451435030629</v>
      </c>
      <c r="Y273" s="239">
        <f t="shared" si="38"/>
        <v>0.94</v>
      </c>
      <c r="Z273" s="239">
        <f t="shared" si="39"/>
        <v>4.7</v>
      </c>
      <c r="AA273" s="64">
        <f t="shared" si="40"/>
        <v>0.51</v>
      </c>
      <c r="AB273" s="241"/>
      <c r="AC273" s="241"/>
      <c r="AD273" s="241"/>
    </row>
    <row r="274" spans="1:30" s="93" customFormat="1" ht="38.25" x14ac:dyDescent="0.2">
      <c r="A274" s="113">
        <f>'VZOR 1'!A289</f>
        <v>273</v>
      </c>
      <c r="B274" s="113" t="str">
        <f>'VZOR 1'!B289</f>
        <v>Dress 5% ELASTAN, 95% VISCOSE платье 5% эластан, 95% вискоза  размер: 46-50, обхват груди: 92-100, рост 165-175</v>
      </c>
      <c r="C274" s="113" t="str">
        <f>'VZOR 1'!C289</f>
        <v>___</v>
      </c>
      <c r="D274" s="113" t="str">
        <f>'VZOR 1'!D289</f>
        <v>BARBARA</v>
      </c>
      <c r="E274" s="113" t="str">
        <f>'VZOR 1'!E289</f>
        <v>BARBARA</v>
      </c>
      <c r="F274" s="113">
        <f>'VZOR 1'!F289</f>
        <v>6204440000</v>
      </c>
      <c r="G274" s="113" t="str">
        <f>'VZOR 1'!G289</f>
        <v>POLAND</v>
      </c>
      <c r="H274" s="113"/>
      <c r="I274" s="113"/>
      <c r="J274" s="113"/>
      <c r="K274" s="113" t="str">
        <f>'VZOR 1'!H289</f>
        <v>pcs</v>
      </c>
      <c r="L274" s="113">
        <f>'VZOR 1'!I289</f>
        <v>10</v>
      </c>
      <c r="M274" s="113">
        <f>'VZOR 1'!J289</f>
        <v>10.84</v>
      </c>
      <c r="N274" s="113">
        <f>'VZOR 1'!K289</f>
        <v>108.4</v>
      </c>
      <c r="O274" s="113">
        <f>'VZOR 1'!L289</f>
        <v>0.90036900369003692</v>
      </c>
      <c r="P274" s="113">
        <f>'VZOR 1'!M289</f>
        <v>1.08</v>
      </c>
      <c r="Q274" s="113">
        <f>'VZOR 1'!N289</f>
        <v>10.8</v>
      </c>
      <c r="R274" s="113" t="str">
        <f>'VZOR 1'!O289</f>
        <v>package</v>
      </c>
      <c r="S274" s="113" t="str">
        <f>'VZOR 1'!P289</f>
        <v>part</v>
      </c>
      <c r="T274" s="113">
        <f>'VZOR 1'!Q289</f>
        <v>4.75</v>
      </c>
      <c r="U274" s="113">
        <f>'VZOR 1'!R289</f>
        <v>5</v>
      </c>
      <c r="V274" s="243" t="str">
        <f>VLOOKUP(F274,'[2]01-97'!$B$2:$E$12247,4,0)</f>
        <v>2,2 евро за 1 кг</v>
      </c>
      <c r="W274" s="248">
        <f t="shared" si="41"/>
        <v>11.273044262817113</v>
      </c>
      <c r="X274" s="117">
        <f t="shared" si="37"/>
        <v>1.5411008919618987</v>
      </c>
      <c r="Y274" s="239">
        <f t="shared" si="38"/>
        <v>2.36</v>
      </c>
      <c r="Z274" s="239">
        <f t="shared" si="39"/>
        <v>23.6</v>
      </c>
      <c r="AA274" s="64">
        <f t="shared" si="40"/>
        <v>1.2799999999999998</v>
      </c>
      <c r="AB274" s="241"/>
      <c r="AC274" s="241"/>
      <c r="AD274" s="241"/>
    </row>
    <row r="275" spans="1:30" s="93" customFormat="1" ht="38.25" x14ac:dyDescent="0.2">
      <c r="A275" s="113">
        <f>'VZOR 1'!A290</f>
        <v>274</v>
      </c>
      <c r="B275" s="113" t="str">
        <f>'VZOR 1'!B290</f>
        <v>Dress 50% POLYESTER, 50% VISCOSE платье 50% полиэстер, 50% вискоза  размер: 46-50, обхват груди: 92-100, рост 165-175</v>
      </c>
      <c r="C275" s="113" t="str">
        <f>'VZOR 1'!C290</f>
        <v>___</v>
      </c>
      <c r="D275" s="113" t="str">
        <f>'VZOR 1'!D290</f>
        <v>COCOMORE</v>
      </c>
      <c r="E275" s="113" t="str">
        <f>'VZOR 1'!E290</f>
        <v>COCOMORE</v>
      </c>
      <c r="F275" s="113">
        <f>'VZOR 1'!F290</f>
        <v>6204440000</v>
      </c>
      <c r="G275" s="113" t="str">
        <f>'VZOR 1'!G290</f>
        <v>POLAND</v>
      </c>
      <c r="H275" s="113"/>
      <c r="I275" s="113"/>
      <c r="J275" s="113"/>
      <c r="K275" s="113" t="str">
        <f>'VZOR 1'!H290</f>
        <v>pcs</v>
      </c>
      <c r="L275" s="113">
        <f>'VZOR 1'!I290</f>
        <v>10</v>
      </c>
      <c r="M275" s="113">
        <f>'VZOR 1'!J290</f>
        <v>6.51</v>
      </c>
      <c r="N275" s="113">
        <f>'VZOR 1'!K290</f>
        <v>65.099999999999994</v>
      </c>
      <c r="O275" s="113">
        <f>'VZOR 1'!L290</f>
        <v>0.90015360983102921</v>
      </c>
      <c r="P275" s="113">
        <f>'VZOR 1'!M290</f>
        <v>0.65</v>
      </c>
      <c r="Q275" s="113">
        <f>'VZOR 1'!N290</f>
        <v>6.5</v>
      </c>
      <c r="R275" s="113" t="str">
        <f>'VZOR 1'!O290</f>
        <v>package</v>
      </c>
      <c r="S275" s="113" t="str">
        <f>'VZOR 1'!P290</f>
        <v>part</v>
      </c>
      <c r="T275" s="113">
        <f>'VZOR 1'!Q290</f>
        <v>2.85</v>
      </c>
      <c r="U275" s="113">
        <f>'VZOR 1'!R290</f>
        <v>3</v>
      </c>
      <c r="V275" s="243" t="str">
        <f>VLOOKUP(F275,'[2]01-97'!$B$2:$E$12247,4,0)</f>
        <v>2,2 евро за 1 кг</v>
      </c>
      <c r="W275" s="248">
        <f t="shared" si="41"/>
        <v>6.7638265576902672</v>
      </c>
      <c r="X275" s="117">
        <f t="shared" si="37"/>
        <v>0.92551354305091882</v>
      </c>
      <c r="Y275" s="239">
        <f t="shared" si="38"/>
        <v>1.42</v>
      </c>
      <c r="Z275" s="239">
        <f t="shared" si="39"/>
        <v>14.2</v>
      </c>
      <c r="AA275" s="64">
        <f t="shared" si="40"/>
        <v>0.76999999999999991</v>
      </c>
      <c r="AB275" s="241"/>
      <c r="AC275" s="241"/>
      <c r="AD275" s="241"/>
    </row>
    <row r="276" spans="1:30" s="93" customFormat="1" ht="25.5" x14ac:dyDescent="0.2">
      <c r="A276" s="113">
        <f>'VZOR 1'!A291</f>
        <v>275</v>
      </c>
      <c r="B276" s="113" t="str">
        <f>'VZOR 1'!B291</f>
        <v>Dress 100% Lyocell платье 100% лиоцелл  размер: 46-50, обхват груди: 92-100, рост 165-175</v>
      </c>
      <c r="C276" s="113" t="str">
        <f>'VZOR 1'!C291</f>
        <v>___</v>
      </c>
      <c r="D276" s="113" t="str">
        <f>'VZOR 1'!D291</f>
        <v>ONE</v>
      </c>
      <c r="E276" s="113" t="str">
        <f>'VZOR 1'!E291</f>
        <v>ONE</v>
      </c>
      <c r="F276" s="113">
        <f>'VZOR 1'!F291</f>
        <v>6204440000</v>
      </c>
      <c r="G276" s="113" t="str">
        <f>'VZOR 1'!G291</f>
        <v>POLAND</v>
      </c>
      <c r="H276" s="113"/>
      <c r="I276" s="113"/>
      <c r="J276" s="113"/>
      <c r="K276" s="113" t="str">
        <f>'VZOR 1'!H291</f>
        <v>pcs</v>
      </c>
      <c r="L276" s="113">
        <f>'VZOR 1'!I291</f>
        <v>12</v>
      </c>
      <c r="M276" s="113">
        <f>'VZOR 1'!J291</f>
        <v>21.680000000000003</v>
      </c>
      <c r="N276" s="113">
        <f>'VZOR 1'!K291</f>
        <v>260.16000000000003</v>
      </c>
      <c r="O276" s="113">
        <f>'VZOR 1'!L291</f>
        <v>0.89990774907749083</v>
      </c>
      <c r="P276" s="113">
        <f>'VZOR 1'!M291</f>
        <v>2.17</v>
      </c>
      <c r="Q276" s="113">
        <f>'VZOR 1'!N291</f>
        <v>26.04</v>
      </c>
      <c r="R276" s="113" t="str">
        <f>'VZOR 1'!O291</f>
        <v>package</v>
      </c>
      <c r="S276" s="113" t="str">
        <f>'VZOR 1'!P291</f>
        <v>part</v>
      </c>
      <c r="T276" s="113">
        <f>'VZOR 1'!Q291</f>
        <v>11.4</v>
      </c>
      <c r="U276" s="113">
        <f>'VZOR 1'!R291</f>
        <v>12</v>
      </c>
      <c r="V276" s="243" t="str">
        <f>VLOOKUP(F276,'[2]01-97'!$B$2:$E$12247,4,0)</f>
        <v>2,2 евро за 1 кг</v>
      </c>
      <c r="W276" s="248">
        <f t="shared" si="41"/>
        <v>27.055306230761069</v>
      </c>
      <c r="X276" s="117">
        <f t="shared" si="37"/>
        <v>3.6986421407085568</v>
      </c>
      <c r="Y276" s="239">
        <f t="shared" si="38"/>
        <v>4.7300000000000004</v>
      </c>
      <c r="Z276" s="239">
        <f t="shared" si="39"/>
        <v>56.76</v>
      </c>
      <c r="AA276" s="64">
        <f t="shared" si="40"/>
        <v>2.5600000000000005</v>
      </c>
      <c r="AB276" s="241"/>
      <c r="AC276" s="241"/>
      <c r="AD276" s="241"/>
    </row>
    <row r="277" spans="1:30" s="93" customFormat="1" ht="25.5" x14ac:dyDescent="0.2">
      <c r="A277" s="113">
        <f>'VZOR 1'!A292</f>
        <v>276</v>
      </c>
      <c r="B277" s="113" t="str">
        <f>'VZOR 1'!B292</f>
        <v>Dress 100% VISCOSE платье 100% вискоза  размер: 46-50, обхват груди: 92-100, рост 165-175</v>
      </c>
      <c r="C277" s="113" t="str">
        <f>'VZOR 1'!C292</f>
        <v>___</v>
      </c>
      <c r="D277" s="113" t="str">
        <f>'VZOR 1'!D292</f>
        <v>COCOMORE</v>
      </c>
      <c r="E277" s="113" t="str">
        <f>'VZOR 1'!E292</f>
        <v>COCOMORE</v>
      </c>
      <c r="F277" s="113">
        <f>'VZOR 1'!F292</f>
        <v>6204440000</v>
      </c>
      <c r="G277" s="113" t="str">
        <f>'VZOR 1'!G292</f>
        <v>POLAND</v>
      </c>
      <c r="H277" s="113"/>
      <c r="I277" s="113"/>
      <c r="J277" s="113"/>
      <c r="K277" s="113" t="str">
        <f>'VZOR 1'!H292</f>
        <v>pcs</v>
      </c>
      <c r="L277" s="113">
        <f>'VZOR 1'!I292</f>
        <v>13</v>
      </c>
      <c r="M277" s="113">
        <f>'VZOR 1'!J292</f>
        <v>5.01</v>
      </c>
      <c r="N277" s="113">
        <f>'VZOR 1'!K292</f>
        <v>65.13</v>
      </c>
      <c r="O277" s="113">
        <f>'VZOR 1'!L292</f>
        <v>0.90019960079840322</v>
      </c>
      <c r="P277" s="113">
        <f>'VZOR 1'!M292</f>
        <v>0.5</v>
      </c>
      <c r="Q277" s="113">
        <f>'VZOR 1'!N292</f>
        <v>6.5</v>
      </c>
      <c r="R277" s="113" t="str">
        <f>'VZOR 1'!O292</f>
        <v>package</v>
      </c>
      <c r="S277" s="113" t="str">
        <f>'VZOR 1'!P292</f>
        <v>part</v>
      </c>
      <c r="T277" s="113">
        <f>'VZOR 1'!Q292</f>
        <v>2.85</v>
      </c>
      <c r="U277" s="113">
        <f>'VZOR 1'!R292</f>
        <v>3</v>
      </c>
      <c r="V277" s="243" t="str">
        <f>VLOOKUP(F277,'[2]01-97'!$B$2:$E$12247,4,0)</f>
        <v>2,2 евро за 1 кг</v>
      </c>
      <c r="W277" s="248">
        <f t="shared" si="41"/>
        <v>6.7638265576902672</v>
      </c>
      <c r="X277" s="117">
        <f t="shared" si="37"/>
        <v>0.92594004698780863</v>
      </c>
      <c r="Y277" s="239">
        <f t="shared" si="38"/>
        <v>1.0900000000000001</v>
      </c>
      <c r="Z277" s="239">
        <f t="shared" si="39"/>
        <v>14.17</v>
      </c>
      <c r="AA277" s="64">
        <f t="shared" si="40"/>
        <v>0.59000000000000008</v>
      </c>
      <c r="AB277" s="241"/>
      <c r="AC277" s="241"/>
      <c r="AD277" s="241"/>
    </row>
    <row r="278" spans="1:30" s="93" customFormat="1" ht="38.25" x14ac:dyDescent="0.2">
      <c r="A278" s="113">
        <f>'VZOR 1'!A293</f>
        <v>277</v>
      </c>
      <c r="B278" s="113" t="str">
        <f>'VZOR 1'!B293</f>
        <v>Dress 50% POLYESTER, 50% VISCOSE платье 50% полиэстер, 50% вискоза  размер: 46-50, обхват груди: 92-100, рост 165-175</v>
      </c>
      <c r="C278" s="113" t="str">
        <f>'VZOR 1'!C293</f>
        <v>___</v>
      </c>
      <c r="D278" s="113" t="str">
        <f>'VZOR 1'!D293</f>
        <v>COCOMORE</v>
      </c>
      <c r="E278" s="113" t="str">
        <f>'VZOR 1'!E293</f>
        <v>COCOMORE</v>
      </c>
      <c r="F278" s="113">
        <f>'VZOR 1'!F293</f>
        <v>6204440000</v>
      </c>
      <c r="G278" s="113" t="str">
        <f>'VZOR 1'!G293</f>
        <v>POLAND</v>
      </c>
      <c r="H278" s="113"/>
      <c r="I278" s="113"/>
      <c r="J278" s="113"/>
      <c r="K278" s="113" t="str">
        <f>'VZOR 1'!H293</f>
        <v>pcs</v>
      </c>
      <c r="L278" s="113">
        <f>'VZOR 1'!I293</f>
        <v>20</v>
      </c>
      <c r="M278" s="113">
        <f>'VZOR 1'!J293</f>
        <v>4.34</v>
      </c>
      <c r="N278" s="113">
        <f>'VZOR 1'!K293</f>
        <v>86.8</v>
      </c>
      <c r="O278" s="113">
        <f>'VZOR 1'!L293</f>
        <v>0.90092165898617516</v>
      </c>
      <c r="P278" s="113">
        <f>'VZOR 1'!M293</f>
        <v>0.43</v>
      </c>
      <c r="Q278" s="113">
        <f>'VZOR 1'!N293</f>
        <v>8.6</v>
      </c>
      <c r="R278" s="113" t="str">
        <f>'VZOR 1'!O293</f>
        <v>package</v>
      </c>
      <c r="S278" s="113" t="str">
        <f>'VZOR 1'!P293</f>
        <v>part</v>
      </c>
      <c r="T278" s="113">
        <f>'VZOR 1'!Q293</f>
        <v>3.8</v>
      </c>
      <c r="U278" s="113">
        <f>'VZOR 1'!R293</f>
        <v>4</v>
      </c>
      <c r="V278" s="243" t="str">
        <f>VLOOKUP(F278,'[2]01-97'!$B$2:$E$12247,4,0)</f>
        <v>2,2 евро за 1 кг</v>
      </c>
      <c r="W278" s="248">
        <f t="shared" si="41"/>
        <v>9.018435410253689</v>
      </c>
      <c r="X278" s="117">
        <f t="shared" si="37"/>
        <v>1.2340180574012252</v>
      </c>
      <c r="Y278" s="239">
        <f t="shared" si="38"/>
        <v>0.94</v>
      </c>
      <c r="Z278" s="239">
        <f t="shared" si="39"/>
        <v>18.8</v>
      </c>
      <c r="AA278" s="64">
        <f t="shared" si="40"/>
        <v>0.51</v>
      </c>
      <c r="AB278" s="241"/>
      <c r="AC278" s="241"/>
      <c r="AD278" s="241"/>
    </row>
    <row r="279" spans="1:30" s="93" customFormat="1" ht="38.25" x14ac:dyDescent="0.2">
      <c r="A279" s="113">
        <f>'VZOR 1'!A294</f>
        <v>278</v>
      </c>
      <c r="B279" s="113" t="str">
        <f>'VZOR 1'!B294</f>
        <v>Dress 5% ELASTAN, 95% VISCOSE платье 5% эластан, 95% вискоза  размер: 46-50, обхват груди: 92-100, рост 165-175</v>
      </c>
      <c r="C279" s="113" t="str">
        <f>'VZOR 1'!C294</f>
        <v>___</v>
      </c>
      <c r="D279" s="113" t="str">
        <f>'VZOR 1'!D294</f>
        <v>PAPARAZZI</v>
      </c>
      <c r="E279" s="113" t="str">
        <f>'VZOR 1'!E294</f>
        <v>PAPARAZZI</v>
      </c>
      <c r="F279" s="113">
        <f>'VZOR 1'!F294</f>
        <v>6204440000</v>
      </c>
      <c r="G279" s="113" t="str">
        <f>'VZOR 1'!G294</f>
        <v>POLAND</v>
      </c>
      <c r="H279" s="113"/>
      <c r="I279" s="113"/>
      <c r="J279" s="113"/>
      <c r="K279" s="113" t="str">
        <f>'VZOR 1'!H294</f>
        <v>pcs</v>
      </c>
      <c r="L279" s="113">
        <f>'VZOR 1'!I294</f>
        <v>20</v>
      </c>
      <c r="M279" s="113">
        <f>'VZOR 1'!J294</f>
        <v>24.400000000000002</v>
      </c>
      <c r="N279" s="113">
        <f>'VZOR 1'!K294</f>
        <v>488</v>
      </c>
      <c r="O279" s="113">
        <f>'VZOR 1'!L294</f>
        <v>0.9</v>
      </c>
      <c r="P279" s="113">
        <f>'VZOR 1'!M294</f>
        <v>2.44</v>
      </c>
      <c r="Q279" s="113">
        <f>'VZOR 1'!N294</f>
        <v>48.8</v>
      </c>
      <c r="R279" s="113" t="str">
        <f>'VZOR 1'!O294</f>
        <v>package</v>
      </c>
      <c r="S279" s="113" t="str">
        <f>'VZOR 1'!P294</f>
        <v>part</v>
      </c>
      <c r="T279" s="113">
        <f>'VZOR 1'!Q294</f>
        <v>21.380000000000003</v>
      </c>
      <c r="U279" s="113">
        <f>'VZOR 1'!R294</f>
        <v>22.5</v>
      </c>
      <c r="V279" s="243" t="str">
        <f>VLOOKUP(F279,'[2]01-97'!$B$2:$E$12247,4,0)</f>
        <v>2,2 евро за 1 кг</v>
      </c>
      <c r="W279" s="248">
        <f t="shared" si="41"/>
        <v>50.740565545058921</v>
      </c>
      <c r="X279" s="117">
        <f t="shared" si="37"/>
        <v>6.9377973734078093</v>
      </c>
      <c r="Y279" s="239">
        <f t="shared" si="38"/>
        <v>5.32</v>
      </c>
      <c r="Z279" s="239">
        <f t="shared" si="39"/>
        <v>106.4</v>
      </c>
      <c r="AA279" s="64">
        <f t="shared" si="40"/>
        <v>2.8800000000000003</v>
      </c>
      <c r="AB279" s="241"/>
      <c r="AC279" s="241"/>
      <c r="AD279" s="241"/>
    </row>
    <row r="280" spans="1:30" s="93" customFormat="1" ht="38.25" x14ac:dyDescent="0.2">
      <c r="A280" s="113">
        <f>'VZOR 1'!A295</f>
        <v>279</v>
      </c>
      <c r="B280" s="113" t="str">
        <f>'VZOR 1'!B295</f>
        <v>Dress 50% POLYESTER, 50% VISCOSE платье 50% полиэстер, 50% вискоза  размер: 46-50, обхват груди: 92-100, рост 165-175</v>
      </c>
      <c r="C280" s="113" t="str">
        <f>'VZOR 1'!C295</f>
        <v>___</v>
      </c>
      <c r="D280" s="113" t="str">
        <f>'VZOR 1'!D295</f>
        <v>MARKIPOL</v>
      </c>
      <c r="E280" s="113" t="str">
        <f>'VZOR 1'!E295</f>
        <v>MARKIPOL</v>
      </c>
      <c r="F280" s="113">
        <f>'VZOR 1'!F295</f>
        <v>6204440000</v>
      </c>
      <c r="G280" s="113" t="str">
        <f>'VZOR 1'!G295</f>
        <v>POLAND</v>
      </c>
      <c r="H280" s="113"/>
      <c r="I280" s="113"/>
      <c r="J280" s="113"/>
      <c r="K280" s="113" t="str">
        <f>'VZOR 1'!H295</f>
        <v>pcs</v>
      </c>
      <c r="L280" s="113">
        <f>'VZOR 1'!I295</f>
        <v>25</v>
      </c>
      <c r="M280" s="113">
        <f>'VZOR 1'!J295</f>
        <v>10.24</v>
      </c>
      <c r="N280" s="113">
        <f>'VZOR 1'!K295</f>
        <v>256</v>
      </c>
      <c r="O280" s="113">
        <f>'VZOR 1'!L295</f>
        <v>0.900390625</v>
      </c>
      <c r="P280" s="113">
        <f>'VZOR 1'!M295</f>
        <v>1.02</v>
      </c>
      <c r="Q280" s="113">
        <f>'VZOR 1'!N295</f>
        <v>25.5</v>
      </c>
      <c r="R280" s="113" t="str">
        <f>'VZOR 1'!O295</f>
        <v>package</v>
      </c>
      <c r="S280" s="113">
        <f>'VZOR 1'!P295</f>
        <v>1</v>
      </c>
      <c r="T280" s="113">
        <f>'VZOR 1'!Q295</f>
        <v>11.21</v>
      </c>
      <c r="U280" s="113">
        <f>'VZOR 1'!R295</f>
        <v>11.8</v>
      </c>
      <c r="V280" s="243" t="str">
        <f>VLOOKUP(F280,'[2]01-97'!$B$2:$E$12247,4,0)</f>
        <v>2,2 евро за 1 кг</v>
      </c>
      <c r="W280" s="248">
        <f t="shared" si="41"/>
        <v>26.604384460248387</v>
      </c>
      <c r="X280" s="117">
        <f t="shared" si="37"/>
        <v>3.6395002614598346</v>
      </c>
      <c r="Y280" s="239">
        <f t="shared" si="38"/>
        <v>2.23</v>
      </c>
      <c r="Z280" s="239">
        <f t="shared" si="39"/>
        <v>55.75</v>
      </c>
      <c r="AA280" s="64">
        <f t="shared" si="40"/>
        <v>1.21</v>
      </c>
      <c r="AB280" s="241"/>
      <c r="AC280" s="241"/>
      <c r="AD280" s="241"/>
    </row>
    <row r="281" spans="1:30" s="93" customFormat="1" ht="38.25" x14ac:dyDescent="0.2">
      <c r="A281" s="113">
        <f>'VZOR 1'!A296</f>
        <v>280</v>
      </c>
      <c r="B281" s="113" t="str">
        <f>'VZOR 1'!B296</f>
        <v>Dress 5% ELASTAN, 95% VISCOSE платье 5% эластан, 95% вискоза  размер: 46-50, обхват груди: 92-100, рост 165-175</v>
      </c>
      <c r="C281" s="113" t="str">
        <f>'VZOR 1'!C296</f>
        <v>___</v>
      </c>
      <c r="D281" s="113" t="str">
        <f>'VZOR 1'!D296</f>
        <v>MARGO</v>
      </c>
      <c r="E281" s="113" t="str">
        <f>'VZOR 1'!E296</f>
        <v>MARGO</v>
      </c>
      <c r="F281" s="113">
        <f>'VZOR 1'!F296</f>
        <v>6204440000</v>
      </c>
      <c r="G281" s="113" t="str">
        <f>'VZOR 1'!G296</f>
        <v>POLAND</v>
      </c>
      <c r="H281" s="113"/>
      <c r="I281" s="113"/>
      <c r="J281" s="113"/>
      <c r="K281" s="113" t="str">
        <f>'VZOR 1'!H296</f>
        <v>pcs</v>
      </c>
      <c r="L281" s="113">
        <f>'VZOR 1'!I296</f>
        <v>30</v>
      </c>
      <c r="M281" s="113">
        <f>'VZOR 1'!J296</f>
        <v>10.119999999999999</v>
      </c>
      <c r="N281" s="113">
        <f>'VZOR 1'!K296</f>
        <v>303.60000000000002</v>
      </c>
      <c r="O281" s="113">
        <f>'VZOR 1'!L296</f>
        <v>0.90019762845849804</v>
      </c>
      <c r="P281" s="113">
        <f>'VZOR 1'!M296</f>
        <v>1.01</v>
      </c>
      <c r="Q281" s="113">
        <f>'VZOR 1'!N296</f>
        <v>30.3</v>
      </c>
      <c r="R281" s="113" t="str">
        <f>'VZOR 1'!O296</f>
        <v>package</v>
      </c>
      <c r="S281" s="113">
        <f>'VZOR 1'!P296</f>
        <v>1</v>
      </c>
      <c r="T281" s="113">
        <f>'VZOR 1'!Q296</f>
        <v>13.3</v>
      </c>
      <c r="U281" s="113">
        <f>'VZOR 1'!R296</f>
        <v>14</v>
      </c>
      <c r="V281" s="243" t="str">
        <f>VLOOKUP(F281,'[2]01-97'!$B$2:$E$12247,4,0)</f>
        <v>2,2 евро за 1 кг</v>
      </c>
      <c r="W281" s="248">
        <f t="shared" si="41"/>
        <v>31.564523935887916</v>
      </c>
      <c r="X281" s="117">
        <f t="shared" si="37"/>
        <v>4.3162198413250223</v>
      </c>
      <c r="Y281" s="239">
        <f t="shared" si="38"/>
        <v>2.21</v>
      </c>
      <c r="Z281" s="239">
        <f t="shared" si="39"/>
        <v>66.3</v>
      </c>
      <c r="AA281" s="64">
        <f t="shared" si="40"/>
        <v>1.2</v>
      </c>
      <c r="AB281" s="241"/>
      <c r="AC281" s="241"/>
      <c r="AD281" s="241"/>
    </row>
    <row r="282" spans="1:30" s="93" customFormat="1" ht="25.5" x14ac:dyDescent="0.2">
      <c r="A282" s="113">
        <f>'VZOR 1'!A297</f>
        <v>281</v>
      </c>
      <c r="B282" s="113" t="str">
        <f>'VZOR 1'!B297</f>
        <v>Skirt 100% COTTON Юбка женская 100% хлопок  размер: 46-50, рост 165-175</v>
      </c>
      <c r="C282" s="113" t="str">
        <f>'VZOR 1'!C297</f>
        <v>___</v>
      </c>
      <c r="D282" s="113" t="str">
        <f>'VZOR 1'!D297</f>
        <v>WENDY</v>
      </c>
      <c r="E282" s="113" t="str">
        <f>'VZOR 1'!E297</f>
        <v>WENDY</v>
      </c>
      <c r="F282" s="113">
        <f>'VZOR 1'!F297</f>
        <v>6204520000</v>
      </c>
      <c r="G282" s="113" t="str">
        <f>'VZOR 1'!G297</f>
        <v>POLAND</v>
      </c>
      <c r="H282" s="113"/>
      <c r="I282" s="113"/>
      <c r="J282" s="113"/>
      <c r="K282" s="113" t="str">
        <f>'VZOR 1'!H297</f>
        <v>pcs</v>
      </c>
      <c r="L282" s="113">
        <f>'VZOR 1'!I297</f>
        <v>6</v>
      </c>
      <c r="M282" s="113">
        <f>'VZOR 1'!J297</f>
        <v>3.0199999999999996</v>
      </c>
      <c r="N282" s="113">
        <f>'VZOR 1'!K297</f>
        <v>18.12</v>
      </c>
      <c r="O282" s="113">
        <f>'VZOR 1'!L297</f>
        <v>0.90066225165562908</v>
      </c>
      <c r="P282" s="113">
        <f>'VZOR 1'!M297</f>
        <v>0.3</v>
      </c>
      <c r="Q282" s="113">
        <f>'VZOR 1'!N297</f>
        <v>1.8</v>
      </c>
      <c r="R282" s="113" t="str">
        <f>'VZOR 1'!O297</f>
        <v>package</v>
      </c>
      <c r="S282" s="113" t="str">
        <f>'VZOR 1'!P297</f>
        <v>part</v>
      </c>
      <c r="T282" s="113">
        <f>'VZOR 1'!Q297</f>
        <v>0.95</v>
      </c>
      <c r="U282" s="113">
        <f>'VZOR 1'!R297</f>
        <v>1</v>
      </c>
      <c r="V282" s="243" t="str">
        <f>VLOOKUP(F282,'[2]01-97'!$B$2:$E$12247,4,0)</f>
        <v>2,2 евро за 1 кг</v>
      </c>
      <c r="W282" s="248">
        <f t="shared" si="41"/>
        <v>2.2546088525634222</v>
      </c>
      <c r="X282" s="117">
        <f t="shared" si="37"/>
        <v>0.25760837788145391</v>
      </c>
      <c r="Y282" s="239">
        <f t="shared" si="38"/>
        <v>0.72</v>
      </c>
      <c r="Z282" s="239">
        <f t="shared" si="39"/>
        <v>4.32</v>
      </c>
      <c r="AA282" s="64">
        <f t="shared" si="40"/>
        <v>0.42</v>
      </c>
      <c r="AB282" s="241"/>
      <c r="AC282" s="241"/>
      <c r="AD282" s="241"/>
    </row>
    <row r="283" spans="1:30" s="93" customFormat="1" ht="25.5" x14ac:dyDescent="0.2">
      <c r="A283" s="113">
        <f>'VZOR 1'!A298</f>
        <v>282</v>
      </c>
      <c r="B283" s="113" t="str">
        <f>'VZOR 1'!B298</f>
        <v>Skirt 98% COTTON, 2% LYCRA Юбка женская 98% хлопок, 2% лайкра  размер: 46-50, рост 165-175</v>
      </c>
      <c r="C283" s="113" t="str">
        <f>'VZOR 1'!C298</f>
        <v>___</v>
      </c>
      <c r="D283" s="113" t="str">
        <f>'VZOR 1'!D298</f>
        <v>S-MAX</v>
      </c>
      <c r="E283" s="113" t="str">
        <f>'VZOR 1'!E298</f>
        <v>S-MAX</v>
      </c>
      <c r="F283" s="113">
        <f>'VZOR 1'!F298</f>
        <v>6204520000</v>
      </c>
      <c r="G283" s="113" t="str">
        <f>'VZOR 1'!G298</f>
        <v>POLAND</v>
      </c>
      <c r="H283" s="113"/>
      <c r="I283" s="113"/>
      <c r="J283" s="113"/>
      <c r="K283" s="113" t="str">
        <f>'VZOR 1'!H298</f>
        <v>pcs</v>
      </c>
      <c r="L283" s="113">
        <f>'VZOR 1'!I298</f>
        <v>15</v>
      </c>
      <c r="M283" s="113">
        <f>'VZOR 1'!J298</f>
        <v>6.3999999999999995</v>
      </c>
      <c r="N283" s="113">
        <f>'VZOR 1'!K298</f>
        <v>96</v>
      </c>
      <c r="O283" s="113">
        <f>'VZOR 1'!L298</f>
        <v>0.9</v>
      </c>
      <c r="P283" s="113">
        <f>'VZOR 1'!M298</f>
        <v>0.64</v>
      </c>
      <c r="Q283" s="113">
        <f>'VZOR 1'!N298</f>
        <v>9.6</v>
      </c>
      <c r="R283" s="113" t="str">
        <f>'VZOR 1'!O298</f>
        <v>package</v>
      </c>
      <c r="S283" s="113" t="str">
        <f>'VZOR 1'!P298</f>
        <v>part</v>
      </c>
      <c r="T283" s="113">
        <f>'VZOR 1'!Q298</f>
        <v>5.04</v>
      </c>
      <c r="U283" s="113">
        <f>'VZOR 1'!R298</f>
        <v>5.3</v>
      </c>
      <c r="V283" s="243" t="str">
        <f>VLOOKUP(F283,'[2]01-97'!$B$2:$E$12247,4,0)</f>
        <v>2,2 евро за 1 кг</v>
      </c>
      <c r="W283" s="248">
        <f t="shared" si="41"/>
        <v>11.961293280968052</v>
      </c>
      <c r="X283" s="117">
        <f t="shared" si="37"/>
        <v>1.3648125980474379</v>
      </c>
      <c r="Y283" s="239">
        <f t="shared" si="38"/>
        <v>1.53</v>
      </c>
      <c r="Z283" s="239">
        <f t="shared" si="39"/>
        <v>22.95</v>
      </c>
      <c r="AA283" s="64">
        <f t="shared" si="40"/>
        <v>0.89</v>
      </c>
      <c r="AB283" s="241"/>
      <c r="AC283" s="241"/>
      <c r="AD283" s="241"/>
    </row>
    <row r="284" spans="1:30" s="93" customFormat="1" ht="25.5" x14ac:dyDescent="0.2">
      <c r="A284" s="113">
        <f>'VZOR 1'!A299</f>
        <v>283</v>
      </c>
      <c r="B284" s="113" t="str">
        <f>'VZOR 1'!B299</f>
        <v>Skirt 100% POLYESTER Юбка женская 100% полиэстер  размер: 46-50, рост 165-175</v>
      </c>
      <c r="C284" s="113" t="str">
        <f>'VZOR 1'!C299</f>
        <v>___</v>
      </c>
      <c r="D284" s="113" t="str">
        <f>'VZOR 1'!D299</f>
        <v>BOJA</v>
      </c>
      <c r="E284" s="113" t="str">
        <f>'VZOR 1'!E299</f>
        <v>BOJA</v>
      </c>
      <c r="F284" s="113">
        <f>'VZOR 1'!F299</f>
        <v>6204530000</v>
      </c>
      <c r="G284" s="113" t="str">
        <f>'VZOR 1'!G299</f>
        <v>POLAND</v>
      </c>
      <c r="H284" s="113"/>
      <c r="I284" s="113"/>
      <c r="J284" s="113"/>
      <c r="K284" s="113" t="str">
        <f>'VZOR 1'!H299</f>
        <v>pcs</v>
      </c>
      <c r="L284" s="113">
        <f>'VZOR 1'!I299</f>
        <v>72</v>
      </c>
      <c r="M284" s="113">
        <f>'VZOR 1'!J299</f>
        <v>4.26</v>
      </c>
      <c r="N284" s="113">
        <f>'VZOR 1'!K299</f>
        <v>306.72000000000003</v>
      </c>
      <c r="O284" s="113">
        <f>'VZOR 1'!L299</f>
        <v>0.89906103286384975</v>
      </c>
      <c r="P284" s="113">
        <f>'VZOR 1'!M299</f>
        <v>0.43</v>
      </c>
      <c r="Q284" s="113">
        <f>'VZOR 1'!N299</f>
        <v>30.96</v>
      </c>
      <c r="R284" s="113" t="str">
        <f>'VZOR 1'!O299</f>
        <v>package</v>
      </c>
      <c r="S284" s="113" t="str">
        <f>'VZOR 1'!P299</f>
        <v>part</v>
      </c>
      <c r="T284" s="113">
        <f>'VZOR 1'!Q299</f>
        <v>11.78</v>
      </c>
      <c r="U284" s="113">
        <f>'VZOR 1'!R299</f>
        <v>12.4</v>
      </c>
      <c r="V284" s="243" t="str">
        <f>VLOOKUP(F284,'[2]01-97'!$B$2:$E$12247,4,0)</f>
        <v>2,2 евро за 1 кг</v>
      </c>
      <c r="W284" s="248">
        <f t="shared" si="41"/>
        <v>27.957149771786437</v>
      </c>
      <c r="X284" s="117">
        <f t="shared" si="37"/>
        <v>4.3605762507615653</v>
      </c>
      <c r="Y284" s="239">
        <f t="shared" si="38"/>
        <v>0.88</v>
      </c>
      <c r="Z284" s="239">
        <f t="shared" si="39"/>
        <v>63.36</v>
      </c>
      <c r="AA284" s="64">
        <f t="shared" si="40"/>
        <v>0.45</v>
      </c>
      <c r="AB284" s="241"/>
      <c r="AC284" s="241"/>
      <c r="AD284" s="241"/>
    </row>
    <row r="285" spans="1:30" s="93" customFormat="1" ht="25.5" x14ac:dyDescent="0.2">
      <c r="A285" s="113">
        <f>'VZOR 1'!A300</f>
        <v>284</v>
      </c>
      <c r="B285" s="113" t="str">
        <f>'VZOR 1'!B300</f>
        <v>Trousers for women 100% COTTON Брюки женские 100% хлопок  размер: 46-50, рост 165-175</v>
      </c>
      <c r="C285" s="113" t="str">
        <f>'VZOR 1'!C300</f>
        <v>___</v>
      </c>
      <c r="D285" s="113" t="str">
        <f>'VZOR 1'!D300</f>
        <v>INPLUS</v>
      </c>
      <c r="E285" s="113" t="str">
        <f>'VZOR 1'!E300</f>
        <v>INPLUS</v>
      </c>
      <c r="F285" s="113">
        <f>'VZOR 1'!F300</f>
        <v>6204623900</v>
      </c>
      <c r="G285" s="113" t="str">
        <f>'VZOR 1'!G300</f>
        <v>POLAND</v>
      </c>
      <c r="H285" s="113"/>
      <c r="I285" s="113"/>
      <c r="J285" s="113"/>
      <c r="K285" s="113" t="str">
        <f>'VZOR 1'!H300</f>
        <v>pcs</v>
      </c>
      <c r="L285" s="113">
        <f>'VZOR 1'!I300</f>
        <v>8</v>
      </c>
      <c r="M285" s="113">
        <f>'VZOR 1'!J300</f>
        <v>15.82</v>
      </c>
      <c r="N285" s="113">
        <f>'VZOR 1'!K300</f>
        <v>126.56</v>
      </c>
      <c r="O285" s="113">
        <f>'VZOR 1'!L300</f>
        <v>0.90012642225031603</v>
      </c>
      <c r="P285" s="113">
        <f>'VZOR 1'!M300</f>
        <v>1.58</v>
      </c>
      <c r="Q285" s="113">
        <f>'VZOR 1'!N300</f>
        <v>12.64</v>
      </c>
      <c r="R285" s="113" t="str">
        <f>'VZOR 1'!O300</f>
        <v>package</v>
      </c>
      <c r="S285" s="113" t="str">
        <f>'VZOR 1'!P300</f>
        <v>part</v>
      </c>
      <c r="T285" s="113">
        <f>'VZOR 1'!Q300</f>
        <v>6.65</v>
      </c>
      <c r="U285" s="113">
        <f>'VZOR 1'!R300</f>
        <v>7</v>
      </c>
      <c r="V285" s="243" t="str">
        <f>VLOOKUP(F285,'[2]01-97'!$B$2:$E$12247,4,0)</f>
        <v>2,2 евро за 1 кг</v>
      </c>
      <c r="W285" s="248">
        <f t="shared" si="41"/>
        <v>15.782261967943958</v>
      </c>
      <c r="X285" s="117">
        <f t="shared" si="37"/>
        <v>1.7992779417592057</v>
      </c>
      <c r="Y285" s="239">
        <f t="shared" si="38"/>
        <v>3.78</v>
      </c>
      <c r="Z285" s="239">
        <f t="shared" si="39"/>
        <v>30.24</v>
      </c>
      <c r="AA285" s="64">
        <f t="shared" si="40"/>
        <v>2.1999999999999997</v>
      </c>
      <c r="AB285" s="241"/>
      <c r="AC285" s="241"/>
      <c r="AD285" s="241"/>
    </row>
    <row r="286" spans="1:30" s="93" customFormat="1" ht="38.25" x14ac:dyDescent="0.2">
      <c r="A286" s="113">
        <f>'VZOR 1'!A301</f>
        <v>285</v>
      </c>
      <c r="B286" s="113" t="str">
        <f>'VZOR 1'!B301</f>
        <v>Trousers for women 95% COTTON, 5% ELASTAN Брюки женские 95% хлопок, 5% эластан  размер: 46-50, рост 165-175</v>
      </c>
      <c r="C286" s="113" t="str">
        <f>'VZOR 1'!C301</f>
        <v>___</v>
      </c>
      <c r="D286" s="113" t="str">
        <f>'VZOR 1'!D301</f>
        <v>BYOLALA</v>
      </c>
      <c r="E286" s="113" t="str">
        <f>'VZOR 1'!E301</f>
        <v>BYOLALA</v>
      </c>
      <c r="F286" s="113">
        <f>'VZOR 1'!F301</f>
        <v>6204623900</v>
      </c>
      <c r="G286" s="113" t="str">
        <f>'VZOR 1'!G301</f>
        <v>POLAND</v>
      </c>
      <c r="H286" s="113"/>
      <c r="I286" s="113"/>
      <c r="J286" s="113"/>
      <c r="K286" s="113" t="str">
        <f>'VZOR 1'!H301</f>
        <v>pcs</v>
      </c>
      <c r="L286" s="113">
        <f>'VZOR 1'!I301</f>
        <v>10</v>
      </c>
      <c r="M286" s="113">
        <f>'VZOR 1'!J301</f>
        <v>8.51</v>
      </c>
      <c r="N286" s="113">
        <f>'VZOR 1'!K301</f>
        <v>85.1</v>
      </c>
      <c r="O286" s="113">
        <f>'VZOR 1'!L301</f>
        <v>0.90011750881316099</v>
      </c>
      <c r="P286" s="113">
        <f>'VZOR 1'!M301</f>
        <v>0.85</v>
      </c>
      <c r="Q286" s="113">
        <f>'VZOR 1'!N301</f>
        <v>8.5</v>
      </c>
      <c r="R286" s="113" t="str">
        <f>'VZOR 1'!O301</f>
        <v>package</v>
      </c>
      <c r="S286" s="113" t="str">
        <f>'VZOR 1'!P301</f>
        <v>part</v>
      </c>
      <c r="T286" s="113">
        <f>'VZOR 1'!Q301</f>
        <v>4.47</v>
      </c>
      <c r="U286" s="113">
        <f>'VZOR 1'!R301</f>
        <v>4.7</v>
      </c>
      <c r="V286" s="243" t="str">
        <f>VLOOKUP(F286,'[2]01-97'!$B$2:$E$12247,4,0)</f>
        <v>2,2 евро за 1 кг</v>
      </c>
      <c r="W286" s="248">
        <f t="shared" si="41"/>
        <v>10.608527969429998</v>
      </c>
      <c r="X286" s="117">
        <f t="shared" si="37"/>
        <v>1.2098495009774684</v>
      </c>
      <c r="Y286" s="239">
        <f t="shared" si="38"/>
        <v>2.0299999999999998</v>
      </c>
      <c r="Z286" s="239">
        <f t="shared" si="39"/>
        <v>20.3</v>
      </c>
      <c r="AA286" s="64">
        <f t="shared" si="40"/>
        <v>1.1799999999999997</v>
      </c>
      <c r="AB286" s="241"/>
      <c r="AC286" s="241"/>
      <c r="AD286" s="241"/>
    </row>
    <row r="287" spans="1:30" s="93" customFormat="1" ht="25.5" x14ac:dyDescent="0.2">
      <c r="A287" s="113">
        <f>'VZOR 1'!A302</f>
        <v>286</v>
      </c>
      <c r="B287" s="113" t="str">
        <f>'VZOR 1'!B302</f>
        <v>Trousers for women 100% COTTON Брюки женские 100% хлопок  размер: 46-50, рост 165-175</v>
      </c>
      <c r="C287" s="113" t="str">
        <f>'VZOR 1'!C302</f>
        <v>___</v>
      </c>
      <c r="D287" s="113" t="str">
        <f>'VZOR 1'!D302</f>
        <v>BYOLALA</v>
      </c>
      <c r="E287" s="113" t="str">
        <f>'VZOR 1'!E302</f>
        <v>BYOLALA</v>
      </c>
      <c r="F287" s="113">
        <f>'VZOR 1'!F302</f>
        <v>6204623900</v>
      </c>
      <c r="G287" s="113" t="str">
        <f>'VZOR 1'!G302</f>
        <v>POLAND</v>
      </c>
      <c r="H287" s="113"/>
      <c r="I287" s="113"/>
      <c r="J287" s="113"/>
      <c r="K287" s="113" t="str">
        <f>'VZOR 1'!H302</f>
        <v>pcs</v>
      </c>
      <c r="L287" s="113">
        <f>'VZOR 1'!I302</f>
        <v>21</v>
      </c>
      <c r="M287" s="113">
        <f>'VZOR 1'!J302</f>
        <v>5.17</v>
      </c>
      <c r="N287" s="113">
        <f>'VZOR 1'!K302</f>
        <v>108.57</v>
      </c>
      <c r="O287" s="113">
        <f>'VZOR 1'!L302</f>
        <v>0.89941972920696323</v>
      </c>
      <c r="P287" s="113">
        <f>'VZOR 1'!M302</f>
        <v>0.52</v>
      </c>
      <c r="Q287" s="113">
        <f>'VZOR 1'!N302</f>
        <v>10.92</v>
      </c>
      <c r="R287" s="113" t="str">
        <f>'VZOR 1'!O302</f>
        <v>package</v>
      </c>
      <c r="S287" s="113" t="str">
        <f>'VZOR 1'!P302</f>
        <v>part</v>
      </c>
      <c r="T287" s="113">
        <f>'VZOR 1'!Q302</f>
        <v>5.7</v>
      </c>
      <c r="U287" s="113">
        <f>'VZOR 1'!R302</f>
        <v>6</v>
      </c>
      <c r="V287" s="243" t="str">
        <f>VLOOKUP(F287,'[2]01-97'!$B$2:$E$12247,4,0)</f>
        <v>2,2 евро за 1 кг</v>
      </c>
      <c r="W287" s="248">
        <f t="shared" si="41"/>
        <v>13.527653115380534</v>
      </c>
      <c r="X287" s="117">
        <f t="shared" si="37"/>
        <v>1.5435177476042741</v>
      </c>
      <c r="Y287" s="239">
        <f t="shared" si="38"/>
        <v>1.24</v>
      </c>
      <c r="Z287" s="239">
        <f t="shared" si="39"/>
        <v>26.04</v>
      </c>
      <c r="AA287" s="64">
        <f t="shared" si="40"/>
        <v>0.72</v>
      </c>
      <c r="AB287" s="241"/>
      <c r="AC287" s="241"/>
      <c r="AD287" s="241"/>
    </row>
    <row r="288" spans="1:30" s="93" customFormat="1" ht="25.5" x14ac:dyDescent="0.2">
      <c r="A288" s="113">
        <f>'VZOR 1'!A303</f>
        <v>287</v>
      </c>
      <c r="B288" s="113" t="str">
        <f>'VZOR 1'!B303</f>
        <v>Trousers for women 100% COTTON Брюки женские 100% хлопок  размер: 46-50, рост 165-175</v>
      </c>
      <c r="C288" s="113" t="str">
        <f>'VZOR 1'!C303</f>
        <v>___</v>
      </c>
      <c r="D288" s="113" t="str">
        <f>'VZOR 1'!D303</f>
        <v>BYOLALA</v>
      </c>
      <c r="E288" s="113" t="str">
        <f>'VZOR 1'!E303</f>
        <v>BYOLALA</v>
      </c>
      <c r="F288" s="113">
        <f>'VZOR 1'!F303</f>
        <v>6204623900</v>
      </c>
      <c r="G288" s="113" t="str">
        <f>'VZOR 1'!G303</f>
        <v>POLAND</v>
      </c>
      <c r="H288" s="113"/>
      <c r="I288" s="113"/>
      <c r="J288" s="113"/>
      <c r="K288" s="113" t="str">
        <f>'VZOR 1'!H303</f>
        <v>pcs</v>
      </c>
      <c r="L288" s="113">
        <f>'VZOR 1'!I303</f>
        <v>25</v>
      </c>
      <c r="M288" s="113">
        <f>'VZOR 1'!J303</f>
        <v>5.79</v>
      </c>
      <c r="N288" s="113">
        <f>'VZOR 1'!K303</f>
        <v>144.75</v>
      </c>
      <c r="O288" s="113">
        <f>'VZOR 1'!L303</f>
        <v>0.89982728842832471</v>
      </c>
      <c r="P288" s="113">
        <f>'VZOR 1'!M303</f>
        <v>0.57999999999999996</v>
      </c>
      <c r="Q288" s="113">
        <f>'VZOR 1'!N303</f>
        <v>14.5</v>
      </c>
      <c r="R288" s="113" t="str">
        <f>'VZOR 1'!O303</f>
        <v>package</v>
      </c>
      <c r="S288" s="113" t="str">
        <f>'VZOR 1'!P303</f>
        <v>part</v>
      </c>
      <c r="T288" s="113">
        <f>'VZOR 1'!Q303</f>
        <v>7.6</v>
      </c>
      <c r="U288" s="113">
        <f>'VZOR 1'!R303</f>
        <v>8</v>
      </c>
      <c r="V288" s="243" t="str">
        <f>VLOOKUP(F288,'[2]01-97'!$B$2:$E$12247,4,0)</f>
        <v>2,2 евро за 1 кг</v>
      </c>
      <c r="W288" s="248">
        <f t="shared" si="41"/>
        <v>18.036870820507378</v>
      </c>
      <c r="X288" s="117">
        <f t="shared" si="37"/>
        <v>2.0578814954934024</v>
      </c>
      <c r="Y288" s="239">
        <f t="shared" si="38"/>
        <v>1.38</v>
      </c>
      <c r="Z288" s="239">
        <f t="shared" si="39"/>
        <v>34.5</v>
      </c>
      <c r="AA288" s="64">
        <f t="shared" si="40"/>
        <v>0.79999999999999993</v>
      </c>
      <c r="AB288" s="241"/>
      <c r="AC288" s="241"/>
      <c r="AD288" s="241"/>
    </row>
    <row r="289" spans="1:30" s="93" customFormat="1" ht="51" x14ac:dyDescent="0.2">
      <c r="A289" s="113">
        <f>'VZOR 1'!A304</f>
        <v>288</v>
      </c>
      <c r="B289" s="113" t="str">
        <f>'VZOR 1'!B304</f>
        <v>Trousers for women 100% POLYESTER Брюки женские 100% полиэстер  размер: 46-50, рост 165-175</v>
      </c>
      <c r="C289" s="113" t="str">
        <f>'VZOR 1'!C304</f>
        <v>___</v>
      </c>
      <c r="D289" s="113" t="str">
        <f>'VZOR 1'!D304</f>
        <v>ASJO</v>
      </c>
      <c r="E289" s="113" t="str">
        <f>'VZOR 1'!E304</f>
        <v>ASJO</v>
      </c>
      <c r="F289" s="113">
        <f>'VZOR 1'!F304</f>
        <v>6204631800</v>
      </c>
      <c r="G289" s="113" t="str">
        <f>'VZOR 1'!G304</f>
        <v>POLAND</v>
      </c>
      <c r="H289" s="113"/>
      <c r="I289" s="113"/>
      <c r="J289" s="113"/>
      <c r="K289" s="113" t="str">
        <f>'VZOR 1'!H304</f>
        <v>pcs</v>
      </c>
      <c r="L289" s="113">
        <f>'VZOR 1'!I304</f>
        <v>48</v>
      </c>
      <c r="M289" s="113">
        <f>'VZOR 1'!J304</f>
        <v>2.5799999999999996</v>
      </c>
      <c r="N289" s="113">
        <f>'VZOR 1'!K304</f>
        <v>123.84</v>
      </c>
      <c r="O289" s="113">
        <f>'VZOR 1'!L304</f>
        <v>0.89922480620155043</v>
      </c>
      <c r="P289" s="113">
        <f>'VZOR 1'!M304</f>
        <v>0.26</v>
      </c>
      <c r="Q289" s="113">
        <f>'VZOR 1'!N304</f>
        <v>12.48</v>
      </c>
      <c r="R289" s="113" t="str">
        <f>'VZOR 1'!O304</f>
        <v>package</v>
      </c>
      <c r="S289" s="113" t="str">
        <f>'VZOR 1'!P304</f>
        <v>part</v>
      </c>
      <c r="T289" s="113">
        <f>'VZOR 1'!Q304</f>
        <v>4.75</v>
      </c>
      <c r="U289" s="113">
        <f>'VZOR 1'!R304</f>
        <v>5</v>
      </c>
      <c r="V289" s="243" t="str">
        <f>VLOOKUP(F289,'[2]01-97'!$B$2:$E$12247,4,0)</f>
        <v>10, но не менее 1,88 евро за 1 кг</v>
      </c>
      <c r="W289" s="249">
        <f t="shared" ref="W289:W292" si="42">IF(0.1*N289&gt;1.88*$AC$1*T289,0.1*N289,1.88*$AC$1*T289)</f>
        <v>12.384</v>
      </c>
      <c r="X289" s="117">
        <f t="shared" si="37"/>
        <v>1.7606082514811949</v>
      </c>
      <c r="Y289" s="239">
        <f t="shared" si="38"/>
        <v>0.55000000000000004</v>
      </c>
      <c r="Z289" s="239">
        <f t="shared" si="39"/>
        <v>26.4</v>
      </c>
      <c r="AA289" s="64">
        <f t="shared" si="40"/>
        <v>0.29000000000000004</v>
      </c>
      <c r="AB289" s="241"/>
      <c r="AC289" s="241"/>
      <c r="AD289" s="241"/>
    </row>
    <row r="290" spans="1:30" s="93" customFormat="1" ht="51" x14ac:dyDescent="0.2">
      <c r="A290" s="113">
        <f>'VZOR 1'!A305</f>
        <v>289</v>
      </c>
      <c r="B290" s="113" t="str">
        <f>'VZOR 1'!B305</f>
        <v>Trousers for women 50% COTTON, 50% POLYESTER Брюки женские 50% хлопок, 50% полиэстер  размер: 46-50, рост 165-175</v>
      </c>
      <c r="C290" s="113" t="str">
        <f>'VZOR 1'!C305</f>
        <v>___</v>
      </c>
      <c r="D290" s="113" t="str">
        <f>'VZOR 1'!D305</f>
        <v>MISS CITY</v>
      </c>
      <c r="E290" s="113" t="str">
        <f>'VZOR 1'!E305</f>
        <v>MISS CITY</v>
      </c>
      <c r="F290" s="113">
        <f>'VZOR 1'!F305</f>
        <v>6204631800</v>
      </c>
      <c r="G290" s="113" t="str">
        <f>'VZOR 1'!G305</f>
        <v>POLAND</v>
      </c>
      <c r="H290" s="113"/>
      <c r="I290" s="113"/>
      <c r="J290" s="113"/>
      <c r="K290" s="113" t="str">
        <f>'VZOR 1'!H305</f>
        <v>pcs</v>
      </c>
      <c r="L290" s="113">
        <f>'VZOR 1'!I305</f>
        <v>57</v>
      </c>
      <c r="M290" s="113">
        <f>'VZOR 1'!J305</f>
        <v>11.28</v>
      </c>
      <c r="N290" s="113">
        <f>'VZOR 1'!K305</f>
        <v>642.96</v>
      </c>
      <c r="O290" s="113">
        <f>'VZOR 1'!L305</f>
        <v>0.89982269503546097</v>
      </c>
      <c r="P290" s="113">
        <f>'VZOR 1'!M305</f>
        <v>1.1299999999999999</v>
      </c>
      <c r="Q290" s="113">
        <f>'VZOR 1'!N305</f>
        <v>64.41</v>
      </c>
      <c r="R290" s="113" t="str">
        <f>'VZOR 1'!O305</f>
        <v>package</v>
      </c>
      <c r="S290" s="113" t="str">
        <f>'VZOR 1'!P305</f>
        <v>part</v>
      </c>
      <c r="T290" s="113">
        <f>'VZOR 1'!Q305</f>
        <v>24.7</v>
      </c>
      <c r="U290" s="113">
        <f>'VZOR 1'!R305</f>
        <v>26</v>
      </c>
      <c r="V290" s="243" t="str">
        <f>VLOOKUP(F290,'[2]01-97'!$B$2:$E$12247,4,0)</f>
        <v>10, но не менее 1,88 евро за 1 кг</v>
      </c>
      <c r="W290" s="249">
        <f t="shared" si="42"/>
        <v>64.296000000000006</v>
      </c>
      <c r="X290" s="117">
        <f t="shared" si="37"/>
        <v>9.1408323754227148</v>
      </c>
      <c r="Y290" s="239">
        <f t="shared" si="38"/>
        <v>2.42</v>
      </c>
      <c r="Z290" s="239">
        <f t="shared" si="39"/>
        <v>137.94</v>
      </c>
      <c r="AA290" s="64">
        <f t="shared" si="40"/>
        <v>1.29</v>
      </c>
      <c r="AB290" s="241"/>
      <c r="AC290" s="241"/>
      <c r="AD290" s="241"/>
    </row>
    <row r="291" spans="1:30" s="93" customFormat="1" ht="51" x14ac:dyDescent="0.2">
      <c r="A291" s="113">
        <f>'VZOR 1'!A306</f>
        <v>290</v>
      </c>
      <c r="B291" s="113" t="str">
        <f>'VZOR 1'!B306</f>
        <v>Trousers for women 100% POLYESTER Брюки женские 100% полиэстер  размер: 46-50, рост 165-175</v>
      </c>
      <c r="C291" s="113" t="str">
        <f>'VZOR 1'!C306</f>
        <v>___</v>
      </c>
      <c r="D291" s="113" t="str">
        <f>'VZOR 1'!D306</f>
        <v>TOMAR</v>
      </c>
      <c r="E291" s="113" t="str">
        <f>'VZOR 1'!E306</f>
        <v>TOMAR</v>
      </c>
      <c r="F291" s="113">
        <f>'VZOR 1'!F306</f>
        <v>6204631800</v>
      </c>
      <c r="G291" s="113" t="str">
        <f>'VZOR 1'!G306</f>
        <v>POLAND</v>
      </c>
      <c r="H291" s="113"/>
      <c r="I291" s="113"/>
      <c r="J291" s="113"/>
      <c r="K291" s="113" t="str">
        <f>'VZOR 1'!H306</f>
        <v>pcs</v>
      </c>
      <c r="L291" s="113">
        <f>'VZOR 1'!I306</f>
        <v>66</v>
      </c>
      <c r="M291" s="113">
        <f>'VZOR 1'!J306</f>
        <v>6.67</v>
      </c>
      <c r="N291" s="113">
        <f>'VZOR 1'!K306</f>
        <v>440.22</v>
      </c>
      <c r="O291" s="113">
        <f>'VZOR 1'!L306</f>
        <v>0.8995502248875562</v>
      </c>
      <c r="P291" s="113">
        <f>'VZOR 1'!M306</f>
        <v>0.67</v>
      </c>
      <c r="Q291" s="113">
        <f>'VZOR 1'!N306</f>
        <v>44.22</v>
      </c>
      <c r="R291" s="113" t="str">
        <f>'VZOR 1'!O306</f>
        <v>package</v>
      </c>
      <c r="S291" s="113">
        <f>'VZOR 1'!P306</f>
        <v>1</v>
      </c>
      <c r="T291" s="113">
        <f>'VZOR 1'!Q306</f>
        <v>16.91</v>
      </c>
      <c r="U291" s="113">
        <f>'VZOR 1'!R306</f>
        <v>17.8</v>
      </c>
      <c r="V291" s="243" t="str">
        <f>VLOOKUP(F291,'[2]01-97'!$B$2:$E$12247,4,0)</f>
        <v>10, но не менее 1,88 евро за 1 кг</v>
      </c>
      <c r="W291" s="249">
        <f t="shared" si="42"/>
        <v>44.022000000000006</v>
      </c>
      <c r="X291" s="117">
        <f t="shared" si="37"/>
        <v>6.2585187699212836</v>
      </c>
      <c r="Y291" s="239">
        <f t="shared" si="38"/>
        <v>1.43</v>
      </c>
      <c r="Z291" s="239">
        <f t="shared" si="39"/>
        <v>94.38</v>
      </c>
      <c r="AA291" s="64">
        <f t="shared" si="40"/>
        <v>0.7599999999999999</v>
      </c>
      <c r="AB291" s="241"/>
      <c r="AC291" s="241"/>
      <c r="AD291" s="241"/>
    </row>
    <row r="292" spans="1:30" s="93" customFormat="1" ht="51" x14ac:dyDescent="0.2">
      <c r="A292" s="113">
        <f>'VZOR 1'!A307</f>
        <v>291</v>
      </c>
      <c r="B292" s="113" t="str">
        <f>'VZOR 1'!B307</f>
        <v>Trousers for women 50% COTTON, 50% POLYESTER Брюки женские 50% хлопок, 50% полиэстер  размер: 46-50, рост 165-175</v>
      </c>
      <c r="C292" s="113" t="str">
        <f>'VZOR 1'!C307</f>
        <v>___</v>
      </c>
      <c r="D292" s="113" t="str">
        <f>'VZOR 1'!D307</f>
        <v>MISS CITY</v>
      </c>
      <c r="E292" s="113" t="str">
        <f>'VZOR 1'!E307</f>
        <v>MISS CITY</v>
      </c>
      <c r="F292" s="113">
        <f>'VZOR 1'!F307</f>
        <v>6204631800</v>
      </c>
      <c r="G292" s="113" t="str">
        <f>'VZOR 1'!G307</f>
        <v>POLAND</v>
      </c>
      <c r="H292" s="113"/>
      <c r="I292" s="113"/>
      <c r="J292" s="113"/>
      <c r="K292" s="113" t="str">
        <f>'VZOR 1'!H307</f>
        <v>pcs</v>
      </c>
      <c r="L292" s="113">
        <f>'VZOR 1'!I307</f>
        <v>72</v>
      </c>
      <c r="M292" s="113">
        <f>'VZOR 1'!J307</f>
        <v>11.03</v>
      </c>
      <c r="N292" s="113">
        <f>'VZOR 1'!K307</f>
        <v>794.16</v>
      </c>
      <c r="O292" s="113">
        <f>'VZOR 1'!L307</f>
        <v>0.90027198549410692</v>
      </c>
      <c r="P292" s="113">
        <f>'VZOR 1'!M307</f>
        <v>1.1000000000000001</v>
      </c>
      <c r="Q292" s="113">
        <f>'VZOR 1'!N307</f>
        <v>79.2</v>
      </c>
      <c r="R292" s="113" t="str">
        <f>'VZOR 1'!O307</f>
        <v>package</v>
      </c>
      <c r="S292" s="113" t="str">
        <f>'VZOR 1'!P307</f>
        <v>part</v>
      </c>
      <c r="T292" s="113">
        <f>'VZOR 1'!Q307</f>
        <v>30.5</v>
      </c>
      <c r="U292" s="113">
        <f>'VZOR 1'!R307</f>
        <v>32.1</v>
      </c>
      <c r="V292" s="243" t="str">
        <f>VLOOKUP(F292,'[2]01-97'!$B$2:$E$12247,4,0)</f>
        <v>10, но не менее 1,88 евро за 1 кг</v>
      </c>
      <c r="W292" s="249">
        <f t="shared" si="42"/>
        <v>79.415999999999997</v>
      </c>
      <c r="X292" s="117">
        <f t="shared" si="37"/>
        <v>11.290412217347431</v>
      </c>
      <c r="Y292" s="239">
        <f t="shared" si="38"/>
        <v>2.36</v>
      </c>
      <c r="Z292" s="239">
        <f t="shared" si="39"/>
        <v>169.92</v>
      </c>
      <c r="AA292" s="64">
        <f t="shared" si="40"/>
        <v>1.2599999999999998</v>
      </c>
      <c r="AB292" s="241"/>
      <c r="AC292" s="241"/>
      <c r="AD292" s="241"/>
    </row>
    <row r="293" spans="1:30" s="93" customFormat="1" ht="38.25" x14ac:dyDescent="0.2">
      <c r="A293" s="113">
        <f>'VZOR 1'!A308</f>
        <v>292</v>
      </c>
      <c r="B293" s="113" t="str">
        <f>'VZOR 1'!B308</f>
        <v>Overalls for women 100% POLYESTER Комбинезон женский 100% полиэстер  размер: 46-50, рост 165-175</v>
      </c>
      <c r="C293" s="113" t="str">
        <f>'VZOR 1'!C308</f>
        <v>___</v>
      </c>
      <c r="D293" s="113" t="str">
        <f>'VZOR 1'!D308</f>
        <v>BARBARA</v>
      </c>
      <c r="E293" s="113" t="str">
        <f>'VZOR 1'!E308</f>
        <v>BARBARA</v>
      </c>
      <c r="F293" s="113">
        <f>'VZOR 1'!F308</f>
        <v>6204633900</v>
      </c>
      <c r="G293" s="113" t="str">
        <f>'VZOR 1'!G308</f>
        <v>POLAND</v>
      </c>
      <c r="H293" s="113"/>
      <c r="I293" s="113"/>
      <c r="J293" s="113"/>
      <c r="K293" s="113" t="str">
        <f>'VZOR 1'!H308</f>
        <v>pcs</v>
      </c>
      <c r="L293" s="113">
        <f>'VZOR 1'!I308</f>
        <v>20</v>
      </c>
      <c r="M293" s="113">
        <f>'VZOR 1'!J308</f>
        <v>12.93</v>
      </c>
      <c r="N293" s="113">
        <f>'VZOR 1'!K308</f>
        <v>258.60000000000002</v>
      </c>
      <c r="O293" s="113">
        <f>'VZOR 1'!L308</f>
        <v>0.90023201856148494</v>
      </c>
      <c r="P293" s="113">
        <f>'VZOR 1'!M308</f>
        <v>1.29</v>
      </c>
      <c r="Q293" s="113">
        <f>'VZOR 1'!N308</f>
        <v>25.8</v>
      </c>
      <c r="R293" s="113" t="str">
        <f>'VZOR 1'!O308</f>
        <v>package</v>
      </c>
      <c r="S293" s="113">
        <f>'VZOR 1'!P308</f>
        <v>1</v>
      </c>
      <c r="T293" s="113">
        <f>'VZOR 1'!Q308</f>
        <v>7.6</v>
      </c>
      <c r="U293" s="113">
        <f>'VZOR 1'!R308</f>
        <v>8</v>
      </c>
      <c r="V293" s="243" t="str">
        <f>VLOOKUP(F293,'[2]01-97'!$B$2:$E$12247,4,0)</f>
        <v>2,2 евро за 1 кг</v>
      </c>
      <c r="W293" s="248">
        <f>2.2*$AC$1*T293</f>
        <v>18.036870820507378</v>
      </c>
      <c r="X293" s="117">
        <f t="shared" si="37"/>
        <v>3.6764639359902858</v>
      </c>
      <c r="Y293" s="239">
        <f t="shared" si="38"/>
        <v>2.38</v>
      </c>
      <c r="Z293" s="239">
        <f t="shared" si="39"/>
        <v>47.6</v>
      </c>
      <c r="AA293" s="64">
        <f t="shared" si="40"/>
        <v>1.0899999999999999</v>
      </c>
      <c r="AB293" s="241"/>
      <c r="AC293" s="241"/>
      <c r="AD293" s="241"/>
    </row>
    <row r="294" spans="1:30" s="93" customFormat="1" ht="51" x14ac:dyDescent="0.2">
      <c r="A294" s="113">
        <f>'VZOR 1'!A309</f>
        <v>293</v>
      </c>
      <c r="B294" s="113" t="str">
        <f>'VZOR 1'!B309</f>
        <v>Women's blouse 98% COTTON, 2% ELASTAN Блузка женская 98% хлопок, 2% эластан обхват груди: 92-100, шея 37-39/см, рост 165-175</v>
      </c>
      <c r="C294" s="113" t="str">
        <f>'VZOR 1'!C309</f>
        <v>___</v>
      </c>
      <c r="D294" s="113" t="str">
        <f>'VZOR 1'!D309</f>
        <v>JAZ</v>
      </c>
      <c r="E294" s="113" t="str">
        <f>'VZOR 1'!E309</f>
        <v>JAZ</v>
      </c>
      <c r="F294" s="113">
        <f>'VZOR 1'!F309</f>
        <v>6206300000</v>
      </c>
      <c r="G294" s="113" t="str">
        <f>'VZOR 1'!G309</f>
        <v>POLAND</v>
      </c>
      <c r="H294" s="113"/>
      <c r="I294" s="113"/>
      <c r="J294" s="113"/>
      <c r="K294" s="113" t="str">
        <f>'VZOR 1'!H309</f>
        <v>pcs</v>
      </c>
      <c r="L294" s="113">
        <f>'VZOR 1'!I309</f>
        <v>2</v>
      </c>
      <c r="M294" s="113">
        <f>'VZOR 1'!J309</f>
        <v>9.0399999999999991</v>
      </c>
      <c r="N294" s="113">
        <f>'VZOR 1'!K309</f>
        <v>18.079999999999998</v>
      </c>
      <c r="O294" s="113">
        <f>'VZOR 1'!L309</f>
        <v>0.90044247787610621</v>
      </c>
      <c r="P294" s="113">
        <f>'VZOR 1'!M309</f>
        <v>0.9</v>
      </c>
      <c r="Q294" s="113">
        <f>'VZOR 1'!N309</f>
        <v>1.8</v>
      </c>
      <c r="R294" s="113" t="str">
        <f>'VZOR 1'!O309</f>
        <v>package</v>
      </c>
      <c r="S294" s="113" t="str">
        <f>'VZOR 1'!P309</f>
        <v>part</v>
      </c>
      <c r="T294" s="113">
        <f>'VZOR 1'!Q309</f>
        <v>0.95</v>
      </c>
      <c r="U294" s="113">
        <f>'VZOR 1'!R309</f>
        <v>1</v>
      </c>
      <c r="V294" s="243" t="str">
        <f>VLOOKUP(F294,'[2]01-97'!$B$2:$E$12247,4,0)</f>
        <v>10, но не менее 1,5 евро за 1 кг</v>
      </c>
      <c r="W294" s="249">
        <f t="shared" ref="W294:W298" si="43">IF(0.1*N294&gt;1.5*$AC$1*T294,0.1*N294,1.5*$AC$1*T294)</f>
        <v>1.8079999999999998</v>
      </c>
      <c r="X294" s="117">
        <f t="shared" si="37"/>
        <v>0.25703970596560077</v>
      </c>
      <c r="Y294" s="239">
        <f t="shared" si="38"/>
        <v>1.93</v>
      </c>
      <c r="Z294" s="239">
        <f t="shared" si="39"/>
        <v>3.86</v>
      </c>
      <c r="AA294" s="64">
        <f t="shared" si="40"/>
        <v>1.0299999999999998</v>
      </c>
      <c r="AB294" s="241"/>
      <c r="AC294" s="241"/>
      <c r="AD294" s="241"/>
    </row>
    <row r="295" spans="1:30" s="93" customFormat="1" ht="51" x14ac:dyDescent="0.2">
      <c r="A295" s="113">
        <f>'VZOR 1'!A310</f>
        <v>294</v>
      </c>
      <c r="B295" s="113" t="str">
        <f>'VZOR 1'!B310</f>
        <v>Women's blouse 100% COTTON Блузка женская 100% хлопок обхват груди: 92-100, шея 37-39/см, рост 165-175</v>
      </c>
      <c r="C295" s="113" t="str">
        <f>'VZOR 1'!C310</f>
        <v>___</v>
      </c>
      <c r="D295" s="113" t="str">
        <f>'VZOR 1'!D310</f>
        <v>COCOMORE</v>
      </c>
      <c r="E295" s="113" t="str">
        <f>'VZOR 1'!E310</f>
        <v>COCOMORE</v>
      </c>
      <c r="F295" s="113">
        <f>'VZOR 1'!F310</f>
        <v>6206300000</v>
      </c>
      <c r="G295" s="113" t="str">
        <f>'VZOR 1'!G310</f>
        <v>POLAND</v>
      </c>
      <c r="H295" s="113"/>
      <c r="I295" s="113"/>
      <c r="J295" s="113"/>
      <c r="K295" s="113" t="str">
        <f>'VZOR 1'!H310</f>
        <v>pcs</v>
      </c>
      <c r="L295" s="113">
        <f>'VZOR 1'!I310</f>
        <v>3</v>
      </c>
      <c r="M295" s="113">
        <f>'VZOR 1'!J310</f>
        <v>4.8199999999999994</v>
      </c>
      <c r="N295" s="113">
        <f>'VZOR 1'!K310</f>
        <v>14.46</v>
      </c>
      <c r="O295" s="113">
        <f>'VZOR 1'!L310</f>
        <v>0.90041493775933612</v>
      </c>
      <c r="P295" s="113">
        <f>'VZOR 1'!M310</f>
        <v>0.48</v>
      </c>
      <c r="Q295" s="113">
        <f>'VZOR 1'!N310</f>
        <v>1.44</v>
      </c>
      <c r="R295" s="113" t="str">
        <f>'VZOR 1'!O310</f>
        <v>package</v>
      </c>
      <c r="S295" s="113" t="str">
        <f>'VZOR 1'!P310</f>
        <v>part</v>
      </c>
      <c r="T295" s="113">
        <f>'VZOR 1'!Q310</f>
        <v>0.76</v>
      </c>
      <c r="U295" s="113">
        <f>'VZOR 1'!R310</f>
        <v>0.8</v>
      </c>
      <c r="V295" s="243" t="str">
        <f>VLOOKUP(F295,'[2]01-97'!$B$2:$E$12247,4,0)</f>
        <v>10, но не менее 1,5 евро за 1 кг</v>
      </c>
      <c r="W295" s="249">
        <f t="shared" si="43"/>
        <v>1.4460000000000002</v>
      </c>
      <c r="X295" s="117">
        <f t="shared" si="37"/>
        <v>0.20557489758089537</v>
      </c>
      <c r="Y295" s="239">
        <f t="shared" si="38"/>
        <v>1.03</v>
      </c>
      <c r="Z295" s="239">
        <f t="shared" si="39"/>
        <v>3.09</v>
      </c>
      <c r="AA295" s="64">
        <f t="shared" si="40"/>
        <v>0.55000000000000004</v>
      </c>
      <c r="AB295" s="241"/>
      <c r="AC295" s="241"/>
      <c r="AD295" s="241"/>
    </row>
    <row r="296" spans="1:30" s="93" customFormat="1" ht="51" x14ac:dyDescent="0.2">
      <c r="A296" s="113">
        <f>'VZOR 1'!A311</f>
        <v>295</v>
      </c>
      <c r="B296" s="113" t="str">
        <f>'VZOR 1'!B311</f>
        <v>Women's blouse 100% COTTON Блузка женская 100% хлопок обхват груди: 92-100, шея 37-39/см, рост 165-175</v>
      </c>
      <c r="C296" s="113" t="str">
        <f>'VZOR 1'!C311</f>
        <v>___</v>
      </c>
      <c r="D296" s="113" t="str">
        <f>'VZOR 1'!D311</f>
        <v>COCOMORE</v>
      </c>
      <c r="E296" s="113" t="str">
        <f>'VZOR 1'!E311</f>
        <v>COCOMORE</v>
      </c>
      <c r="F296" s="113">
        <f>'VZOR 1'!F311</f>
        <v>6206300000</v>
      </c>
      <c r="G296" s="113" t="str">
        <f>'VZOR 1'!G311</f>
        <v>POLAND</v>
      </c>
      <c r="H296" s="113"/>
      <c r="I296" s="113"/>
      <c r="J296" s="113"/>
      <c r="K296" s="113" t="str">
        <f>'VZOR 1'!H311</f>
        <v>pcs</v>
      </c>
      <c r="L296" s="113">
        <f>'VZOR 1'!I311</f>
        <v>9</v>
      </c>
      <c r="M296" s="113">
        <f>'VZOR 1'!J311</f>
        <v>2.0099999999999998</v>
      </c>
      <c r="N296" s="113">
        <f>'VZOR 1'!K311</f>
        <v>18.09</v>
      </c>
      <c r="O296" s="113">
        <f>'VZOR 1'!L311</f>
        <v>0.90049751243781095</v>
      </c>
      <c r="P296" s="113">
        <f>'VZOR 1'!M311</f>
        <v>0.2</v>
      </c>
      <c r="Q296" s="113">
        <f>'VZOR 1'!N311</f>
        <v>1.8</v>
      </c>
      <c r="R296" s="113" t="str">
        <f>'VZOR 1'!O311</f>
        <v>package</v>
      </c>
      <c r="S296" s="113" t="str">
        <f>'VZOR 1'!P311</f>
        <v>part</v>
      </c>
      <c r="T296" s="113">
        <f>'VZOR 1'!Q311</f>
        <v>0.95</v>
      </c>
      <c r="U296" s="113">
        <f>'VZOR 1'!R311</f>
        <v>1</v>
      </c>
      <c r="V296" s="243" t="str">
        <f>VLOOKUP(F296,'[2]01-97'!$B$2:$E$12247,4,0)</f>
        <v>10, но не менее 1,5 евро за 1 кг</v>
      </c>
      <c r="W296" s="249">
        <f t="shared" si="43"/>
        <v>1.8090000000000002</v>
      </c>
      <c r="X296" s="117">
        <f t="shared" si="37"/>
        <v>0.2571818739445641</v>
      </c>
      <c r="Y296" s="239">
        <f t="shared" si="38"/>
        <v>0.43</v>
      </c>
      <c r="Z296" s="239">
        <f t="shared" si="39"/>
        <v>3.87</v>
      </c>
      <c r="AA296" s="64">
        <f t="shared" si="40"/>
        <v>0.22999999999999998</v>
      </c>
      <c r="AB296" s="241"/>
      <c r="AC296" s="241"/>
      <c r="AD296" s="241"/>
    </row>
    <row r="297" spans="1:30" s="93" customFormat="1" ht="51" x14ac:dyDescent="0.2">
      <c r="A297" s="113">
        <f>'VZOR 1'!A312</f>
        <v>296</v>
      </c>
      <c r="B297" s="113" t="str">
        <f>'VZOR 1'!B312</f>
        <v>Women's blouse 95% COTTON, 5% ELASTAN Блузка женская 95% хлопок, 5% эластан обхват груди: 92-100, шея 37-39/см, рост 165-175</v>
      </c>
      <c r="C297" s="113" t="str">
        <f>'VZOR 1'!C312</f>
        <v>___</v>
      </c>
      <c r="D297" s="113" t="str">
        <f>'VZOR 1'!D312</f>
        <v>COCOMORE</v>
      </c>
      <c r="E297" s="113" t="str">
        <f>'VZOR 1'!E312</f>
        <v>COCOMORE</v>
      </c>
      <c r="F297" s="113">
        <f>'VZOR 1'!F312</f>
        <v>6206300000</v>
      </c>
      <c r="G297" s="113" t="str">
        <f>'VZOR 1'!G312</f>
        <v>POLAND</v>
      </c>
      <c r="H297" s="113"/>
      <c r="I297" s="113"/>
      <c r="J297" s="113"/>
      <c r="K297" s="113" t="str">
        <f>'VZOR 1'!H312</f>
        <v>pcs</v>
      </c>
      <c r="L297" s="113">
        <f>'VZOR 1'!I312</f>
        <v>30</v>
      </c>
      <c r="M297" s="113">
        <f>'VZOR 1'!J312</f>
        <v>4.8199999999999994</v>
      </c>
      <c r="N297" s="113">
        <f>'VZOR 1'!K312</f>
        <v>144.6</v>
      </c>
      <c r="O297" s="113">
        <f>'VZOR 1'!L312</f>
        <v>0.90041493775933612</v>
      </c>
      <c r="P297" s="113">
        <f>'VZOR 1'!M312</f>
        <v>0.48</v>
      </c>
      <c r="Q297" s="113">
        <f>'VZOR 1'!N312</f>
        <v>14.4</v>
      </c>
      <c r="R297" s="113" t="str">
        <f>'VZOR 1'!O312</f>
        <v>package</v>
      </c>
      <c r="S297" s="113" t="str">
        <f>'VZOR 1'!P312</f>
        <v>part</v>
      </c>
      <c r="T297" s="113">
        <f>'VZOR 1'!Q312</f>
        <v>7.6</v>
      </c>
      <c r="U297" s="113">
        <f>'VZOR 1'!R312</f>
        <v>8</v>
      </c>
      <c r="V297" s="243" t="str">
        <f>VLOOKUP(F297,'[2]01-97'!$B$2:$E$12247,4,0)</f>
        <v>10, но не менее 1,5 евро за 1 кг</v>
      </c>
      <c r="W297" s="249">
        <f t="shared" si="43"/>
        <v>14.46</v>
      </c>
      <c r="X297" s="117">
        <f t="shared" si="37"/>
        <v>2.0557489758089535</v>
      </c>
      <c r="Y297" s="239">
        <f t="shared" si="38"/>
        <v>1.03</v>
      </c>
      <c r="Z297" s="239">
        <f t="shared" si="39"/>
        <v>30.9</v>
      </c>
      <c r="AA297" s="64">
        <f t="shared" si="40"/>
        <v>0.55000000000000004</v>
      </c>
      <c r="AB297" s="241"/>
      <c r="AC297" s="241"/>
      <c r="AD297" s="241"/>
    </row>
    <row r="298" spans="1:30" s="93" customFormat="1" ht="51" x14ac:dyDescent="0.2">
      <c r="A298" s="113">
        <f>'VZOR 1'!A313</f>
        <v>297</v>
      </c>
      <c r="B298" s="113" t="str">
        <f>'VZOR 1'!B313</f>
        <v>Women's blouse 100% COTTON Блузка женская 100% хлопок обхват груди: 92-100, шея 37-39/см, рост 165-175</v>
      </c>
      <c r="C298" s="113" t="str">
        <f>'VZOR 1'!C313</f>
        <v>___</v>
      </c>
      <c r="D298" s="113" t="str">
        <f>'VZOR 1'!D313</f>
        <v>DRUM</v>
      </c>
      <c r="E298" s="113" t="str">
        <f>'VZOR 1'!E313</f>
        <v>DRUM</v>
      </c>
      <c r="F298" s="113">
        <f>'VZOR 1'!F313</f>
        <v>6206300000</v>
      </c>
      <c r="G298" s="113" t="str">
        <f>'VZOR 1'!G313</f>
        <v>POLAND</v>
      </c>
      <c r="H298" s="113"/>
      <c r="I298" s="113"/>
      <c r="J298" s="113"/>
      <c r="K298" s="113" t="str">
        <f>'VZOR 1'!H313</f>
        <v>pcs</v>
      </c>
      <c r="L298" s="113">
        <f>'VZOR 1'!I313</f>
        <v>30</v>
      </c>
      <c r="M298" s="113">
        <f>'VZOR 1'!J313</f>
        <v>2.4099999999999997</v>
      </c>
      <c r="N298" s="113">
        <f>'VZOR 1'!K313</f>
        <v>72.3</v>
      </c>
      <c r="O298" s="113">
        <f>'VZOR 1'!L313</f>
        <v>0.90041493775933612</v>
      </c>
      <c r="P298" s="113">
        <f>'VZOR 1'!M313</f>
        <v>0.24</v>
      </c>
      <c r="Q298" s="113">
        <f>'VZOR 1'!N313</f>
        <v>7.2</v>
      </c>
      <c r="R298" s="113" t="str">
        <f>'VZOR 1'!O313</f>
        <v>package</v>
      </c>
      <c r="S298" s="113">
        <f>'VZOR 1'!P313</f>
        <v>1</v>
      </c>
      <c r="T298" s="113">
        <f>'VZOR 1'!Q313</f>
        <v>3.8</v>
      </c>
      <c r="U298" s="113">
        <f>'VZOR 1'!R313</f>
        <v>4</v>
      </c>
      <c r="V298" s="243" t="str">
        <f>VLOOKUP(F298,'[2]01-97'!$B$2:$E$12247,4,0)</f>
        <v>10, но не менее 1,5 евро за 1 кг</v>
      </c>
      <c r="W298" s="249">
        <f t="shared" si="43"/>
        <v>7.23</v>
      </c>
      <c r="X298" s="117">
        <f t="shared" si="37"/>
        <v>1.0278744879044768</v>
      </c>
      <c r="Y298" s="239">
        <f t="shared" si="38"/>
        <v>0.52</v>
      </c>
      <c r="Z298" s="239">
        <f t="shared" si="39"/>
        <v>15.6</v>
      </c>
      <c r="AA298" s="64">
        <f t="shared" si="40"/>
        <v>0.28000000000000003</v>
      </c>
      <c r="AB298" s="241"/>
      <c r="AC298" s="241"/>
      <c r="AD298" s="241"/>
    </row>
    <row r="299" spans="1:30" s="93" customFormat="1" ht="38.25" x14ac:dyDescent="0.2">
      <c r="A299" s="113">
        <f>'VZOR 1'!A314</f>
        <v>298</v>
      </c>
      <c r="B299" s="113" t="str">
        <f>'VZOR 1'!B314</f>
        <v>Women's blouse 3% ELASTAN, 97% VISCOSE Блузка женская 3% эластан, 97% вискоза обхват груди: 92-100, шея 37-39/см, рост 165-175</v>
      </c>
      <c r="C299" s="113" t="str">
        <f>'VZOR 1'!C314</f>
        <v>___</v>
      </c>
      <c r="D299" s="113" t="str">
        <f>'VZOR 1'!D314</f>
        <v>COCOMORE</v>
      </c>
      <c r="E299" s="113" t="str">
        <f>'VZOR 1'!E314</f>
        <v>COCOMORE</v>
      </c>
      <c r="F299" s="113">
        <f>'VZOR 1'!F314</f>
        <v>6206400000</v>
      </c>
      <c r="G299" s="113" t="str">
        <f>'VZOR 1'!G314</f>
        <v>POLAND</v>
      </c>
      <c r="H299" s="113"/>
      <c r="I299" s="113"/>
      <c r="J299" s="113"/>
      <c r="K299" s="113" t="str">
        <f>'VZOR 1'!H314</f>
        <v>pcs</v>
      </c>
      <c r="L299" s="113">
        <f>'VZOR 1'!I314</f>
        <v>15</v>
      </c>
      <c r="M299" s="113">
        <f>'VZOR 1'!J314</f>
        <v>3.3</v>
      </c>
      <c r="N299" s="113">
        <f>'VZOR 1'!K314</f>
        <v>49.5</v>
      </c>
      <c r="O299" s="113">
        <f>'VZOR 1'!L314</f>
        <v>0.9</v>
      </c>
      <c r="P299" s="113">
        <f>'VZOR 1'!M314</f>
        <v>0.33</v>
      </c>
      <c r="Q299" s="113">
        <f>'VZOR 1'!N314</f>
        <v>4.95</v>
      </c>
      <c r="R299" s="113" t="str">
        <f>'VZOR 1'!O314</f>
        <v>package</v>
      </c>
      <c r="S299" s="113" t="str">
        <f>'VZOR 1'!P314</f>
        <v>part</v>
      </c>
      <c r="T299" s="113">
        <f>'VZOR 1'!Q314</f>
        <v>1.9</v>
      </c>
      <c r="U299" s="113">
        <f>'VZOR 1'!R314</f>
        <v>2</v>
      </c>
      <c r="V299" s="243" t="str">
        <f>VLOOKUP(F299,'[2]01-97'!$B$2:$E$12247,4,0)</f>
        <v>1,75 евро за 1 кг</v>
      </c>
      <c r="W299" s="248">
        <f t="shared" ref="W299:W303" si="44">1.75*$AC$1*T299</f>
        <v>3.5868777199872621</v>
      </c>
      <c r="X299" s="117">
        <f t="shared" si="37"/>
        <v>0.70373149586821016</v>
      </c>
      <c r="Y299" s="239">
        <f t="shared" si="38"/>
        <v>0.62</v>
      </c>
      <c r="Z299" s="239">
        <f t="shared" si="39"/>
        <v>9.3000000000000007</v>
      </c>
      <c r="AA299" s="64">
        <f t="shared" si="40"/>
        <v>0.28999999999999998</v>
      </c>
      <c r="AB299" s="241"/>
      <c r="AC299" s="241"/>
      <c r="AD299" s="241"/>
    </row>
    <row r="300" spans="1:30" s="93" customFormat="1" ht="38.25" x14ac:dyDescent="0.2">
      <c r="A300" s="113">
        <f>'VZOR 1'!A315</f>
        <v>299</v>
      </c>
      <c r="B300" s="113" t="str">
        <f>'VZOR 1'!B315</f>
        <v>Women's blouse 100% VISCOSE Блузка женская 100% вискоза обхват груди: 92-100, шея 37-39/см, рост 165-175</v>
      </c>
      <c r="C300" s="113" t="str">
        <f>'VZOR 1'!C315</f>
        <v>___</v>
      </c>
      <c r="D300" s="113" t="str">
        <f>'VZOR 1'!D315</f>
        <v>MISS STYLE</v>
      </c>
      <c r="E300" s="113" t="str">
        <f>'VZOR 1'!E315</f>
        <v>MISS STYLE</v>
      </c>
      <c r="F300" s="113">
        <f>'VZOR 1'!F315</f>
        <v>6206400000</v>
      </c>
      <c r="G300" s="113" t="str">
        <f>'VZOR 1'!G315</f>
        <v>POLAND</v>
      </c>
      <c r="H300" s="113"/>
      <c r="I300" s="113"/>
      <c r="J300" s="113"/>
      <c r="K300" s="113" t="str">
        <f>'VZOR 1'!H315</f>
        <v>pcs</v>
      </c>
      <c r="L300" s="113">
        <f>'VZOR 1'!I315</f>
        <v>15</v>
      </c>
      <c r="M300" s="113">
        <f>'VZOR 1'!J315</f>
        <v>4.46</v>
      </c>
      <c r="N300" s="113">
        <f>'VZOR 1'!K315</f>
        <v>66.900000000000006</v>
      </c>
      <c r="O300" s="113">
        <f>'VZOR 1'!L315</f>
        <v>0.89910313901345296</v>
      </c>
      <c r="P300" s="113">
        <f>'VZOR 1'!M315</f>
        <v>0.45</v>
      </c>
      <c r="Q300" s="113">
        <f>'VZOR 1'!N315</f>
        <v>6.75</v>
      </c>
      <c r="R300" s="113" t="str">
        <f>'VZOR 1'!O315</f>
        <v>package</v>
      </c>
      <c r="S300" s="113" t="str">
        <f>'VZOR 1'!P315</f>
        <v>part</v>
      </c>
      <c r="T300" s="113">
        <f>'VZOR 1'!Q315</f>
        <v>2.57</v>
      </c>
      <c r="U300" s="113">
        <f>'VZOR 1'!R315</f>
        <v>2.7</v>
      </c>
      <c r="V300" s="243" t="str">
        <f>VLOOKUP(F300,'[2]01-97'!$B$2:$E$12247,4,0)</f>
        <v>1,75 евро за 1 кг</v>
      </c>
      <c r="W300" s="248">
        <f t="shared" si="44"/>
        <v>4.8517240738775067</v>
      </c>
      <c r="X300" s="117">
        <f t="shared" si="37"/>
        <v>0.95110377926430834</v>
      </c>
      <c r="Y300" s="239">
        <f t="shared" si="38"/>
        <v>0.84</v>
      </c>
      <c r="Z300" s="239">
        <f t="shared" si="39"/>
        <v>12.6</v>
      </c>
      <c r="AA300" s="64">
        <f t="shared" si="40"/>
        <v>0.38999999999999996</v>
      </c>
      <c r="AB300" s="241"/>
      <c r="AC300" s="241"/>
      <c r="AD300" s="241"/>
    </row>
    <row r="301" spans="1:30" s="93" customFormat="1" ht="38.25" x14ac:dyDescent="0.2">
      <c r="A301" s="113">
        <f>'VZOR 1'!A316</f>
        <v>300</v>
      </c>
      <c r="B301" s="113" t="str">
        <f>'VZOR 1'!B316</f>
        <v>Women's blouse 95% VISCOSE, 5% ELASTAN Блузка женская 95% вискоза, 5% эластан обхват груди: 92-100, шея 37-39/см, рост 165-175</v>
      </c>
      <c r="C301" s="113" t="str">
        <f>'VZOR 1'!C316</f>
        <v>___</v>
      </c>
      <c r="D301" s="113" t="str">
        <f>'VZOR 1'!D316</f>
        <v>COCOMORE</v>
      </c>
      <c r="E301" s="113" t="str">
        <f>'VZOR 1'!E316</f>
        <v>COCOMORE</v>
      </c>
      <c r="F301" s="113">
        <f>'VZOR 1'!F316</f>
        <v>6206400000</v>
      </c>
      <c r="G301" s="113" t="str">
        <f>'VZOR 1'!G316</f>
        <v>POLAND</v>
      </c>
      <c r="H301" s="113"/>
      <c r="I301" s="113"/>
      <c r="J301" s="113"/>
      <c r="K301" s="113" t="str">
        <f>'VZOR 1'!H316</f>
        <v>pcs</v>
      </c>
      <c r="L301" s="113">
        <f>'VZOR 1'!I316</f>
        <v>36</v>
      </c>
      <c r="M301" s="113">
        <f>'VZOR 1'!J316</f>
        <v>3.3699999999999997</v>
      </c>
      <c r="N301" s="113">
        <f>'VZOR 1'!K316</f>
        <v>121.32</v>
      </c>
      <c r="O301" s="113">
        <f>'VZOR 1'!L316</f>
        <v>0.89910979228486643</v>
      </c>
      <c r="P301" s="113">
        <f>'VZOR 1'!M316</f>
        <v>0.34</v>
      </c>
      <c r="Q301" s="113">
        <f>'VZOR 1'!N316</f>
        <v>12.24</v>
      </c>
      <c r="R301" s="113" t="str">
        <f>'VZOR 1'!O316</f>
        <v>package</v>
      </c>
      <c r="S301" s="113" t="str">
        <f>'VZOR 1'!P316</f>
        <v>part</v>
      </c>
      <c r="T301" s="113">
        <f>'VZOR 1'!Q316</f>
        <v>4.66</v>
      </c>
      <c r="U301" s="113">
        <f>'VZOR 1'!R316</f>
        <v>4.9000000000000004</v>
      </c>
      <c r="V301" s="243" t="str">
        <f>VLOOKUP(F301,'[2]01-97'!$B$2:$E$12247,4,0)</f>
        <v>1,75 евро за 1 кг</v>
      </c>
      <c r="W301" s="248">
        <f t="shared" si="44"/>
        <v>8.7972895658634958</v>
      </c>
      <c r="X301" s="117">
        <f t="shared" si="37"/>
        <v>1.7247819207824497</v>
      </c>
      <c r="Y301" s="239">
        <f t="shared" si="38"/>
        <v>0.63</v>
      </c>
      <c r="Z301" s="239">
        <f t="shared" si="39"/>
        <v>22.68</v>
      </c>
      <c r="AA301" s="64">
        <f t="shared" si="40"/>
        <v>0.28999999999999998</v>
      </c>
      <c r="AB301" s="241"/>
      <c r="AC301" s="241"/>
      <c r="AD301" s="241"/>
    </row>
    <row r="302" spans="1:30" s="93" customFormat="1" ht="63.75" x14ac:dyDescent="0.2">
      <c r="A302" s="113">
        <f>'VZOR 1'!A317</f>
        <v>301</v>
      </c>
      <c r="B302" s="113" t="str">
        <f>'VZOR 1'!B317</f>
        <v>women's Vest 45% POLYESTER, 25% POLIAMIDE, 20% WOOL, 10% KASZMIR Безрукавка женская  45% полиэстер, 25% полиамид, 20% шерсть, 10% кашимир  размер: 46-50, обхват груди: 92-100, рост 165-175</v>
      </c>
      <c r="C302" s="113" t="str">
        <f>'VZOR 1'!C317</f>
        <v>___</v>
      </c>
      <c r="D302" s="113" t="str">
        <f>'VZOR 1'!D317</f>
        <v>BYOLALA</v>
      </c>
      <c r="E302" s="113" t="str">
        <f>'VZOR 1'!E317</f>
        <v>BYOLALA</v>
      </c>
      <c r="F302" s="113">
        <f>'VZOR 1'!F317</f>
        <v>6211439000</v>
      </c>
      <c r="G302" s="113" t="str">
        <f>'VZOR 1'!G317</f>
        <v>POLAND</v>
      </c>
      <c r="H302" s="113"/>
      <c r="I302" s="113"/>
      <c r="J302" s="113"/>
      <c r="K302" s="113" t="str">
        <f>'VZOR 1'!H317</f>
        <v>pcs</v>
      </c>
      <c r="L302" s="113">
        <f>'VZOR 1'!I317</f>
        <v>12</v>
      </c>
      <c r="M302" s="113">
        <f>'VZOR 1'!J317</f>
        <v>12.36</v>
      </c>
      <c r="N302" s="113">
        <f>'VZOR 1'!K317</f>
        <v>148.32</v>
      </c>
      <c r="O302" s="113">
        <f>'VZOR 1'!L317</f>
        <v>0.89967637540453071</v>
      </c>
      <c r="P302" s="113">
        <f>'VZOR 1'!M317</f>
        <v>1.24</v>
      </c>
      <c r="Q302" s="113">
        <f>'VZOR 1'!N317</f>
        <v>14.88</v>
      </c>
      <c r="R302" s="113" t="str">
        <f>'VZOR 1'!O317</f>
        <v>package</v>
      </c>
      <c r="S302" s="113" t="str">
        <f>'VZOR 1'!P317</f>
        <v>part</v>
      </c>
      <c r="T302" s="113">
        <f>'VZOR 1'!Q317</f>
        <v>5.7</v>
      </c>
      <c r="U302" s="113">
        <f>'VZOR 1'!R317</f>
        <v>6</v>
      </c>
      <c r="V302" s="243" t="str">
        <f>VLOOKUP(F302,'[2]01-97'!$B$2:$E$12247,4,0)</f>
        <v>1,75 евро за 1 кг</v>
      </c>
      <c r="W302" s="248">
        <f t="shared" si="44"/>
        <v>10.760633159961786</v>
      </c>
      <c r="X302" s="117">
        <f t="shared" si="37"/>
        <v>2.1086354639832918</v>
      </c>
      <c r="Y302" s="239">
        <f t="shared" si="38"/>
        <v>2.31</v>
      </c>
      <c r="Z302" s="239">
        <f t="shared" si="39"/>
        <v>27.72</v>
      </c>
      <c r="AA302" s="64">
        <f t="shared" si="40"/>
        <v>1.07</v>
      </c>
      <c r="AB302" s="241"/>
      <c r="AC302" s="241"/>
      <c r="AD302" s="241"/>
    </row>
    <row r="303" spans="1:30" s="93" customFormat="1" ht="51" x14ac:dyDescent="0.2">
      <c r="A303" s="113">
        <f>'VZOR 1'!A318</f>
        <v>302</v>
      </c>
      <c r="B303" s="113" t="str">
        <f>'VZOR 1'!B318</f>
        <v>Tracksuit for women 48% POLYESTER, 2% ELASTAN, 50% VISCOSE Спортивный костюм женский 48% полиэстер, 2% эластан, 50% вискоза  размер: 46-50, обхват груди: 92-100, рост 165-175</v>
      </c>
      <c r="C303" s="113" t="str">
        <f>'VZOR 1'!C318</f>
        <v>___</v>
      </c>
      <c r="D303" s="113" t="str">
        <f>'VZOR 1'!D318</f>
        <v>BYOLALA</v>
      </c>
      <c r="E303" s="113" t="str">
        <f>'VZOR 1'!E318</f>
        <v>BYOLALA</v>
      </c>
      <c r="F303" s="113">
        <f>'VZOR 1'!F318</f>
        <v>6211439000</v>
      </c>
      <c r="G303" s="113" t="str">
        <f>'VZOR 1'!G318</f>
        <v>POLAND</v>
      </c>
      <c r="H303" s="113"/>
      <c r="I303" s="113"/>
      <c r="J303" s="113"/>
      <c r="K303" s="113" t="str">
        <f>'VZOR 1'!H318</f>
        <v>pcs</v>
      </c>
      <c r="L303" s="113">
        <f>'VZOR 1'!I318</f>
        <v>18</v>
      </c>
      <c r="M303" s="113">
        <f>'VZOR 1'!J318</f>
        <v>17.860000000000003</v>
      </c>
      <c r="N303" s="113">
        <f>'VZOR 1'!K318</f>
        <v>321.48</v>
      </c>
      <c r="O303" s="113">
        <f>'VZOR 1'!L318</f>
        <v>0.89977603583426657</v>
      </c>
      <c r="P303" s="113">
        <f>'VZOR 1'!M318</f>
        <v>1.79</v>
      </c>
      <c r="Q303" s="113">
        <f>'VZOR 1'!N318</f>
        <v>32.22</v>
      </c>
      <c r="R303" s="113" t="str">
        <f>'VZOR 1'!O318</f>
        <v>package</v>
      </c>
      <c r="S303" s="113" t="str">
        <f>'VZOR 1'!P318</f>
        <v>part</v>
      </c>
      <c r="T303" s="113">
        <f>'VZOR 1'!Q318</f>
        <v>12.35</v>
      </c>
      <c r="U303" s="113">
        <f>'VZOR 1'!R318</f>
        <v>13</v>
      </c>
      <c r="V303" s="243" t="str">
        <f>VLOOKUP(F303,'[2]01-97'!$B$2:$E$12247,4,0)</f>
        <v>1,75 евро за 1 кг</v>
      </c>
      <c r="W303" s="248">
        <f t="shared" si="44"/>
        <v>23.314705179917205</v>
      </c>
      <c r="X303" s="117">
        <f t="shared" si="37"/>
        <v>4.5704161877113574</v>
      </c>
      <c r="Y303" s="239">
        <f t="shared" si="38"/>
        <v>3.34</v>
      </c>
      <c r="Z303" s="239">
        <f t="shared" si="39"/>
        <v>60.12</v>
      </c>
      <c r="AA303" s="64">
        <f t="shared" si="40"/>
        <v>1.5499999999999998</v>
      </c>
      <c r="AB303" s="241"/>
      <c r="AC303" s="241"/>
      <c r="AD303" s="241"/>
    </row>
    <row r="304" spans="1:30" ht="25.5" x14ac:dyDescent="0.25">
      <c r="A304" s="53" t="str">
        <f>'VZOR 1'!A319</f>
        <v>CELKOM / ИТОГО:</v>
      </c>
      <c r="B304" s="53">
        <f>'VZOR 1'!B319</f>
        <v>0</v>
      </c>
      <c r="C304" s="53">
        <f>'VZOR 1'!C319</f>
        <v>0</v>
      </c>
      <c r="D304" s="53">
        <f>'VZOR 1'!D319</f>
        <v>0</v>
      </c>
      <c r="E304" s="53">
        <f>'VZOR 1'!E319</f>
        <v>0</v>
      </c>
      <c r="F304" s="53">
        <f>'VZOR 1'!F319</f>
        <v>0</v>
      </c>
      <c r="G304" s="53">
        <f>'VZOR 1'!G319</f>
        <v>0</v>
      </c>
      <c r="H304" s="53"/>
      <c r="I304" s="53"/>
      <c r="J304" s="53"/>
      <c r="K304" s="53">
        <f>'VZOR 1'!H319</f>
        <v>0</v>
      </c>
      <c r="L304" s="53">
        <f>'VZOR 1'!I319</f>
        <v>10660</v>
      </c>
      <c r="M304" s="53">
        <f>'VZOR 1'!J319</f>
        <v>0</v>
      </c>
      <c r="N304" s="53">
        <f>'VZOR 1'!K319</f>
        <v>77373.260000000068</v>
      </c>
      <c r="O304" s="53">
        <f>'VZOR 1'!L319</f>
        <v>0</v>
      </c>
      <c r="P304" s="53">
        <f>'VZOR 1'!M319</f>
        <v>0</v>
      </c>
      <c r="Q304" s="53">
        <f>'VZOR 1'!N319</f>
        <v>7738.5699999999952</v>
      </c>
      <c r="R304" s="53">
        <f>'VZOR 1'!O319</f>
        <v>0</v>
      </c>
      <c r="S304" s="53">
        <f>'VZOR 1'!P319</f>
        <v>112</v>
      </c>
      <c r="T304" s="53">
        <f>'VZOR 1'!Q319</f>
        <v>3205.9800000000014</v>
      </c>
      <c r="U304" s="53">
        <f>'VZOR 1'!R319</f>
        <v>3374.3000000000006</v>
      </c>
      <c r="V304" s="243"/>
      <c r="W304" s="114">
        <f>SUM(W2:W303)</f>
        <v>6842.091902398899</v>
      </c>
      <c r="X304" s="114">
        <v>1100</v>
      </c>
      <c r="Y304" s="114"/>
      <c r="Z304" s="114">
        <f>SUM(Z2:Z303)</f>
        <v>15683.620000000008</v>
      </c>
      <c r="AA304" s="115"/>
    </row>
    <row r="307" spans="25:26" x14ac:dyDescent="0.25">
      <c r="Y307" s="61">
        <f>Q304+W304+X304</f>
        <v>15680.661902398893</v>
      </c>
      <c r="Z307" s="61">
        <f>Z304-Y307</f>
        <v>2.9580976011147868</v>
      </c>
    </row>
  </sheetData>
  <autoFilter ref="A1:AC304"/>
  <phoneticPr fontId="38" type="noConversion"/>
  <conditionalFormatting sqref="AA2:AA303">
    <cfRule type="cellIs" dxfId="2" priority="1" stopIfTrue="1" operator="lessThan">
      <formula>0.01</formula>
    </cfRule>
    <cfRule type="cellIs" dxfId="1" priority="2" stopIfTrue="1" operator="lessThan">
      <formula>0.01</formula>
    </cfRule>
    <cfRule type="cellIs" dxfId="0" priority="3" stopIfTrue="1" operator="lessThan">
      <formula>0</formula>
    </cfRule>
  </conditionalFormatting>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6" workbookViewId="0">
      <selection activeCell="P2" sqref="P2:P31"/>
    </sheetView>
  </sheetViews>
  <sheetFormatPr defaultRowHeight="15" x14ac:dyDescent="0.25"/>
  <cols>
    <col min="1" max="1" width="4" customWidth="1"/>
    <col min="2" max="2" width="47.42578125" customWidth="1"/>
    <col min="22" max="22" width="9.140625" style="103"/>
  </cols>
  <sheetData>
    <row r="1" spans="1:25" ht="15.75" thickBot="1" x14ac:dyDescent="0.3"/>
    <row r="2" spans="1:25" ht="47.25" x14ac:dyDescent="0.25">
      <c r="A2" s="70">
        <v>1</v>
      </c>
      <c r="B2" s="95" t="s">
        <v>48</v>
      </c>
      <c r="C2" s="95">
        <v>17128</v>
      </c>
      <c r="D2" s="95" t="s">
        <v>54</v>
      </c>
      <c r="E2" s="95" t="s">
        <v>54</v>
      </c>
      <c r="F2" s="95">
        <v>6110209900</v>
      </c>
      <c r="G2" s="95" t="s">
        <v>47</v>
      </c>
      <c r="H2" s="66" t="s">
        <v>41</v>
      </c>
      <c r="I2" s="95">
        <v>70</v>
      </c>
      <c r="J2" s="67">
        <f t="shared" ref="J2:J31" si="0">ROUNDUP(S2*Q2/I2,2)</f>
        <v>0.36</v>
      </c>
      <c r="K2" s="67">
        <f t="shared" ref="K2:K31" si="1">ROUND(J2*I2,2)</f>
        <v>25.2</v>
      </c>
      <c r="L2" s="68">
        <f t="shared" ref="L2:L31" si="2">1-M2/J2</f>
        <v>0.88888888888888884</v>
      </c>
      <c r="M2" s="67">
        <f t="shared" ref="M2:M31" si="3">ROUND(J2/10,2)</f>
        <v>0.04</v>
      </c>
      <c r="N2" s="67">
        <f t="shared" ref="N2:N31" si="4">ROUND(M2*I2,2)</f>
        <v>2.8</v>
      </c>
      <c r="O2" s="66" t="s">
        <v>43</v>
      </c>
      <c r="P2" s="95">
        <v>1</v>
      </c>
      <c r="Q2" s="67">
        <f t="shared" ref="Q2:Q31" si="5">ROUNDUP(R2*0.95,2)</f>
        <v>41.559999999999995</v>
      </c>
      <c r="R2" s="104">
        <v>43.74</v>
      </c>
      <c r="S2" s="71">
        <f t="shared" ref="S2:S31" si="6">Q2/I2</f>
        <v>0.59371428571428564</v>
      </c>
      <c r="T2" s="65">
        <v>2</v>
      </c>
      <c r="U2">
        <v>15.5</v>
      </c>
      <c r="V2" s="104">
        <v>14.5</v>
      </c>
      <c r="X2" s="95">
        <v>17128</v>
      </c>
      <c r="Y2">
        <f>C2-X2</f>
        <v>0</v>
      </c>
    </row>
    <row r="3" spans="1:25" ht="47.25" x14ac:dyDescent="0.25">
      <c r="A3" s="72">
        <v>2</v>
      </c>
      <c r="B3" s="96" t="s">
        <v>48</v>
      </c>
      <c r="C3" s="96">
        <v>17135</v>
      </c>
      <c r="D3" s="96" t="s">
        <v>54</v>
      </c>
      <c r="E3" s="96" t="s">
        <v>54</v>
      </c>
      <c r="F3" s="96">
        <v>6110209900</v>
      </c>
      <c r="G3" s="96" t="s">
        <v>47</v>
      </c>
      <c r="H3" s="73" t="s">
        <v>41</v>
      </c>
      <c r="I3" s="96">
        <v>5</v>
      </c>
      <c r="J3" s="74">
        <f t="shared" si="0"/>
        <v>0.35000000000000003</v>
      </c>
      <c r="K3" s="74">
        <f t="shared" si="1"/>
        <v>1.75</v>
      </c>
      <c r="L3" s="75">
        <f t="shared" si="2"/>
        <v>0.88571428571428568</v>
      </c>
      <c r="M3" s="74">
        <f t="shared" si="3"/>
        <v>0.04</v>
      </c>
      <c r="N3" s="74">
        <f t="shared" si="4"/>
        <v>0.2</v>
      </c>
      <c r="O3" s="73" t="s">
        <v>43</v>
      </c>
      <c r="P3" s="96" t="s">
        <v>53</v>
      </c>
      <c r="Q3" s="74">
        <f t="shared" si="5"/>
        <v>2.9499999999999997</v>
      </c>
      <c r="R3" s="104">
        <v>3.1</v>
      </c>
      <c r="S3" s="71">
        <f t="shared" si="6"/>
        <v>0.59</v>
      </c>
      <c r="T3" s="65">
        <v>2</v>
      </c>
      <c r="V3" s="104">
        <v>1</v>
      </c>
      <c r="X3" s="96">
        <v>17135</v>
      </c>
      <c r="Y3">
        <f t="shared" ref="Y3:Y31" si="7">C3-X3</f>
        <v>0</v>
      </c>
    </row>
    <row r="4" spans="1:25" ht="47.25" x14ac:dyDescent="0.25">
      <c r="A4" s="72">
        <v>3</v>
      </c>
      <c r="B4" s="96" t="s">
        <v>48</v>
      </c>
      <c r="C4" s="96">
        <v>81613</v>
      </c>
      <c r="D4" s="96" t="s">
        <v>55</v>
      </c>
      <c r="E4" s="96" t="s">
        <v>55</v>
      </c>
      <c r="F4" s="96">
        <v>6110209900</v>
      </c>
      <c r="G4" s="96" t="s">
        <v>47</v>
      </c>
      <c r="H4" s="73" t="s">
        <v>41</v>
      </c>
      <c r="I4" s="96">
        <v>12</v>
      </c>
      <c r="J4" s="74">
        <f t="shared" si="0"/>
        <v>0.66</v>
      </c>
      <c r="K4" s="74">
        <f t="shared" si="1"/>
        <v>7.92</v>
      </c>
      <c r="L4" s="75">
        <f t="shared" si="2"/>
        <v>0.89393939393939392</v>
      </c>
      <c r="M4" s="74">
        <f t="shared" si="3"/>
        <v>7.0000000000000007E-2</v>
      </c>
      <c r="N4" s="74">
        <f t="shared" si="4"/>
        <v>0.84</v>
      </c>
      <c r="O4" s="73" t="s">
        <v>43</v>
      </c>
      <c r="P4" s="96" t="s">
        <v>53</v>
      </c>
      <c r="Q4" s="74">
        <f t="shared" si="5"/>
        <v>9.69</v>
      </c>
      <c r="R4" s="104">
        <v>10.199999999999999</v>
      </c>
      <c r="S4" s="71">
        <f t="shared" si="6"/>
        <v>0.8075</v>
      </c>
      <c r="T4" s="65">
        <v>3</v>
      </c>
      <c r="U4">
        <v>53</v>
      </c>
      <c r="V4" s="104">
        <v>43.74</v>
      </c>
      <c r="W4">
        <v>0.62</v>
      </c>
      <c r="X4" s="96">
        <v>81613</v>
      </c>
      <c r="Y4">
        <f t="shared" si="7"/>
        <v>0</v>
      </c>
    </row>
    <row r="5" spans="1:25" ht="47.25" x14ac:dyDescent="0.25">
      <c r="A5" s="72">
        <v>4</v>
      </c>
      <c r="B5" s="96" t="s">
        <v>48</v>
      </c>
      <c r="C5" s="96">
        <v>9171</v>
      </c>
      <c r="D5" s="96" t="s">
        <v>55</v>
      </c>
      <c r="E5" s="96" t="s">
        <v>55</v>
      </c>
      <c r="F5" s="96">
        <v>6110209900</v>
      </c>
      <c r="G5" s="96" t="s">
        <v>47</v>
      </c>
      <c r="H5" s="73" t="s">
        <v>41</v>
      </c>
      <c r="I5" s="96">
        <v>3</v>
      </c>
      <c r="J5" s="74">
        <f t="shared" si="0"/>
        <v>0.05</v>
      </c>
      <c r="K5" s="74">
        <f t="shared" si="1"/>
        <v>0.15</v>
      </c>
      <c r="L5" s="75">
        <f t="shared" si="2"/>
        <v>0.8</v>
      </c>
      <c r="M5" s="74">
        <f t="shared" si="3"/>
        <v>0.01</v>
      </c>
      <c r="N5" s="74">
        <f t="shared" si="4"/>
        <v>0.03</v>
      </c>
      <c r="O5" s="73" t="s">
        <v>43</v>
      </c>
      <c r="P5" s="96" t="s">
        <v>53</v>
      </c>
      <c r="Q5" s="74">
        <f t="shared" si="5"/>
        <v>0.63</v>
      </c>
      <c r="R5" s="104">
        <v>0.66</v>
      </c>
      <c r="S5" s="71">
        <f t="shared" si="6"/>
        <v>0.21</v>
      </c>
      <c r="T5" s="65">
        <v>4</v>
      </c>
      <c r="V5" s="104">
        <v>3.1</v>
      </c>
      <c r="W5">
        <v>0.62</v>
      </c>
      <c r="X5" s="96">
        <v>9171</v>
      </c>
      <c r="Y5">
        <f t="shared" si="7"/>
        <v>0</v>
      </c>
    </row>
    <row r="6" spans="1:25" ht="47.25" x14ac:dyDescent="0.25">
      <c r="A6" s="72">
        <v>5</v>
      </c>
      <c r="B6" s="96" t="s">
        <v>48</v>
      </c>
      <c r="C6" s="96">
        <v>81664</v>
      </c>
      <c r="D6" s="96" t="s">
        <v>55</v>
      </c>
      <c r="E6" s="96" t="s">
        <v>55</v>
      </c>
      <c r="F6" s="96">
        <v>6110209900</v>
      </c>
      <c r="G6" s="96" t="s">
        <v>47</v>
      </c>
      <c r="H6" s="73" t="s">
        <v>41</v>
      </c>
      <c r="I6" s="96">
        <v>2</v>
      </c>
      <c r="J6" s="74">
        <f t="shared" si="0"/>
        <v>0.45</v>
      </c>
      <c r="K6" s="74">
        <f t="shared" si="1"/>
        <v>0.9</v>
      </c>
      <c r="L6" s="75">
        <f t="shared" si="2"/>
        <v>0.88888888888888884</v>
      </c>
      <c r="M6" s="74">
        <f t="shared" si="3"/>
        <v>0.05</v>
      </c>
      <c r="N6" s="74">
        <f t="shared" si="4"/>
        <v>0.1</v>
      </c>
      <c r="O6" s="73" t="s">
        <v>43</v>
      </c>
      <c r="P6" s="96" t="s">
        <v>53</v>
      </c>
      <c r="Q6" s="74">
        <f t="shared" si="5"/>
        <v>1.33</v>
      </c>
      <c r="R6" s="104">
        <v>1.4</v>
      </c>
      <c r="S6" s="71">
        <f t="shared" si="6"/>
        <v>0.66500000000000004</v>
      </c>
      <c r="T6" s="65">
        <v>3</v>
      </c>
      <c r="V6" s="104">
        <v>1.76</v>
      </c>
      <c r="W6" s="103">
        <v>0.11</v>
      </c>
      <c r="X6" s="96">
        <v>81664</v>
      </c>
      <c r="Y6">
        <f t="shared" si="7"/>
        <v>0</v>
      </c>
    </row>
    <row r="7" spans="1:25" ht="31.5" x14ac:dyDescent="0.25">
      <c r="A7" s="72">
        <v>6</v>
      </c>
      <c r="B7" s="96" t="s">
        <v>49</v>
      </c>
      <c r="C7" s="96">
        <v>17084</v>
      </c>
      <c r="D7" s="96" t="s">
        <v>54</v>
      </c>
      <c r="E7" s="96" t="s">
        <v>54</v>
      </c>
      <c r="F7" s="96">
        <v>6204623900</v>
      </c>
      <c r="G7" s="96" t="s">
        <v>47</v>
      </c>
      <c r="H7" s="73" t="s">
        <v>41</v>
      </c>
      <c r="I7" s="96">
        <v>200</v>
      </c>
      <c r="J7" s="74">
        <f t="shared" si="0"/>
        <v>0.05</v>
      </c>
      <c r="K7" s="74">
        <f t="shared" si="1"/>
        <v>10</v>
      </c>
      <c r="L7" s="75">
        <f t="shared" si="2"/>
        <v>0.8</v>
      </c>
      <c r="M7" s="74">
        <f t="shared" si="3"/>
        <v>0.01</v>
      </c>
      <c r="N7" s="74">
        <f t="shared" si="4"/>
        <v>2</v>
      </c>
      <c r="O7" s="73" t="s">
        <v>43</v>
      </c>
      <c r="P7" s="96">
        <v>1</v>
      </c>
      <c r="Q7" s="74">
        <f t="shared" si="5"/>
        <v>43.879999999999995</v>
      </c>
      <c r="R7" s="104">
        <v>46.18</v>
      </c>
      <c r="S7" s="71">
        <f t="shared" si="6"/>
        <v>0.21939999999999998</v>
      </c>
      <c r="T7" s="65">
        <v>4</v>
      </c>
      <c r="V7" s="104">
        <v>1.76</v>
      </c>
      <c r="W7" s="103">
        <v>0.11</v>
      </c>
      <c r="X7" s="96">
        <v>17084</v>
      </c>
      <c r="Y7">
        <f t="shared" si="7"/>
        <v>0</v>
      </c>
    </row>
    <row r="8" spans="1:25" ht="31.5" x14ac:dyDescent="0.25">
      <c r="A8" s="72">
        <v>7</v>
      </c>
      <c r="B8" s="96" t="s">
        <v>49</v>
      </c>
      <c r="C8" s="96">
        <v>81322</v>
      </c>
      <c r="D8" s="96" t="s">
        <v>55</v>
      </c>
      <c r="E8" s="96" t="s">
        <v>55</v>
      </c>
      <c r="F8" s="96">
        <v>6204623900</v>
      </c>
      <c r="G8" s="96" t="s">
        <v>47</v>
      </c>
      <c r="H8" s="73" t="s">
        <v>41</v>
      </c>
      <c r="I8" s="96">
        <v>3</v>
      </c>
      <c r="J8" s="74">
        <f t="shared" si="0"/>
        <v>0.05</v>
      </c>
      <c r="K8" s="74">
        <f t="shared" si="1"/>
        <v>0.15</v>
      </c>
      <c r="L8" s="75">
        <f t="shared" si="2"/>
        <v>0.8</v>
      </c>
      <c r="M8" s="74">
        <f t="shared" si="3"/>
        <v>0.01</v>
      </c>
      <c r="N8" s="74">
        <f t="shared" si="4"/>
        <v>0.03</v>
      </c>
      <c r="O8" s="73" t="s">
        <v>43</v>
      </c>
      <c r="P8" s="96" t="s">
        <v>53</v>
      </c>
      <c r="Q8" s="74">
        <f t="shared" si="5"/>
        <v>0.63</v>
      </c>
      <c r="R8" s="104">
        <v>0.66</v>
      </c>
      <c r="S8" s="71">
        <f t="shared" si="6"/>
        <v>0.21</v>
      </c>
      <c r="T8" s="65">
        <v>4</v>
      </c>
      <c r="V8" s="104">
        <v>1.21</v>
      </c>
      <c r="W8" s="103">
        <v>0.11</v>
      </c>
      <c r="X8" s="96">
        <v>81322</v>
      </c>
      <c r="Y8">
        <f t="shared" si="7"/>
        <v>0</v>
      </c>
    </row>
    <row r="9" spans="1:25" ht="31.5" x14ac:dyDescent="0.25">
      <c r="A9" s="72">
        <v>8</v>
      </c>
      <c r="B9" s="96" t="s">
        <v>49</v>
      </c>
      <c r="C9" s="96">
        <v>8161</v>
      </c>
      <c r="D9" s="96" t="s">
        <v>55</v>
      </c>
      <c r="E9" s="96" t="s">
        <v>55</v>
      </c>
      <c r="F9" s="96">
        <v>6204623900</v>
      </c>
      <c r="G9" s="96" t="s">
        <v>47</v>
      </c>
      <c r="H9" s="73" t="s">
        <v>41</v>
      </c>
      <c r="I9" s="96">
        <v>8</v>
      </c>
      <c r="J9" s="74">
        <f t="shared" si="0"/>
        <v>0.05</v>
      </c>
      <c r="K9" s="74">
        <f t="shared" si="1"/>
        <v>0.4</v>
      </c>
      <c r="L9" s="75">
        <f t="shared" si="2"/>
        <v>0.8</v>
      </c>
      <c r="M9" s="74">
        <f t="shared" si="3"/>
        <v>0.01</v>
      </c>
      <c r="N9" s="74">
        <f t="shared" si="4"/>
        <v>0.08</v>
      </c>
      <c r="O9" s="73" t="s">
        <v>43</v>
      </c>
      <c r="P9" s="96" t="s">
        <v>53</v>
      </c>
      <c r="Q9" s="74">
        <f t="shared" si="5"/>
        <v>1.68</v>
      </c>
      <c r="R9" s="104">
        <v>1.76</v>
      </c>
      <c r="S9" s="71">
        <f t="shared" si="6"/>
        <v>0.21</v>
      </c>
      <c r="T9" s="65">
        <v>4</v>
      </c>
      <c r="V9" s="104">
        <v>0.33</v>
      </c>
      <c r="W9" s="103">
        <v>0.11</v>
      </c>
      <c r="X9" s="96">
        <v>8161</v>
      </c>
      <c r="Y9">
        <f t="shared" si="7"/>
        <v>0</v>
      </c>
    </row>
    <row r="10" spans="1:25" ht="31.5" x14ac:dyDescent="0.25">
      <c r="A10" s="72">
        <v>9</v>
      </c>
      <c r="B10" s="96" t="s">
        <v>49</v>
      </c>
      <c r="C10" s="96">
        <v>8151</v>
      </c>
      <c r="D10" s="96" t="s">
        <v>55</v>
      </c>
      <c r="E10" s="96" t="s">
        <v>55</v>
      </c>
      <c r="F10" s="96">
        <v>6204623900</v>
      </c>
      <c r="G10" s="96" t="s">
        <v>47</v>
      </c>
      <c r="H10" s="73" t="s">
        <v>41</v>
      </c>
      <c r="I10" s="96">
        <v>9</v>
      </c>
      <c r="J10" s="74">
        <f t="shared" si="0"/>
        <v>0.05</v>
      </c>
      <c r="K10" s="74">
        <f t="shared" si="1"/>
        <v>0.45</v>
      </c>
      <c r="L10" s="75">
        <f t="shared" si="2"/>
        <v>0.8</v>
      </c>
      <c r="M10" s="74">
        <f t="shared" si="3"/>
        <v>0.01</v>
      </c>
      <c r="N10" s="74">
        <f t="shared" si="4"/>
        <v>0.09</v>
      </c>
      <c r="O10" s="73" t="s">
        <v>43</v>
      </c>
      <c r="P10" s="96" t="s">
        <v>53</v>
      </c>
      <c r="Q10" s="74">
        <f t="shared" si="5"/>
        <v>1.89</v>
      </c>
      <c r="R10" s="104">
        <v>1.98</v>
      </c>
      <c r="S10" s="71">
        <f t="shared" si="6"/>
        <v>0.21</v>
      </c>
      <c r="T10" s="65">
        <v>4</v>
      </c>
      <c r="V10" s="104">
        <v>0.44</v>
      </c>
      <c r="W10" s="103">
        <v>0.11</v>
      </c>
      <c r="X10" s="96">
        <v>8151</v>
      </c>
      <c r="Y10">
        <f t="shared" si="7"/>
        <v>0</v>
      </c>
    </row>
    <row r="11" spans="1:25" ht="31.5" x14ac:dyDescent="0.25">
      <c r="A11" s="72">
        <v>10</v>
      </c>
      <c r="B11" s="96" t="s">
        <v>49</v>
      </c>
      <c r="C11" s="96">
        <v>5158</v>
      </c>
      <c r="D11" s="96" t="s">
        <v>55</v>
      </c>
      <c r="E11" s="96" t="s">
        <v>55</v>
      </c>
      <c r="F11" s="96">
        <v>6204623900</v>
      </c>
      <c r="G11" s="96" t="s">
        <v>47</v>
      </c>
      <c r="H11" s="73" t="s">
        <v>41</v>
      </c>
      <c r="I11" s="96">
        <v>8</v>
      </c>
      <c r="J11" s="74">
        <f t="shared" si="0"/>
        <v>0.05</v>
      </c>
      <c r="K11" s="74">
        <f t="shared" si="1"/>
        <v>0.4</v>
      </c>
      <c r="L11" s="75">
        <f t="shared" si="2"/>
        <v>0.8</v>
      </c>
      <c r="M11" s="74">
        <f t="shared" si="3"/>
        <v>0.01</v>
      </c>
      <c r="N11" s="74">
        <f t="shared" si="4"/>
        <v>0.08</v>
      </c>
      <c r="O11" s="73" t="s">
        <v>43</v>
      </c>
      <c r="P11" s="96" t="s">
        <v>53</v>
      </c>
      <c r="Q11" s="74">
        <f t="shared" si="5"/>
        <v>1.68</v>
      </c>
      <c r="R11" s="104">
        <v>1.76</v>
      </c>
      <c r="S11" s="71">
        <f t="shared" si="6"/>
        <v>0.21</v>
      </c>
      <c r="T11" s="65">
        <v>4</v>
      </c>
      <c r="V11" s="104">
        <v>0.66</v>
      </c>
      <c r="W11" s="103">
        <v>0.11</v>
      </c>
      <c r="X11" s="96">
        <v>5158</v>
      </c>
      <c r="Y11">
        <f t="shared" si="7"/>
        <v>0</v>
      </c>
    </row>
    <row r="12" spans="1:25" ht="31.5" x14ac:dyDescent="0.25">
      <c r="A12" s="72">
        <v>11</v>
      </c>
      <c r="B12" s="96" t="s">
        <v>49</v>
      </c>
      <c r="C12" s="96">
        <v>2166</v>
      </c>
      <c r="D12" s="96" t="s">
        <v>55</v>
      </c>
      <c r="E12" s="96" t="s">
        <v>55</v>
      </c>
      <c r="F12" s="96">
        <v>6204623900</v>
      </c>
      <c r="G12" s="96" t="s">
        <v>47</v>
      </c>
      <c r="H12" s="73" t="s">
        <v>41</v>
      </c>
      <c r="I12" s="96">
        <v>4</v>
      </c>
      <c r="J12" s="74">
        <f t="shared" si="0"/>
        <v>0.28000000000000003</v>
      </c>
      <c r="K12" s="74">
        <f t="shared" si="1"/>
        <v>1.1200000000000001</v>
      </c>
      <c r="L12" s="75">
        <f t="shared" si="2"/>
        <v>0.8928571428571429</v>
      </c>
      <c r="M12" s="74">
        <f t="shared" si="3"/>
        <v>0.03</v>
      </c>
      <c r="N12" s="74">
        <f t="shared" si="4"/>
        <v>0.12</v>
      </c>
      <c r="O12" s="73" t="s">
        <v>43</v>
      </c>
      <c r="P12" s="96" t="s">
        <v>53</v>
      </c>
      <c r="Q12" s="74">
        <f t="shared" si="5"/>
        <v>2.0999999999999996</v>
      </c>
      <c r="R12" s="104">
        <v>2.21</v>
      </c>
      <c r="S12" s="71">
        <f t="shared" si="6"/>
        <v>0.52499999999999991</v>
      </c>
      <c r="T12" s="65">
        <v>5</v>
      </c>
      <c r="U12">
        <v>53</v>
      </c>
      <c r="V12" s="104">
        <v>10.199999999999999</v>
      </c>
      <c r="W12" s="103">
        <v>0.7</v>
      </c>
      <c r="X12" s="96">
        <v>2166</v>
      </c>
      <c r="Y12">
        <f t="shared" si="7"/>
        <v>0</v>
      </c>
    </row>
    <row r="13" spans="1:25" ht="31.5" x14ac:dyDescent="0.25">
      <c r="A13" s="72">
        <v>12</v>
      </c>
      <c r="B13" s="96" t="s">
        <v>49</v>
      </c>
      <c r="C13" s="96">
        <v>5166</v>
      </c>
      <c r="D13" s="96" t="s">
        <v>55</v>
      </c>
      <c r="E13" s="96" t="s">
        <v>55</v>
      </c>
      <c r="F13" s="96">
        <v>6204623900</v>
      </c>
      <c r="G13" s="96" t="s">
        <v>47</v>
      </c>
      <c r="H13" s="73" t="s">
        <v>41</v>
      </c>
      <c r="I13" s="96">
        <v>4</v>
      </c>
      <c r="J13" s="74">
        <f t="shared" si="0"/>
        <v>0.28000000000000003</v>
      </c>
      <c r="K13" s="74">
        <f t="shared" si="1"/>
        <v>1.1200000000000001</v>
      </c>
      <c r="L13" s="75">
        <f t="shared" si="2"/>
        <v>0.8928571428571429</v>
      </c>
      <c r="M13" s="74">
        <f t="shared" si="3"/>
        <v>0.03</v>
      </c>
      <c r="N13" s="74">
        <f t="shared" si="4"/>
        <v>0.12</v>
      </c>
      <c r="O13" s="73" t="s">
        <v>43</v>
      </c>
      <c r="P13" s="96" t="s">
        <v>53</v>
      </c>
      <c r="Q13" s="74">
        <f t="shared" si="5"/>
        <v>2.09</v>
      </c>
      <c r="R13" s="104">
        <v>2.2000000000000002</v>
      </c>
      <c r="S13" s="71">
        <f t="shared" si="6"/>
        <v>0.52249999999999996</v>
      </c>
      <c r="T13" s="65">
        <v>5</v>
      </c>
      <c r="V13" s="104">
        <v>1.4</v>
      </c>
      <c r="W13" s="103">
        <v>0.7</v>
      </c>
      <c r="X13" s="96">
        <v>5166</v>
      </c>
      <c r="Y13">
        <f t="shared" si="7"/>
        <v>0</v>
      </c>
    </row>
    <row r="14" spans="1:25" ht="31.5" x14ac:dyDescent="0.25">
      <c r="A14" s="72">
        <v>13</v>
      </c>
      <c r="B14" s="96" t="s">
        <v>49</v>
      </c>
      <c r="C14" s="96">
        <v>7171</v>
      </c>
      <c r="D14" s="96" t="s">
        <v>55</v>
      </c>
      <c r="E14" s="96" t="s">
        <v>55</v>
      </c>
      <c r="F14" s="96">
        <v>6204623900</v>
      </c>
      <c r="G14" s="96" t="s">
        <v>47</v>
      </c>
      <c r="H14" s="73" t="s">
        <v>41</v>
      </c>
      <c r="I14" s="96">
        <v>4</v>
      </c>
      <c r="J14" s="74">
        <f t="shared" si="0"/>
        <v>0.28000000000000003</v>
      </c>
      <c r="K14" s="74">
        <f t="shared" si="1"/>
        <v>1.1200000000000001</v>
      </c>
      <c r="L14" s="75">
        <f t="shared" si="2"/>
        <v>0.8928571428571429</v>
      </c>
      <c r="M14" s="74">
        <f t="shared" si="3"/>
        <v>0.03</v>
      </c>
      <c r="N14" s="74">
        <f t="shared" si="4"/>
        <v>0.12</v>
      </c>
      <c r="O14" s="73" t="s">
        <v>43</v>
      </c>
      <c r="P14" s="96" t="s">
        <v>53</v>
      </c>
      <c r="Q14" s="74">
        <f t="shared" si="5"/>
        <v>2.09</v>
      </c>
      <c r="R14" s="104">
        <v>2.2000000000000002</v>
      </c>
      <c r="S14" s="71">
        <f t="shared" si="6"/>
        <v>0.52249999999999996</v>
      </c>
      <c r="T14" s="65">
        <v>5</v>
      </c>
      <c r="V14" s="104">
        <v>20</v>
      </c>
      <c r="W14" s="103">
        <v>0.2</v>
      </c>
      <c r="X14" s="96">
        <v>7171</v>
      </c>
      <c r="Y14">
        <f t="shared" si="7"/>
        <v>0</v>
      </c>
    </row>
    <row r="15" spans="1:25" ht="31.5" x14ac:dyDescent="0.25">
      <c r="A15" s="72">
        <v>14</v>
      </c>
      <c r="B15" s="96" t="s">
        <v>49</v>
      </c>
      <c r="C15" s="96">
        <v>2152</v>
      </c>
      <c r="D15" s="96" t="s">
        <v>55</v>
      </c>
      <c r="E15" s="96" t="s">
        <v>55</v>
      </c>
      <c r="F15" s="96">
        <v>6204623900</v>
      </c>
      <c r="G15" s="96" t="s">
        <v>47</v>
      </c>
      <c r="H15" s="73" t="s">
        <v>41</v>
      </c>
      <c r="I15" s="96">
        <v>3</v>
      </c>
      <c r="J15" s="74">
        <f t="shared" si="0"/>
        <v>0.28000000000000003</v>
      </c>
      <c r="K15" s="74">
        <f t="shared" si="1"/>
        <v>0.84</v>
      </c>
      <c r="L15" s="75">
        <f t="shared" si="2"/>
        <v>0.8928571428571429</v>
      </c>
      <c r="M15" s="74">
        <f t="shared" si="3"/>
        <v>0.03</v>
      </c>
      <c r="N15" s="74">
        <f t="shared" si="4"/>
        <v>0.09</v>
      </c>
      <c r="O15" s="73" t="s">
        <v>43</v>
      </c>
      <c r="P15" s="96" t="s">
        <v>53</v>
      </c>
      <c r="Q15" s="74">
        <f t="shared" si="5"/>
        <v>1.57</v>
      </c>
      <c r="R15" s="104">
        <v>1.6500000000000001</v>
      </c>
      <c r="S15" s="71">
        <f t="shared" si="6"/>
        <v>0.52333333333333332</v>
      </c>
      <c r="T15" s="65">
        <v>5</v>
      </c>
      <c r="V15" s="104">
        <v>20</v>
      </c>
      <c r="W15" s="103">
        <v>0.2</v>
      </c>
      <c r="X15" s="96">
        <v>2152</v>
      </c>
      <c r="Y15">
        <f t="shared" si="7"/>
        <v>0</v>
      </c>
    </row>
    <row r="16" spans="1:25" ht="31.5" x14ac:dyDescent="0.25">
      <c r="A16" s="72">
        <v>15</v>
      </c>
      <c r="B16" s="96" t="s">
        <v>49</v>
      </c>
      <c r="C16" s="96">
        <v>51712</v>
      </c>
      <c r="D16" s="96" t="s">
        <v>55</v>
      </c>
      <c r="E16" s="96" t="s">
        <v>55</v>
      </c>
      <c r="F16" s="96">
        <v>6204623900</v>
      </c>
      <c r="G16" s="96" t="s">
        <v>47</v>
      </c>
      <c r="H16" s="73" t="s">
        <v>41</v>
      </c>
      <c r="I16" s="96">
        <v>8</v>
      </c>
      <c r="J16" s="74">
        <f t="shared" si="0"/>
        <v>0.29000000000000004</v>
      </c>
      <c r="K16" s="74">
        <f t="shared" si="1"/>
        <v>2.3199999999999998</v>
      </c>
      <c r="L16" s="75">
        <f t="shared" si="2"/>
        <v>0.89655172413793105</v>
      </c>
      <c r="M16" s="74">
        <f t="shared" si="3"/>
        <v>0.03</v>
      </c>
      <c r="N16" s="74">
        <f t="shared" si="4"/>
        <v>0.24</v>
      </c>
      <c r="O16" s="73" t="s">
        <v>43</v>
      </c>
      <c r="P16" s="96">
        <v>1</v>
      </c>
      <c r="Q16" s="74">
        <f t="shared" si="5"/>
        <v>4.26</v>
      </c>
      <c r="R16" s="104">
        <v>4.4800000000000004</v>
      </c>
      <c r="S16" s="71">
        <f t="shared" si="6"/>
        <v>0.53249999999999997</v>
      </c>
      <c r="T16" s="65">
        <v>5</v>
      </c>
      <c r="V16" s="104">
        <v>1</v>
      </c>
      <c r="W16" s="103">
        <v>0.2</v>
      </c>
      <c r="X16" s="96">
        <v>51712</v>
      </c>
      <c r="Y16">
        <f t="shared" si="7"/>
        <v>0</v>
      </c>
    </row>
    <row r="17" spans="1:25" ht="31.5" x14ac:dyDescent="0.25">
      <c r="A17" s="72">
        <v>16</v>
      </c>
      <c r="B17" s="96" t="s">
        <v>49</v>
      </c>
      <c r="C17" s="96">
        <v>8166</v>
      </c>
      <c r="D17" s="96" t="s">
        <v>55</v>
      </c>
      <c r="E17" s="96" t="s">
        <v>55</v>
      </c>
      <c r="F17" s="96">
        <v>6204623900</v>
      </c>
      <c r="G17" s="96" t="s">
        <v>47</v>
      </c>
      <c r="H17" s="73" t="s">
        <v>41</v>
      </c>
      <c r="I17" s="96">
        <v>4</v>
      </c>
      <c r="J17" s="74">
        <f t="shared" si="0"/>
        <v>0.28000000000000003</v>
      </c>
      <c r="K17" s="74">
        <f t="shared" si="1"/>
        <v>1.1200000000000001</v>
      </c>
      <c r="L17" s="75">
        <f t="shared" si="2"/>
        <v>0.8928571428571429</v>
      </c>
      <c r="M17" s="74">
        <f t="shared" si="3"/>
        <v>0.03</v>
      </c>
      <c r="N17" s="74">
        <f t="shared" si="4"/>
        <v>0.12</v>
      </c>
      <c r="O17" s="73" t="s">
        <v>43</v>
      </c>
      <c r="P17" s="96" t="s">
        <v>53</v>
      </c>
      <c r="Q17" s="74">
        <f t="shared" si="5"/>
        <v>2.09</v>
      </c>
      <c r="R17" s="104">
        <v>2.2000000000000002</v>
      </c>
      <c r="S17" s="71">
        <f t="shared" si="6"/>
        <v>0.52249999999999996</v>
      </c>
      <c r="T17" s="65">
        <v>5</v>
      </c>
      <c r="V17" s="104">
        <v>0.4</v>
      </c>
      <c r="W17" s="103">
        <v>0.2</v>
      </c>
      <c r="X17" s="96">
        <v>8166</v>
      </c>
      <c r="Y17">
        <f t="shared" si="7"/>
        <v>0</v>
      </c>
    </row>
    <row r="18" spans="1:25" ht="31.5" x14ac:dyDescent="0.25">
      <c r="A18" s="72">
        <v>17</v>
      </c>
      <c r="B18" s="96" t="s">
        <v>49</v>
      </c>
      <c r="C18" s="96">
        <v>815165</v>
      </c>
      <c r="D18" s="96" t="s">
        <v>55</v>
      </c>
      <c r="E18" s="96" t="s">
        <v>55</v>
      </c>
      <c r="F18" s="96">
        <v>6204623900</v>
      </c>
      <c r="G18" s="96" t="s">
        <v>47</v>
      </c>
      <c r="H18" s="73" t="s">
        <v>41</v>
      </c>
      <c r="I18" s="96">
        <v>4</v>
      </c>
      <c r="J18" s="74">
        <f t="shared" si="0"/>
        <v>0.28000000000000003</v>
      </c>
      <c r="K18" s="74">
        <f t="shared" si="1"/>
        <v>1.1200000000000001</v>
      </c>
      <c r="L18" s="75">
        <f t="shared" si="2"/>
        <v>0.8928571428571429</v>
      </c>
      <c r="M18" s="74">
        <f t="shared" si="3"/>
        <v>0.03</v>
      </c>
      <c r="N18" s="74">
        <f t="shared" si="4"/>
        <v>0.12</v>
      </c>
      <c r="O18" s="73" t="s">
        <v>43</v>
      </c>
      <c r="P18" s="96" t="s">
        <v>53</v>
      </c>
      <c r="Q18" s="74">
        <f t="shared" si="5"/>
        <v>2.09</v>
      </c>
      <c r="R18" s="104">
        <v>2.2000000000000002</v>
      </c>
      <c r="S18" s="71">
        <f t="shared" si="6"/>
        <v>0.52249999999999996</v>
      </c>
      <c r="T18" s="65">
        <v>5</v>
      </c>
      <c r="U18">
        <v>53</v>
      </c>
      <c r="V18" s="104">
        <v>0.66</v>
      </c>
      <c r="W18">
        <v>0.22</v>
      </c>
      <c r="X18" s="96">
        <v>815165</v>
      </c>
      <c r="Y18">
        <f t="shared" si="7"/>
        <v>0</v>
      </c>
    </row>
    <row r="19" spans="1:25" ht="31.5" x14ac:dyDescent="0.25">
      <c r="A19" s="72">
        <v>18</v>
      </c>
      <c r="B19" s="96" t="s">
        <v>49</v>
      </c>
      <c r="C19" s="96">
        <v>516748</v>
      </c>
      <c r="D19" s="96" t="s">
        <v>55</v>
      </c>
      <c r="E19" s="96" t="s">
        <v>55</v>
      </c>
      <c r="F19" s="96">
        <v>6204623900</v>
      </c>
      <c r="G19" s="96" t="s">
        <v>47</v>
      </c>
      <c r="H19" s="73" t="s">
        <v>41</v>
      </c>
      <c r="I19" s="96">
        <v>6</v>
      </c>
      <c r="J19" s="74">
        <f t="shared" si="0"/>
        <v>0.29000000000000004</v>
      </c>
      <c r="K19" s="74">
        <f t="shared" si="1"/>
        <v>1.74</v>
      </c>
      <c r="L19" s="75">
        <f t="shared" si="2"/>
        <v>0.89655172413793105</v>
      </c>
      <c r="M19" s="74">
        <f t="shared" si="3"/>
        <v>0.03</v>
      </c>
      <c r="N19" s="74">
        <f t="shared" si="4"/>
        <v>0.18</v>
      </c>
      <c r="O19" s="73" t="s">
        <v>43</v>
      </c>
      <c r="P19" s="96" t="s">
        <v>53</v>
      </c>
      <c r="Q19" s="74">
        <f t="shared" si="5"/>
        <v>3.1999999999999997</v>
      </c>
      <c r="R19" s="104">
        <v>3.3600000000000003</v>
      </c>
      <c r="S19" s="71">
        <f t="shared" si="6"/>
        <v>0.53333333333333333</v>
      </c>
      <c r="T19" s="65">
        <v>5</v>
      </c>
      <c r="V19" s="104">
        <v>46.18</v>
      </c>
      <c r="W19">
        <v>0.23</v>
      </c>
      <c r="X19" s="96">
        <v>516748</v>
      </c>
      <c r="Y19">
        <f t="shared" si="7"/>
        <v>0</v>
      </c>
    </row>
    <row r="20" spans="1:25" ht="47.25" x14ac:dyDescent="0.25">
      <c r="A20" s="72">
        <v>19</v>
      </c>
      <c r="B20" s="96" t="s">
        <v>50</v>
      </c>
      <c r="C20" s="96"/>
      <c r="D20" s="96" t="s">
        <v>56</v>
      </c>
      <c r="E20" s="96" t="s">
        <v>56</v>
      </c>
      <c r="F20" s="96">
        <v>6204625900</v>
      </c>
      <c r="G20" s="96" t="s">
        <v>42</v>
      </c>
      <c r="H20" s="73" t="s">
        <v>41</v>
      </c>
      <c r="I20" s="96">
        <v>70</v>
      </c>
      <c r="J20" s="74">
        <f t="shared" si="0"/>
        <v>0.05</v>
      </c>
      <c r="K20" s="74">
        <f t="shared" si="1"/>
        <v>3.5</v>
      </c>
      <c r="L20" s="75">
        <f t="shared" si="2"/>
        <v>0.8</v>
      </c>
      <c r="M20" s="74">
        <f t="shared" si="3"/>
        <v>0.01</v>
      </c>
      <c r="N20" s="74">
        <f t="shared" si="4"/>
        <v>0.7</v>
      </c>
      <c r="O20" s="73" t="s">
        <v>43</v>
      </c>
      <c r="P20" s="96">
        <v>1</v>
      </c>
      <c r="Q20" s="74">
        <f t="shared" si="5"/>
        <v>14.25</v>
      </c>
      <c r="R20" s="104">
        <v>15</v>
      </c>
      <c r="S20" s="71">
        <f t="shared" si="6"/>
        <v>0.20357142857142857</v>
      </c>
      <c r="T20" s="65">
        <v>1</v>
      </c>
      <c r="V20" s="104">
        <v>0.66</v>
      </c>
      <c r="W20">
        <v>0.22</v>
      </c>
      <c r="X20" s="96"/>
      <c r="Y20">
        <f t="shared" si="7"/>
        <v>0</v>
      </c>
    </row>
    <row r="21" spans="1:25" ht="31.5" x14ac:dyDescent="0.25">
      <c r="A21" s="72">
        <v>20</v>
      </c>
      <c r="B21" s="96" t="s">
        <v>51</v>
      </c>
      <c r="C21" s="96">
        <v>1688</v>
      </c>
      <c r="D21" s="96" t="s">
        <v>57</v>
      </c>
      <c r="E21" s="96" t="s">
        <v>57</v>
      </c>
      <c r="F21" s="96">
        <v>6206300000</v>
      </c>
      <c r="G21" s="96" t="s">
        <v>42</v>
      </c>
      <c r="H21" s="73" t="s">
        <v>41</v>
      </c>
      <c r="I21" s="96">
        <v>16</v>
      </c>
      <c r="J21" s="74">
        <f t="shared" si="0"/>
        <v>0.02</v>
      </c>
      <c r="K21" s="74">
        <f t="shared" si="1"/>
        <v>0.32</v>
      </c>
      <c r="L21" s="75">
        <f t="shared" si="2"/>
        <v>1</v>
      </c>
      <c r="M21" s="74">
        <f t="shared" si="3"/>
        <v>0</v>
      </c>
      <c r="N21" s="74">
        <f t="shared" si="4"/>
        <v>0</v>
      </c>
      <c r="O21" s="73" t="s">
        <v>43</v>
      </c>
      <c r="P21" s="96" t="s">
        <v>53</v>
      </c>
      <c r="Q21" s="74">
        <f t="shared" si="5"/>
        <v>1.68</v>
      </c>
      <c r="R21" s="104">
        <v>1.76</v>
      </c>
      <c r="S21" s="71">
        <f t="shared" si="6"/>
        <v>0.105</v>
      </c>
      <c r="T21" s="65">
        <v>2</v>
      </c>
      <c r="V21" s="104">
        <v>1.76</v>
      </c>
      <c r="W21">
        <v>0.22</v>
      </c>
      <c r="X21" s="96">
        <v>1688</v>
      </c>
      <c r="Y21">
        <f t="shared" si="7"/>
        <v>0</v>
      </c>
    </row>
    <row r="22" spans="1:25" ht="31.5" x14ac:dyDescent="0.25">
      <c r="A22" s="72">
        <v>21</v>
      </c>
      <c r="B22" s="96" t="s">
        <v>51</v>
      </c>
      <c r="C22" s="96">
        <v>5135</v>
      </c>
      <c r="D22" s="96" t="s">
        <v>57</v>
      </c>
      <c r="E22" s="96" t="s">
        <v>57</v>
      </c>
      <c r="F22" s="96">
        <v>6206300000</v>
      </c>
      <c r="G22" s="96" t="s">
        <v>47</v>
      </c>
      <c r="H22" s="73" t="s">
        <v>41</v>
      </c>
      <c r="I22" s="96">
        <v>16</v>
      </c>
      <c r="J22" s="74">
        <f t="shared" si="0"/>
        <v>0.02</v>
      </c>
      <c r="K22" s="74">
        <f t="shared" si="1"/>
        <v>0.32</v>
      </c>
      <c r="L22" s="75">
        <f t="shared" si="2"/>
        <v>1</v>
      </c>
      <c r="M22" s="74">
        <f t="shared" si="3"/>
        <v>0</v>
      </c>
      <c r="N22" s="74">
        <f t="shared" si="4"/>
        <v>0</v>
      </c>
      <c r="O22" s="73" t="s">
        <v>43</v>
      </c>
      <c r="P22" s="96" t="s">
        <v>53</v>
      </c>
      <c r="Q22" s="74">
        <f t="shared" si="5"/>
        <v>1.68</v>
      </c>
      <c r="R22" s="104">
        <v>1.76</v>
      </c>
      <c r="S22" s="71">
        <f t="shared" si="6"/>
        <v>0.105</v>
      </c>
      <c r="T22" s="65">
        <v>2</v>
      </c>
      <c r="V22" s="104">
        <v>1.98</v>
      </c>
      <c r="W22">
        <v>0.22</v>
      </c>
      <c r="X22" s="96">
        <v>5135</v>
      </c>
      <c r="Y22">
        <f t="shared" si="7"/>
        <v>0</v>
      </c>
    </row>
    <row r="23" spans="1:25" ht="31.5" x14ac:dyDescent="0.25">
      <c r="A23" s="72">
        <v>22</v>
      </c>
      <c r="B23" s="96" t="s">
        <v>51</v>
      </c>
      <c r="C23" s="96">
        <v>5133</v>
      </c>
      <c r="D23" s="96" t="s">
        <v>57</v>
      </c>
      <c r="E23" s="96" t="s">
        <v>57</v>
      </c>
      <c r="F23" s="96">
        <v>6206300000</v>
      </c>
      <c r="G23" s="96" t="s">
        <v>47</v>
      </c>
      <c r="H23" s="73" t="s">
        <v>41</v>
      </c>
      <c r="I23" s="96">
        <v>11</v>
      </c>
      <c r="J23" s="74">
        <f t="shared" si="0"/>
        <v>0.02</v>
      </c>
      <c r="K23" s="74">
        <f t="shared" si="1"/>
        <v>0.22</v>
      </c>
      <c r="L23" s="75">
        <f t="shared" si="2"/>
        <v>1</v>
      </c>
      <c r="M23" s="74">
        <f t="shared" si="3"/>
        <v>0</v>
      </c>
      <c r="N23" s="74">
        <f t="shared" si="4"/>
        <v>0</v>
      </c>
      <c r="O23" s="73" t="s">
        <v>43</v>
      </c>
      <c r="P23" s="96" t="s">
        <v>53</v>
      </c>
      <c r="Q23" s="74">
        <f t="shared" si="5"/>
        <v>1.1499999999999999</v>
      </c>
      <c r="R23" s="104">
        <v>1.21</v>
      </c>
      <c r="S23" s="71">
        <f t="shared" si="6"/>
        <v>0.10454545454545454</v>
      </c>
      <c r="T23" s="65">
        <v>2</v>
      </c>
      <c r="V23" s="104">
        <v>1.76</v>
      </c>
      <c r="W23">
        <v>0.22</v>
      </c>
      <c r="X23" s="96">
        <v>5133</v>
      </c>
      <c r="Y23">
        <f t="shared" si="7"/>
        <v>0</v>
      </c>
    </row>
    <row r="24" spans="1:25" ht="31.5" x14ac:dyDescent="0.25">
      <c r="A24" s="72">
        <v>23</v>
      </c>
      <c r="B24" s="96" t="s">
        <v>51</v>
      </c>
      <c r="C24" s="96">
        <v>9166</v>
      </c>
      <c r="D24" s="96" t="s">
        <v>55</v>
      </c>
      <c r="E24" s="96" t="s">
        <v>55</v>
      </c>
      <c r="F24" s="96">
        <v>6206300000</v>
      </c>
      <c r="G24" s="96" t="s">
        <v>47</v>
      </c>
      <c r="H24" s="73" t="s">
        <v>41</v>
      </c>
      <c r="I24" s="96">
        <v>3</v>
      </c>
      <c r="J24" s="74">
        <f t="shared" si="0"/>
        <v>0.02</v>
      </c>
      <c r="K24" s="74">
        <f t="shared" si="1"/>
        <v>0.06</v>
      </c>
      <c r="L24" s="75">
        <f t="shared" si="2"/>
        <v>1</v>
      </c>
      <c r="M24" s="74">
        <f t="shared" si="3"/>
        <v>0</v>
      </c>
      <c r="N24" s="74">
        <f t="shared" si="4"/>
        <v>0</v>
      </c>
      <c r="O24" s="73" t="s">
        <v>43</v>
      </c>
      <c r="P24" s="96" t="s">
        <v>53</v>
      </c>
      <c r="Q24" s="74">
        <f t="shared" si="5"/>
        <v>0.32</v>
      </c>
      <c r="R24" s="104">
        <v>0.33</v>
      </c>
      <c r="S24" s="71">
        <f t="shared" si="6"/>
        <v>0.10666666666666667</v>
      </c>
      <c r="T24" s="65">
        <v>2</v>
      </c>
      <c r="U24">
        <v>20.5</v>
      </c>
      <c r="V24" s="104">
        <v>2.21</v>
      </c>
      <c r="W24" s="103">
        <v>0.55000000000000004</v>
      </c>
      <c r="X24" s="96">
        <v>9166</v>
      </c>
      <c r="Y24">
        <f t="shared" si="7"/>
        <v>0</v>
      </c>
    </row>
    <row r="25" spans="1:25" ht="31.5" x14ac:dyDescent="0.25">
      <c r="A25" s="72">
        <v>24</v>
      </c>
      <c r="B25" s="96" t="s">
        <v>51</v>
      </c>
      <c r="C25" s="96">
        <v>5171</v>
      </c>
      <c r="D25" s="96" t="s">
        <v>55</v>
      </c>
      <c r="E25" s="96" t="s">
        <v>55</v>
      </c>
      <c r="F25" s="96">
        <v>6206300000</v>
      </c>
      <c r="G25" s="96" t="s">
        <v>47</v>
      </c>
      <c r="H25" s="73" t="s">
        <v>41</v>
      </c>
      <c r="I25" s="96">
        <v>4</v>
      </c>
      <c r="J25" s="74">
        <f t="shared" si="0"/>
        <v>0.02</v>
      </c>
      <c r="K25" s="74">
        <f t="shared" si="1"/>
        <v>0.08</v>
      </c>
      <c r="L25" s="75">
        <f t="shared" si="2"/>
        <v>1</v>
      </c>
      <c r="M25" s="74">
        <f t="shared" si="3"/>
        <v>0</v>
      </c>
      <c r="N25" s="74">
        <f t="shared" si="4"/>
        <v>0</v>
      </c>
      <c r="O25" s="73" t="s">
        <v>43</v>
      </c>
      <c r="P25" s="96" t="s">
        <v>53</v>
      </c>
      <c r="Q25" s="74">
        <f t="shared" si="5"/>
        <v>0.42</v>
      </c>
      <c r="R25" s="104">
        <v>0.44</v>
      </c>
      <c r="S25" s="71">
        <f t="shared" si="6"/>
        <v>0.105</v>
      </c>
      <c r="T25" s="65">
        <v>2</v>
      </c>
      <c r="V25" s="104">
        <v>2.2000000000000002</v>
      </c>
      <c r="W25" s="103">
        <v>0.55000000000000004</v>
      </c>
      <c r="X25" s="96">
        <v>5171</v>
      </c>
      <c r="Y25">
        <f t="shared" si="7"/>
        <v>0</v>
      </c>
    </row>
    <row r="26" spans="1:25" ht="31.5" x14ac:dyDescent="0.25">
      <c r="A26" s="72">
        <v>25</v>
      </c>
      <c r="B26" s="96" t="s">
        <v>51</v>
      </c>
      <c r="C26" s="96">
        <v>51674</v>
      </c>
      <c r="D26" s="96" t="s">
        <v>55</v>
      </c>
      <c r="E26" s="96" t="s">
        <v>55</v>
      </c>
      <c r="F26" s="96">
        <v>6206300000</v>
      </c>
      <c r="G26" s="96" t="s">
        <v>47</v>
      </c>
      <c r="H26" s="73" t="s">
        <v>41</v>
      </c>
      <c r="I26" s="96">
        <v>6</v>
      </c>
      <c r="J26" s="74">
        <f t="shared" si="0"/>
        <v>0.02</v>
      </c>
      <c r="K26" s="74">
        <f t="shared" si="1"/>
        <v>0.12</v>
      </c>
      <c r="L26" s="75">
        <f t="shared" si="2"/>
        <v>1</v>
      </c>
      <c r="M26" s="74">
        <f t="shared" si="3"/>
        <v>0</v>
      </c>
      <c r="N26" s="74">
        <f t="shared" si="4"/>
        <v>0</v>
      </c>
      <c r="O26" s="73" t="s">
        <v>43</v>
      </c>
      <c r="P26" s="96" t="s">
        <v>53</v>
      </c>
      <c r="Q26" s="74">
        <f t="shared" si="5"/>
        <v>0.63</v>
      </c>
      <c r="R26" s="104">
        <v>0.66</v>
      </c>
      <c r="S26" s="71">
        <f t="shared" si="6"/>
        <v>0.105</v>
      </c>
      <c r="T26" s="65">
        <v>2</v>
      </c>
      <c r="V26" s="104">
        <v>2.2000000000000002</v>
      </c>
      <c r="W26" s="103">
        <v>0.55000000000000004</v>
      </c>
      <c r="X26" s="96">
        <v>51674</v>
      </c>
      <c r="Y26">
        <f t="shared" si="7"/>
        <v>0</v>
      </c>
    </row>
    <row r="27" spans="1:25" ht="31.5" x14ac:dyDescent="0.25">
      <c r="A27" s="72">
        <v>26</v>
      </c>
      <c r="B27" s="96" t="s">
        <v>52</v>
      </c>
      <c r="C27" s="96">
        <v>1754</v>
      </c>
      <c r="D27" s="96" t="s">
        <v>54</v>
      </c>
      <c r="E27" s="96" t="s">
        <v>54</v>
      </c>
      <c r="F27" s="96">
        <v>6208910000</v>
      </c>
      <c r="G27" s="96" t="s">
        <v>47</v>
      </c>
      <c r="H27" s="73" t="s">
        <v>41</v>
      </c>
      <c r="I27" s="96">
        <v>100</v>
      </c>
      <c r="J27" s="74">
        <f t="shared" si="0"/>
        <v>0.04</v>
      </c>
      <c r="K27" s="74">
        <f t="shared" si="1"/>
        <v>4</v>
      </c>
      <c r="L27" s="75">
        <f t="shared" si="2"/>
        <v>1</v>
      </c>
      <c r="M27" s="74">
        <f t="shared" si="3"/>
        <v>0</v>
      </c>
      <c r="N27" s="74">
        <f t="shared" si="4"/>
        <v>0</v>
      </c>
      <c r="O27" s="73" t="s">
        <v>43</v>
      </c>
      <c r="P27" s="96" t="s">
        <v>53</v>
      </c>
      <c r="Q27" s="74">
        <f t="shared" si="5"/>
        <v>19</v>
      </c>
      <c r="R27" s="104">
        <v>20</v>
      </c>
      <c r="S27" s="71">
        <f t="shared" si="6"/>
        <v>0.19</v>
      </c>
      <c r="T27" s="65">
        <v>3</v>
      </c>
      <c r="V27" s="104">
        <v>1.6500000000000001</v>
      </c>
      <c r="W27" s="103">
        <v>0.55000000000000004</v>
      </c>
      <c r="X27" s="96">
        <v>1754</v>
      </c>
      <c r="Y27">
        <f t="shared" si="7"/>
        <v>0</v>
      </c>
    </row>
    <row r="28" spans="1:25" ht="31.5" x14ac:dyDescent="0.25">
      <c r="A28" s="72">
        <v>27</v>
      </c>
      <c r="B28" s="96" t="s">
        <v>52</v>
      </c>
      <c r="C28" s="96">
        <v>1713</v>
      </c>
      <c r="D28" s="96" t="s">
        <v>54</v>
      </c>
      <c r="E28" s="96" t="s">
        <v>54</v>
      </c>
      <c r="F28" s="96">
        <v>6208910000</v>
      </c>
      <c r="G28" s="96" t="s">
        <v>47</v>
      </c>
      <c r="H28" s="73" t="s">
        <v>41</v>
      </c>
      <c r="I28" s="96">
        <v>100</v>
      </c>
      <c r="J28" s="74">
        <f t="shared" si="0"/>
        <v>0.04</v>
      </c>
      <c r="K28" s="74">
        <f t="shared" si="1"/>
        <v>4</v>
      </c>
      <c r="L28" s="75">
        <f t="shared" si="2"/>
        <v>1</v>
      </c>
      <c r="M28" s="74">
        <f t="shared" si="3"/>
        <v>0</v>
      </c>
      <c r="N28" s="74">
        <f t="shared" si="4"/>
        <v>0</v>
      </c>
      <c r="O28" s="73" t="s">
        <v>43</v>
      </c>
      <c r="P28" s="96">
        <v>1</v>
      </c>
      <c r="Q28" s="74">
        <f t="shared" si="5"/>
        <v>19</v>
      </c>
      <c r="R28" s="104">
        <v>20</v>
      </c>
      <c r="S28" s="71">
        <f t="shared" si="6"/>
        <v>0.19</v>
      </c>
      <c r="T28" s="65">
        <v>3</v>
      </c>
      <c r="V28" s="104">
        <v>4.4800000000000004</v>
      </c>
      <c r="W28" s="103">
        <v>0.56000000000000005</v>
      </c>
      <c r="X28" s="96">
        <v>1713</v>
      </c>
      <c r="Y28">
        <f t="shared" si="7"/>
        <v>0</v>
      </c>
    </row>
    <row r="29" spans="1:25" ht="31.5" x14ac:dyDescent="0.25">
      <c r="A29" s="72">
        <v>28</v>
      </c>
      <c r="B29" s="96" t="s">
        <v>52</v>
      </c>
      <c r="C29" s="96">
        <v>8141</v>
      </c>
      <c r="D29" s="96" t="s">
        <v>55</v>
      </c>
      <c r="E29" s="96" t="s">
        <v>55</v>
      </c>
      <c r="F29" s="96">
        <v>6208910000</v>
      </c>
      <c r="G29" s="96" t="s">
        <v>47</v>
      </c>
      <c r="H29" s="73" t="s">
        <v>41</v>
      </c>
      <c r="I29" s="96">
        <v>4</v>
      </c>
      <c r="J29" s="74">
        <f t="shared" si="0"/>
        <v>0.02</v>
      </c>
      <c r="K29" s="74">
        <f t="shared" si="1"/>
        <v>0.08</v>
      </c>
      <c r="L29" s="75">
        <f t="shared" si="2"/>
        <v>1</v>
      </c>
      <c r="M29" s="74">
        <f t="shared" si="3"/>
        <v>0</v>
      </c>
      <c r="N29" s="74">
        <f t="shared" si="4"/>
        <v>0</v>
      </c>
      <c r="O29" s="73" t="s">
        <v>43</v>
      </c>
      <c r="P29" s="96" t="s">
        <v>53</v>
      </c>
      <c r="Q29" s="74">
        <f t="shared" si="5"/>
        <v>0.48</v>
      </c>
      <c r="R29" s="104">
        <v>0.5</v>
      </c>
      <c r="S29" s="71">
        <f t="shared" si="6"/>
        <v>0.12</v>
      </c>
      <c r="T29" s="65">
        <v>1</v>
      </c>
      <c r="V29" s="104">
        <v>2.2000000000000002</v>
      </c>
      <c r="W29" s="103">
        <v>0.55000000000000004</v>
      </c>
      <c r="X29" s="96">
        <v>8141</v>
      </c>
      <c r="Y29">
        <f t="shared" si="7"/>
        <v>0</v>
      </c>
    </row>
    <row r="30" spans="1:25" ht="31.5" x14ac:dyDescent="0.25">
      <c r="A30" s="72">
        <v>29</v>
      </c>
      <c r="B30" s="96" t="s">
        <v>52</v>
      </c>
      <c r="C30" s="96">
        <v>2171</v>
      </c>
      <c r="D30" s="96" t="s">
        <v>55</v>
      </c>
      <c r="E30" s="96" t="s">
        <v>55</v>
      </c>
      <c r="F30" s="96">
        <v>6208910000</v>
      </c>
      <c r="G30" s="96" t="s">
        <v>47</v>
      </c>
      <c r="H30" s="73" t="s">
        <v>41</v>
      </c>
      <c r="I30" s="96">
        <v>5</v>
      </c>
      <c r="J30" s="74">
        <f t="shared" si="0"/>
        <v>0.04</v>
      </c>
      <c r="K30" s="74">
        <f t="shared" si="1"/>
        <v>0.2</v>
      </c>
      <c r="L30" s="75">
        <f t="shared" si="2"/>
        <v>1</v>
      </c>
      <c r="M30" s="74">
        <f t="shared" si="3"/>
        <v>0</v>
      </c>
      <c r="N30" s="74">
        <f t="shared" si="4"/>
        <v>0</v>
      </c>
      <c r="O30" s="73" t="s">
        <v>43</v>
      </c>
      <c r="P30" s="96" t="s">
        <v>53</v>
      </c>
      <c r="Q30" s="74">
        <f t="shared" si="5"/>
        <v>0.95</v>
      </c>
      <c r="R30" s="104">
        <v>1</v>
      </c>
      <c r="S30" s="71">
        <f t="shared" si="6"/>
        <v>0.19</v>
      </c>
      <c r="T30" s="65">
        <v>3</v>
      </c>
      <c r="V30" s="104">
        <v>2.2000000000000002</v>
      </c>
      <c r="W30" s="103">
        <v>0.55000000000000004</v>
      </c>
      <c r="X30" s="96">
        <v>2171</v>
      </c>
      <c r="Y30">
        <f t="shared" si="7"/>
        <v>0</v>
      </c>
    </row>
    <row r="31" spans="1:25" ht="31.5" x14ac:dyDescent="0.25">
      <c r="A31" s="72">
        <v>30</v>
      </c>
      <c r="B31" s="96" t="s">
        <v>52</v>
      </c>
      <c r="C31" s="96">
        <v>8141</v>
      </c>
      <c r="D31" s="96" t="s">
        <v>55</v>
      </c>
      <c r="E31" s="96" t="s">
        <v>55</v>
      </c>
      <c r="F31" s="96">
        <v>6208910000</v>
      </c>
      <c r="G31" s="96" t="s">
        <v>47</v>
      </c>
      <c r="H31" s="73" t="s">
        <v>41</v>
      </c>
      <c r="I31" s="96">
        <v>2</v>
      </c>
      <c r="J31" s="74">
        <f t="shared" si="0"/>
        <v>0.04</v>
      </c>
      <c r="K31" s="74">
        <f t="shared" si="1"/>
        <v>0.08</v>
      </c>
      <c r="L31" s="75">
        <f t="shared" si="2"/>
        <v>1</v>
      </c>
      <c r="M31" s="74">
        <f t="shared" si="3"/>
        <v>0</v>
      </c>
      <c r="N31" s="74">
        <f t="shared" si="4"/>
        <v>0</v>
      </c>
      <c r="O31" s="73" t="s">
        <v>43</v>
      </c>
      <c r="P31" s="96" t="s">
        <v>53</v>
      </c>
      <c r="Q31" s="74">
        <f t="shared" si="5"/>
        <v>0.38</v>
      </c>
      <c r="R31" s="104">
        <v>0.4</v>
      </c>
      <c r="S31" s="71">
        <f t="shared" si="6"/>
        <v>0.19</v>
      </c>
      <c r="T31" s="65">
        <v>3</v>
      </c>
      <c r="V31" s="104">
        <v>3.3600000000000003</v>
      </c>
      <c r="W31" s="103">
        <v>0.56000000000000005</v>
      </c>
      <c r="X31" s="96">
        <v>8141</v>
      </c>
      <c r="Y31">
        <f t="shared" si="7"/>
        <v>0</v>
      </c>
    </row>
  </sheetData>
  <autoFilter ref="A1:T1">
    <sortState ref="A2:T31">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VZOR 1</vt:lpstr>
      <vt:lpstr>Specification</vt:lpstr>
      <vt:lpstr>Расчет</vt:lpstr>
      <vt:lpstr>Лист1</vt:lpstr>
      <vt:lpstr>Specification!Область_печати</vt:lpstr>
      <vt:lpstr>'VZOR 1'!Область_печати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Logic</cp:lastModifiedBy>
  <cp:lastPrinted>2017-03-24T08:22:54Z</cp:lastPrinted>
  <dcterms:created xsi:type="dcterms:W3CDTF">2015-09-23T13:39:09Z</dcterms:created>
  <dcterms:modified xsi:type="dcterms:W3CDTF">2017-03-24T10:04:26Z</dcterms:modified>
</cp:coreProperties>
</file>